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paullelevrier/Desktop/appli_suivi_clients/"/>
    </mc:Choice>
  </mc:AlternateContent>
  <xr:revisionPtr revIDLastSave="0" documentId="13_ncr:1_{2600683B-986A-304C-9CE5-4D0464060E84}" xr6:coauthVersionLast="47" xr6:coauthVersionMax="47" xr10:uidLastSave="{00000000-0000-0000-0000-000000000000}"/>
  <bookViews>
    <workbookView xWindow="0" yWindow="880" windowWidth="34200" windowHeight="19860" activeTab="3" xr2:uid="{00000000-000D-0000-FFFF-FFFF00000000}"/>
  </bookViews>
  <sheets>
    <sheet name="Listes" sheetId="1" state="hidden" r:id="rId1"/>
    <sheet name="Accueil" sheetId="2" r:id="rId2"/>
    <sheet name="Saisie" sheetId="3" state="hidden" r:id="rId3"/>
    <sheet name="Données socio-démographiques" sheetId="4" r:id="rId4"/>
    <sheet name="Feuil3" sheetId="5" state="hidden" r:id="rId5"/>
    <sheet name="Traitement" sheetId="6" r:id="rId6"/>
    <sheet name="Tableau de bord 2" sheetId="7" r:id="rId7"/>
    <sheet name="Tableau de bord" sheetId="8" state="hidden" r:id="rId8"/>
    <sheet name="Satisfaction clients" sheetId="9" r:id="rId9"/>
    <sheet name="Facture" sheetId="10" r:id="rId10"/>
    <sheet name="Calendrier" sheetId="11" r:id="rId11"/>
    <sheet name="GANTT" sheetId="12" r:id="rId12"/>
  </sheets>
  <definedNames>
    <definedName name="Clients">Saisie!$J$2:$J$5157</definedName>
    <definedName name="Créance">Listes!$H$4:$H$5</definedName>
    <definedName name="Début_Projet">GANTT!$C$2</definedName>
    <definedName name="Dépense">Listes!$E$2:$E$6</definedName>
    <definedName name="Dépense__paiement">Listes!$J$4:$J$5</definedName>
    <definedName name="dépense_paiement">Listes!$J$4:$J$5</definedName>
    <definedName name="Dette">Listes!$J$4:$J$5</definedName>
    <definedName name="Liste">#REF!</definedName>
    <definedName name="Modèle">#REF!</definedName>
    <definedName name="Paiement_effectué">Listes!$J$4:$J$5</definedName>
    <definedName name="Paiement_reçu">Listes!$H$4:$H$5</definedName>
    <definedName name="PE">Listes!$J$4:$J$5</definedName>
    <definedName name="PR">Listes!$H$4:$H$5</definedName>
    <definedName name="PRE">Listes!$H$4:$H$5</definedName>
    <definedName name="Première_Semaine_Affichée">GANTT!$C$3</definedName>
    <definedName name="Prix">#REF!</definedName>
    <definedName name="Produits">#REF!</definedName>
    <definedName name="PRS">Listes!$J$4:$J$5</definedName>
    <definedName name="Référence">Facture!$L$5:$L$22</definedName>
    <definedName name="Revenu">Listes!$B$2:$B$5</definedName>
    <definedName name="revenu__paiement">Listes!$H$4:$H$5</definedName>
    <definedName name="revenu_paiement">Listes!$H$4:$H$5</definedName>
    <definedName name="Segment_Années__Date_1">#N/A</definedName>
    <definedName name="Segment_Années__Date_2">#N/A</definedName>
    <definedName name="Segment_Mois__Date_1">#N/A</definedName>
    <definedName name="Segment_Mois__Date_2">#N/A</definedName>
    <definedName name="Segment_Provenance">#N/A</definedName>
    <definedName name="Segment_Sexe">#N/A</definedName>
    <definedName name="Tableclients">Saisie[#All]</definedName>
    <definedName name="tache_début" localSheetId="11">GANTT!$C1</definedName>
    <definedName name="tache_fin" localSheetId="11">GANTT!$D1</definedName>
    <definedName name="tache_fin">GANTT!$D1</definedName>
    <definedName name="tache_progression" localSheetId="11">GANTT!$F1</definedName>
    <definedName name="tache_progression">GANTT!$F1</definedName>
  </definedNames>
  <calcPr calcId="191029"/>
  <pivotCaches>
    <pivotCache cacheId="9" r:id="rId13"/>
    <pivotCache cacheId="10" r:id="rId14"/>
    <pivotCache cacheId="11" r:id="rId15"/>
    <pivotCache cacheId="12" r:id="rId16"/>
    <pivotCache cacheId="13" r:id="rId17"/>
    <pivotCache cacheId="14" r:id="rId18"/>
    <pivotCache cacheId="15" r:id="rId19"/>
    <pivotCache cacheId="16" r:id="rId20"/>
    <pivotCache cacheId="17" r:id="rId2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270" i="4" l="1"/>
  <c r="AB1269" i="4"/>
  <c r="AB1268" i="4"/>
  <c r="AB1267" i="4"/>
  <c r="AB1266" i="4"/>
  <c r="AB1265" i="4"/>
  <c r="AB1264" i="4"/>
  <c r="AB1263" i="4"/>
  <c r="AB1262" i="4"/>
  <c r="AB1261" i="4"/>
  <c r="AB1260" i="4"/>
  <c r="AB1259" i="4"/>
  <c r="AB1258" i="4"/>
  <c r="AB1257" i="4"/>
  <c r="AB1256" i="4"/>
  <c r="AB1255" i="4"/>
  <c r="AB1254" i="4"/>
  <c r="AB1253" i="4"/>
  <c r="AB1252" i="4"/>
  <c r="AB1251" i="4"/>
  <c r="AB1250" i="4"/>
  <c r="AB1249" i="4"/>
  <c r="AB1248" i="4"/>
  <c r="AB1247" i="4"/>
  <c r="AB1246" i="4"/>
  <c r="AB1245" i="4"/>
  <c r="AB1244" i="4"/>
  <c r="AB1243" i="4"/>
  <c r="AB1242" i="4"/>
  <c r="AB1241" i="4"/>
  <c r="AB1240" i="4"/>
  <c r="AB1239" i="4"/>
  <c r="AB1238" i="4"/>
  <c r="AB1237" i="4"/>
  <c r="AB1236" i="4"/>
  <c r="AB1235" i="4"/>
  <c r="AB1234" i="4"/>
  <c r="AB1233" i="4"/>
  <c r="AB1232" i="4"/>
  <c r="AB1231" i="4"/>
  <c r="AB1230" i="4"/>
  <c r="AB1229" i="4"/>
  <c r="AB1228" i="4"/>
  <c r="AB1227" i="4"/>
  <c r="AB1226" i="4"/>
  <c r="AB1225" i="4"/>
  <c r="AB1224" i="4"/>
  <c r="AB1223" i="4"/>
  <c r="AB1222" i="4"/>
  <c r="AB1221" i="4"/>
  <c r="AB1220" i="4"/>
  <c r="AB1219" i="4"/>
  <c r="AB1218" i="4"/>
  <c r="AB1217" i="4"/>
  <c r="AB1216" i="4"/>
  <c r="AB1215" i="4"/>
  <c r="AB1214" i="4"/>
  <c r="AB1213" i="4"/>
  <c r="AB1212" i="4"/>
  <c r="AB1211" i="4"/>
  <c r="AB1210" i="4"/>
  <c r="AB1209" i="4"/>
  <c r="AB1208" i="4"/>
  <c r="AB1207" i="4"/>
  <c r="AB1206" i="4"/>
  <c r="AB1205" i="4"/>
  <c r="AB1204" i="4"/>
  <c r="AB1203" i="4"/>
  <c r="AB1202" i="4"/>
  <c r="AB1201" i="4"/>
  <c r="AB1200" i="4"/>
  <c r="AB1199" i="4"/>
  <c r="AB1198" i="4"/>
  <c r="AB1197" i="4"/>
  <c r="AB1196" i="4"/>
  <c r="AB1195" i="4"/>
  <c r="S24" i="4"/>
  <c r="S23" i="4"/>
  <c r="S22" i="4"/>
  <c r="S21" i="4"/>
  <c r="S20" i="4"/>
  <c r="S19" i="4"/>
  <c r="S4" i="4"/>
  <c r="S3" i="4"/>
  <c r="AA2" i="4" a="1"/>
  <c r="AA2" i="4" s="1"/>
  <c r="W2" i="4"/>
  <c r="S2" i="4"/>
  <c r="I30" i="4"/>
  <c r="E22" i="12"/>
  <c r="E17" i="12"/>
  <c r="E16" i="12"/>
  <c r="E15" i="12"/>
  <c r="E14" i="12"/>
  <c r="E13" i="12"/>
  <c r="E12" i="12"/>
  <c r="E11" i="12"/>
  <c r="E10" i="12"/>
  <c r="E9" i="12"/>
  <c r="E8" i="12"/>
  <c r="J6" i="12"/>
  <c r="I6" i="12"/>
  <c r="J5" i="12"/>
  <c r="K5" i="12" s="1"/>
  <c r="I5" i="12"/>
  <c r="I4" i="12"/>
  <c r="N37" i="11"/>
  <c r="H37" i="11"/>
  <c r="G37" i="11"/>
  <c r="F37" i="11"/>
  <c r="N35" i="11"/>
  <c r="H35" i="11"/>
  <c r="G35" i="11"/>
  <c r="F35" i="11"/>
  <c r="N33" i="11"/>
  <c r="H33" i="11"/>
  <c r="G33" i="11"/>
  <c r="F33" i="11"/>
  <c r="N31" i="11"/>
  <c r="H31" i="11"/>
  <c r="G31" i="11"/>
  <c r="F31" i="11"/>
  <c r="D30" i="11"/>
  <c r="N29" i="11"/>
  <c r="H29" i="11"/>
  <c r="G29" i="11"/>
  <c r="F29" i="11"/>
  <c r="N27" i="11"/>
  <c r="H27" i="11"/>
  <c r="G27" i="11"/>
  <c r="F27" i="11"/>
  <c r="N25" i="11"/>
  <c r="H25" i="11"/>
  <c r="G25" i="11"/>
  <c r="F25" i="11"/>
  <c r="N23" i="11"/>
  <c r="I23" i="11"/>
  <c r="H23" i="11"/>
  <c r="G23" i="11"/>
  <c r="F23" i="11"/>
  <c r="L22" i="11"/>
  <c r="N21" i="11"/>
  <c r="I21" i="11"/>
  <c r="H21" i="11"/>
  <c r="G21" i="11"/>
  <c r="F21" i="11"/>
  <c r="D20" i="11"/>
  <c r="N19" i="11"/>
  <c r="I19" i="11"/>
  <c r="H19" i="11"/>
  <c r="G19" i="11"/>
  <c r="F19" i="11"/>
  <c r="N17" i="11"/>
  <c r="I17" i="11"/>
  <c r="H17" i="11"/>
  <c r="G17" i="11"/>
  <c r="F17" i="11"/>
  <c r="N16" i="11"/>
  <c r="M16" i="11"/>
  <c r="G16" i="11"/>
  <c r="F16" i="11"/>
  <c r="E16" i="11"/>
  <c r="N14" i="11"/>
  <c r="J14" i="11"/>
  <c r="I14" i="11"/>
  <c r="H14" i="11"/>
  <c r="F14" i="11"/>
  <c r="N13" i="11"/>
  <c r="I13" i="11"/>
  <c r="H13" i="11"/>
  <c r="G13" i="11"/>
  <c r="F13" i="11"/>
  <c r="N12" i="11"/>
  <c r="M12" i="11"/>
  <c r="G12" i="11"/>
  <c r="F12" i="11"/>
  <c r="E12" i="11"/>
  <c r="L11" i="11"/>
  <c r="K11" i="11"/>
  <c r="N10" i="11"/>
  <c r="J10" i="11"/>
  <c r="I10" i="11"/>
  <c r="H10" i="11"/>
  <c r="F10" i="11"/>
  <c r="N9" i="11"/>
  <c r="I9" i="11"/>
  <c r="H9" i="11"/>
  <c r="G9" i="11"/>
  <c r="F9" i="11"/>
  <c r="N8" i="11"/>
  <c r="M8" i="11"/>
  <c r="G8" i="11"/>
  <c r="F8" i="11"/>
  <c r="E8" i="11"/>
  <c r="N7" i="11"/>
  <c r="N36" i="11" s="1"/>
  <c r="M7" i="11"/>
  <c r="M37" i="11" s="1"/>
  <c r="L7" i="11"/>
  <c r="L30" i="11" s="1"/>
  <c r="K7" i="11"/>
  <c r="J7" i="11"/>
  <c r="J16" i="11" s="1"/>
  <c r="I7" i="11"/>
  <c r="I36" i="11" s="1"/>
  <c r="H7" i="11"/>
  <c r="H36" i="11" s="1"/>
  <c r="G7" i="11"/>
  <c r="G14" i="11" s="1"/>
  <c r="F7" i="11"/>
  <c r="F36" i="11" s="1"/>
  <c r="E7" i="11"/>
  <c r="E37" i="11" s="1"/>
  <c r="D7" i="11"/>
  <c r="D18" i="11" s="1"/>
  <c r="C7" i="11"/>
  <c r="N6" i="11"/>
  <c r="M6" i="11"/>
  <c r="L6" i="11"/>
  <c r="K6" i="11"/>
  <c r="J6" i="11"/>
  <c r="I6" i="11"/>
  <c r="H6" i="11"/>
  <c r="G6" i="11"/>
  <c r="F6" i="11"/>
  <c r="E6" i="11"/>
  <c r="D6" i="11"/>
  <c r="C6" i="11"/>
  <c r="Y4" i="11"/>
  <c r="Z4" i="11" s="1"/>
  <c r="E2" i="11"/>
  <c r="H20" i="10"/>
  <c r="G20" i="10"/>
  <c r="E20" i="10"/>
  <c r="H19" i="10"/>
  <c r="G19" i="10"/>
  <c r="E19" i="10"/>
  <c r="H18" i="10"/>
  <c r="G18" i="10"/>
  <c r="E18" i="10"/>
  <c r="H17" i="10"/>
  <c r="G17" i="10"/>
  <c r="E17" i="10"/>
  <c r="H16" i="10"/>
  <c r="G16" i="10"/>
  <c r="E16" i="10"/>
  <c r="H15" i="10"/>
  <c r="G15" i="10"/>
  <c r="E15" i="10"/>
  <c r="H14" i="10"/>
  <c r="G14" i="10"/>
  <c r="E14" i="10"/>
  <c r="G13" i="10"/>
  <c r="H13" i="10" s="1"/>
  <c r="E13" i="10"/>
  <c r="G12" i="10"/>
  <c r="H12" i="10" s="1"/>
  <c r="H21" i="10" s="1"/>
  <c r="E12" i="10"/>
  <c r="V78" i="6"/>
  <c r="U78" i="6"/>
  <c r="V77" i="6"/>
  <c r="U77" i="6"/>
  <c r="U76" i="6"/>
  <c r="V76" i="6" s="1"/>
  <c r="V75" i="6"/>
  <c r="U75" i="6"/>
  <c r="V74" i="6"/>
  <c r="U74" i="6"/>
  <c r="V73" i="6"/>
  <c r="U73" i="6"/>
  <c r="U72" i="6"/>
  <c r="V72" i="6" s="1"/>
  <c r="V71" i="6"/>
  <c r="U71" i="6"/>
  <c r="V70" i="6"/>
  <c r="U70" i="6"/>
  <c r="V69" i="6"/>
  <c r="U69" i="6"/>
  <c r="U68" i="6"/>
  <c r="V68" i="6" s="1"/>
  <c r="U67" i="6"/>
  <c r="V67" i="6" s="1"/>
  <c r="V66" i="6"/>
  <c r="U66" i="6"/>
  <c r="AD1876" i="4"/>
  <c r="AD1875" i="4"/>
  <c r="AD1874" i="4"/>
  <c r="AD1873" i="4"/>
  <c r="AD1872" i="4"/>
  <c r="AD1871" i="4"/>
  <c r="AD1870" i="4"/>
  <c r="AD1869" i="4"/>
  <c r="AD1868" i="4"/>
  <c r="AD1867" i="4"/>
  <c r="AD1866" i="4"/>
  <c r="AD1865" i="4"/>
  <c r="AD1864" i="4"/>
  <c r="AD1863" i="4"/>
  <c r="AD1862" i="4"/>
  <c r="AD1861" i="4"/>
  <c r="AD1860" i="4"/>
  <c r="AD1859" i="4"/>
  <c r="AD1858" i="4"/>
  <c r="AD1857" i="4"/>
  <c r="AD1856" i="4"/>
  <c r="AD1855" i="4"/>
  <c r="AD1854" i="4"/>
  <c r="AD1853" i="4"/>
  <c r="AD1852" i="4"/>
  <c r="AD1851" i="4"/>
  <c r="AD1850" i="4"/>
  <c r="AD1849" i="4"/>
  <c r="AD1848" i="4"/>
  <c r="AD1847" i="4"/>
  <c r="AD1846" i="4"/>
  <c r="AD1845" i="4"/>
  <c r="AD1844" i="4"/>
  <c r="AD1843" i="4"/>
  <c r="AD1842" i="4"/>
  <c r="AD1841" i="4"/>
  <c r="AD1840" i="4"/>
  <c r="AD1839" i="4"/>
  <c r="AD1838" i="4"/>
  <c r="AD1837" i="4"/>
  <c r="AD1836" i="4"/>
  <c r="AD1835" i="4"/>
  <c r="AD1834" i="4"/>
  <c r="AD1833" i="4"/>
  <c r="AD1832" i="4"/>
  <c r="AD1831" i="4"/>
  <c r="AD1830" i="4"/>
  <c r="AD1829" i="4"/>
  <c r="AD1828" i="4"/>
  <c r="AD1827" i="4"/>
  <c r="AD1826" i="4"/>
  <c r="AD1825" i="4"/>
  <c r="AD1824" i="4"/>
  <c r="AD1823" i="4"/>
  <c r="AD1822" i="4"/>
  <c r="AD1821" i="4"/>
  <c r="AD1820" i="4"/>
  <c r="AD1819" i="4"/>
  <c r="AD1818" i="4"/>
  <c r="AD1817" i="4"/>
  <c r="AD1816" i="4"/>
  <c r="AD1815" i="4"/>
  <c r="AD1814" i="4"/>
  <c r="AD1813" i="4"/>
  <c r="AD1812" i="4"/>
  <c r="AD1811" i="4"/>
  <c r="AD1810" i="4"/>
  <c r="AD1809" i="4"/>
  <c r="AD1808" i="4"/>
  <c r="AD1807" i="4"/>
  <c r="AD1806" i="4"/>
  <c r="AD1805" i="4"/>
  <c r="AD1804" i="4"/>
  <c r="AD1803" i="4"/>
  <c r="AD1802" i="4"/>
  <c r="AD1801" i="4"/>
  <c r="AD1800" i="4"/>
  <c r="AD1799" i="4"/>
  <c r="AD1798" i="4"/>
  <c r="AD1797" i="4"/>
  <c r="AD1796" i="4"/>
  <c r="AD1795" i="4"/>
  <c r="AD1794" i="4"/>
  <c r="AD1793" i="4"/>
  <c r="AD1792" i="4"/>
  <c r="AD1791" i="4"/>
  <c r="AD1790" i="4"/>
  <c r="AD1789" i="4"/>
  <c r="AD1788" i="4"/>
  <c r="AD1787" i="4"/>
  <c r="AD1786" i="4"/>
  <c r="AD1785" i="4"/>
  <c r="AD1784" i="4"/>
  <c r="AD1783" i="4"/>
  <c r="AD1782" i="4"/>
  <c r="AD1781" i="4"/>
  <c r="AD1780" i="4"/>
  <c r="AD1779" i="4"/>
  <c r="AD1778" i="4"/>
  <c r="AD1777" i="4"/>
  <c r="AD1776" i="4"/>
  <c r="AD1775" i="4"/>
  <c r="AD1774" i="4"/>
  <c r="AD1773" i="4"/>
  <c r="AD1772" i="4"/>
  <c r="AD1771" i="4"/>
  <c r="AD1770" i="4"/>
  <c r="AD1769" i="4"/>
  <c r="AD1768" i="4"/>
  <c r="AD1767" i="4"/>
  <c r="AD1766" i="4"/>
  <c r="AD1765" i="4"/>
  <c r="AD1764" i="4"/>
  <c r="AD1763" i="4"/>
  <c r="AD1762" i="4"/>
  <c r="AD1761" i="4"/>
  <c r="AD1760" i="4"/>
  <c r="AD1759" i="4"/>
  <c r="AD1758" i="4"/>
  <c r="AD1757" i="4"/>
  <c r="AD1756" i="4"/>
  <c r="AD1755" i="4"/>
  <c r="AD1754" i="4"/>
  <c r="AD1753" i="4"/>
  <c r="AD1752" i="4"/>
  <c r="AD1751" i="4"/>
  <c r="AD1750" i="4"/>
  <c r="AD1749" i="4"/>
  <c r="AD1748" i="4"/>
  <c r="AD1747" i="4"/>
  <c r="AD1746" i="4"/>
  <c r="AD1745" i="4"/>
  <c r="AD1744" i="4"/>
  <c r="AD1743" i="4"/>
  <c r="AD1742" i="4"/>
  <c r="AD1741" i="4"/>
  <c r="AD1740" i="4"/>
  <c r="AD1739" i="4"/>
  <c r="AD1738" i="4"/>
  <c r="AD1737" i="4"/>
  <c r="AD1736" i="4"/>
  <c r="AD1735" i="4"/>
  <c r="AD1734" i="4"/>
  <c r="AD1733" i="4"/>
  <c r="AD1732" i="4"/>
  <c r="AD1731" i="4"/>
  <c r="AD1730" i="4"/>
  <c r="AD1729" i="4"/>
  <c r="AD1728" i="4"/>
  <c r="AD1727" i="4"/>
  <c r="AD1726" i="4"/>
  <c r="AD1725" i="4"/>
  <c r="AD1724" i="4"/>
  <c r="AD1723" i="4"/>
  <c r="AD1722" i="4"/>
  <c r="AD1721" i="4"/>
  <c r="AD1720" i="4"/>
  <c r="AD1719" i="4"/>
  <c r="AD1718" i="4"/>
  <c r="AD1717" i="4"/>
  <c r="AD1716" i="4"/>
  <c r="AD1715" i="4"/>
  <c r="AD1714" i="4"/>
  <c r="AD1713" i="4"/>
  <c r="AD1712" i="4"/>
  <c r="AD1711" i="4"/>
  <c r="AD1710" i="4"/>
  <c r="AD1709" i="4"/>
  <c r="AD1708" i="4"/>
  <c r="AD1707" i="4"/>
  <c r="AD1706" i="4"/>
  <c r="AD1705" i="4"/>
  <c r="AD1704" i="4"/>
  <c r="AD1703" i="4"/>
  <c r="AD1702" i="4"/>
  <c r="AD1701" i="4"/>
  <c r="AD1700" i="4"/>
  <c r="AD1699" i="4"/>
  <c r="AD1698" i="4"/>
  <c r="AD1697" i="4"/>
  <c r="AD1696" i="4"/>
  <c r="AD1695" i="4"/>
  <c r="AD1694" i="4"/>
  <c r="AD1693" i="4"/>
  <c r="AD1692" i="4"/>
  <c r="AD1691" i="4"/>
  <c r="AD1690" i="4"/>
  <c r="AD1689" i="4"/>
  <c r="AD1688" i="4"/>
  <c r="AD1687" i="4"/>
  <c r="AD1686" i="4"/>
  <c r="AD1685" i="4"/>
  <c r="AD1684" i="4"/>
  <c r="AD1683" i="4"/>
  <c r="AD1682" i="4"/>
  <c r="AD1681" i="4"/>
  <c r="AD1680" i="4"/>
  <c r="AD1679" i="4"/>
  <c r="AD1678" i="4"/>
  <c r="AD1677" i="4"/>
  <c r="AD1676" i="4"/>
  <c r="AD1675" i="4"/>
  <c r="AD1674" i="4"/>
  <c r="AD1673" i="4"/>
  <c r="AD1672" i="4"/>
  <c r="AD1671" i="4"/>
  <c r="AD1670" i="4"/>
  <c r="AD1669" i="4"/>
  <c r="AD1668" i="4"/>
  <c r="AD1667" i="4"/>
  <c r="AD1666" i="4"/>
  <c r="AD1665" i="4"/>
  <c r="AD1664" i="4"/>
  <c r="AD1663" i="4"/>
  <c r="AD1662" i="4"/>
  <c r="AD1661" i="4"/>
  <c r="AD1660" i="4"/>
  <c r="AD1659" i="4"/>
  <c r="AD1658" i="4"/>
  <c r="AD1657" i="4"/>
  <c r="AD1656" i="4"/>
  <c r="AD1655" i="4"/>
  <c r="AD1654" i="4"/>
  <c r="AD1653" i="4"/>
  <c r="AD1652" i="4"/>
  <c r="AD1651" i="4"/>
  <c r="AD1650" i="4"/>
  <c r="AD1649" i="4"/>
  <c r="AD1648" i="4"/>
  <c r="AD1647" i="4"/>
  <c r="AD1646" i="4"/>
  <c r="AD1645" i="4"/>
  <c r="AD1644" i="4"/>
  <c r="AD1643" i="4"/>
  <c r="AD1642" i="4"/>
  <c r="AD1641" i="4"/>
  <c r="AD1640" i="4"/>
  <c r="AD1639" i="4"/>
  <c r="AD1638" i="4"/>
  <c r="AD1637" i="4"/>
  <c r="AD1636" i="4"/>
  <c r="AD1635" i="4"/>
  <c r="AD1634" i="4"/>
  <c r="AD1633" i="4"/>
  <c r="AD1632" i="4"/>
  <c r="AD1631" i="4"/>
  <c r="AD1630" i="4"/>
  <c r="AD1629" i="4"/>
  <c r="AD1628" i="4"/>
  <c r="AD1627" i="4"/>
  <c r="AD1626" i="4"/>
  <c r="AD1625" i="4"/>
  <c r="AD1624" i="4"/>
  <c r="AD1623" i="4"/>
  <c r="AD1622" i="4"/>
  <c r="AD1621" i="4"/>
  <c r="AD1620" i="4"/>
  <c r="AD1619" i="4"/>
  <c r="AD1618" i="4"/>
  <c r="AD1617" i="4"/>
  <c r="AD1616" i="4"/>
  <c r="AD1615" i="4"/>
  <c r="AD1614" i="4"/>
  <c r="AD1613" i="4"/>
  <c r="AD1612" i="4"/>
  <c r="AD1611" i="4"/>
  <c r="AD1610" i="4"/>
  <c r="AD1609" i="4"/>
  <c r="AD1608" i="4"/>
  <c r="AD1607" i="4"/>
  <c r="AD1606" i="4"/>
  <c r="AD1605" i="4"/>
  <c r="AD1604" i="4"/>
  <c r="AD1603" i="4"/>
  <c r="AD1602" i="4"/>
  <c r="AD1601" i="4"/>
  <c r="AD1600" i="4"/>
  <c r="AD1599" i="4"/>
  <c r="AD1598" i="4"/>
  <c r="AD1597" i="4"/>
  <c r="AD1596" i="4"/>
  <c r="AD1595" i="4"/>
  <c r="AD1594" i="4"/>
  <c r="AD1593" i="4"/>
  <c r="AD1592" i="4"/>
  <c r="AD1591" i="4"/>
  <c r="AD1590" i="4"/>
  <c r="AD1589" i="4"/>
  <c r="AD1588" i="4"/>
  <c r="AD1587" i="4"/>
  <c r="AD1586" i="4"/>
  <c r="AD1585" i="4"/>
  <c r="AD1584" i="4"/>
  <c r="AD1583" i="4"/>
  <c r="AD1582" i="4"/>
  <c r="AD1581" i="4"/>
  <c r="AD1580" i="4"/>
  <c r="AD1579" i="4"/>
  <c r="AD1578" i="4"/>
  <c r="AD1577" i="4"/>
  <c r="AD1576" i="4"/>
  <c r="AD1575" i="4"/>
  <c r="AD1574" i="4"/>
  <c r="AD1573" i="4"/>
  <c r="AD1572" i="4"/>
  <c r="AD1571" i="4"/>
  <c r="AD1570" i="4"/>
  <c r="AD1569" i="4"/>
  <c r="AD1568" i="4"/>
  <c r="AD1567" i="4"/>
  <c r="AD1566" i="4"/>
  <c r="AD1565" i="4"/>
  <c r="AD1564" i="4"/>
  <c r="AD1563" i="4"/>
  <c r="AD1562" i="4"/>
  <c r="AD1561" i="4"/>
  <c r="AD1560" i="4"/>
  <c r="AD1559" i="4"/>
  <c r="AD1558" i="4"/>
  <c r="AD1557" i="4"/>
  <c r="AD1556" i="4"/>
  <c r="AD1555" i="4"/>
  <c r="AD1554" i="4"/>
  <c r="AD1553" i="4"/>
  <c r="AD1552" i="4"/>
  <c r="AD1551" i="4"/>
  <c r="AD1550" i="4"/>
  <c r="AD1549" i="4"/>
  <c r="AD1548" i="4"/>
  <c r="AD1547" i="4"/>
  <c r="AD1546" i="4"/>
  <c r="AD1545" i="4"/>
  <c r="AD1544" i="4"/>
  <c r="AD1543" i="4"/>
  <c r="AD1542" i="4"/>
  <c r="AD1541" i="4"/>
  <c r="AD1540" i="4"/>
  <c r="AD1539" i="4"/>
  <c r="AD1538" i="4"/>
  <c r="AD1537" i="4"/>
  <c r="AD1536" i="4"/>
  <c r="AD1535" i="4"/>
  <c r="AD1534" i="4"/>
  <c r="AD1533" i="4"/>
  <c r="AD1532" i="4"/>
  <c r="AD1531" i="4"/>
  <c r="AD1530" i="4"/>
  <c r="AD1529" i="4"/>
  <c r="AD1528" i="4"/>
  <c r="AD1527" i="4"/>
  <c r="AD1526" i="4"/>
  <c r="AD1525" i="4"/>
  <c r="AD1524" i="4"/>
  <c r="AD1523" i="4"/>
  <c r="AD1522" i="4"/>
  <c r="AD1521" i="4"/>
  <c r="AD1520" i="4"/>
  <c r="AD1519" i="4"/>
  <c r="AD1518" i="4"/>
  <c r="AD1517" i="4"/>
  <c r="AD1516" i="4"/>
  <c r="AD1515" i="4"/>
  <c r="AD1514" i="4"/>
  <c r="AD1513" i="4"/>
  <c r="AD1512" i="4"/>
  <c r="AD1511" i="4"/>
  <c r="AD1510" i="4"/>
  <c r="AD1509" i="4"/>
  <c r="AD1508" i="4"/>
  <c r="AD1507" i="4"/>
  <c r="AD1506" i="4"/>
  <c r="AD1505" i="4"/>
  <c r="AD1504" i="4"/>
  <c r="AD1503" i="4"/>
  <c r="AD1502" i="4"/>
  <c r="AD1501" i="4"/>
  <c r="AD1500" i="4"/>
  <c r="AD1499" i="4"/>
  <c r="AD1498" i="4"/>
  <c r="AD1497" i="4"/>
  <c r="AD1496" i="4"/>
  <c r="AD1495" i="4"/>
  <c r="AD1494" i="4"/>
  <c r="AD1493" i="4"/>
  <c r="AD1492" i="4"/>
  <c r="AD1491" i="4"/>
  <c r="AD1490" i="4"/>
  <c r="AD1489" i="4"/>
  <c r="AD1488" i="4"/>
  <c r="AD1487" i="4"/>
  <c r="AD1486" i="4"/>
  <c r="AD1485" i="4"/>
  <c r="AD1484" i="4"/>
  <c r="AD1483" i="4"/>
  <c r="AD1482" i="4"/>
  <c r="AD1481" i="4"/>
  <c r="AD1480" i="4"/>
  <c r="AD1479" i="4"/>
  <c r="AD1478" i="4"/>
  <c r="AD1477" i="4"/>
  <c r="AD1476" i="4"/>
  <c r="AD1475" i="4"/>
  <c r="AD1474" i="4"/>
  <c r="AD1473" i="4"/>
  <c r="AD1472" i="4"/>
  <c r="AD1471" i="4"/>
  <c r="AD1470" i="4"/>
  <c r="AD1469" i="4"/>
  <c r="AD1468" i="4"/>
  <c r="AD1467" i="4"/>
  <c r="AD1466" i="4"/>
  <c r="AD1465" i="4"/>
  <c r="AD1464" i="4"/>
  <c r="AD1463" i="4"/>
  <c r="AD1462" i="4"/>
  <c r="AD1461" i="4"/>
  <c r="AD1460" i="4"/>
  <c r="AD1459" i="4"/>
  <c r="AD1458" i="4"/>
  <c r="AD1457" i="4"/>
  <c r="AD1456" i="4"/>
  <c r="AD1455" i="4"/>
  <c r="AD1454" i="4"/>
  <c r="AD1453" i="4"/>
  <c r="AD1452" i="4"/>
  <c r="AD1451" i="4"/>
  <c r="AD1450" i="4"/>
  <c r="AD1449" i="4"/>
  <c r="AD1448" i="4"/>
  <c r="AD1447" i="4"/>
  <c r="AD1446" i="4"/>
  <c r="AD1445" i="4"/>
  <c r="AD1444" i="4"/>
  <c r="AD1443" i="4"/>
  <c r="AD1442" i="4"/>
  <c r="AD1441" i="4"/>
  <c r="AD1440" i="4"/>
  <c r="AD1439" i="4"/>
  <c r="AD1438" i="4"/>
  <c r="AD1437" i="4"/>
  <c r="AD1436" i="4"/>
  <c r="AD1435" i="4"/>
  <c r="AD1434" i="4"/>
  <c r="AD1433" i="4"/>
  <c r="AD1432" i="4"/>
  <c r="AD1431" i="4"/>
  <c r="AD1430" i="4"/>
  <c r="AD1429" i="4"/>
  <c r="AD1428" i="4"/>
  <c r="AD1427" i="4"/>
  <c r="AD1426" i="4"/>
  <c r="AD1425" i="4"/>
  <c r="AD1424" i="4"/>
  <c r="AD1423" i="4"/>
  <c r="AD1422" i="4"/>
  <c r="AD1421" i="4"/>
  <c r="AD1420" i="4"/>
  <c r="AD1419" i="4"/>
  <c r="AD1418" i="4"/>
  <c r="AD1417" i="4"/>
  <c r="AD1416" i="4"/>
  <c r="AD1415" i="4"/>
  <c r="AD1414" i="4"/>
  <c r="AD1413" i="4"/>
  <c r="AD1412" i="4"/>
  <c r="AD1411" i="4"/>
  <c r="AD1410" i="4"/>
  <c r="AD1409" i="4"/>
  <c r="AD1408" i="4"/>
  <c r="AD1407" i="4"/>
  <c r="AD1406" i="4"/>
  <c r="AD1405" i="4"/>
  <c r="AD1404" i="4"/>
  <c r="AD1403" i="4"/>
  <c r="AD1402" i="4"/>
  <c r="AD1401" i="4"/>
  <c r="AD1400" i="4"/>
  <c r="AD1399" i="4"/>
  <c r="AD1398" i="4"/>
  <c r="AD1397" i="4"/>
  <c r="AD1396" i="4"/>
  <c r="AD1395" i="4"/>
  <c r="AD1394" i="4"/>
  <c r="AD1393" i="4"/>
  <c r="AD1392" i="4"/>
  <c r="AD1391" i="4"/>
  <c r="AD1390" i="4"/>
  <c r="AD1389" i="4"/>
  <c r="AD1388" i="4"/>
  <c r="AD1387" i="4"/>
  <c r="AD1386" i="4"/>
  <c r="AD1385" i="4"/>
  <c r="AD1384" i="4"/>
  <c r="AD1383" i="4"/>
  <c r="AD1382" i="4"/>
  <c r="AD1381" i="4"/>
  <c r="AD1380" i="4"/>
  <c r="AD1379" i="4"/>
  <c r="AD1378" i="4"/>
  <c r="AD1377" i="4"/>
  <c r="AD1376" i="4"/>
  <c r="AD1375" i="4"/>
  <c r="AD1374" i="4"/>
  <c r="AD1373" i="4"/>
  <c r="AD1372" i="4"/>
  <c r="AD1371" i="4"/>
  <c r="AD1370" i="4"/>
  <c r="AD1369" i="4"/>
  <c r="AD1368" i="4"/>
  <c r="AD1367" i="4"/>
  <c r="AD1366" i="4"/>
  <c r="AD1365" i="4"/>
  <c r="AD1364" i="4"/>
  <c r="AD1363" i="4"/>
  <c r="AD1362" i="4"/>
  <c r="AD1361" i="4"/>
  <c r="AD1360" i="4"/>
  <c r="AD1359" i="4"/>
  <c r="AD1358" i="4"/>
  <c r="AD1357" i="4"/>
  <c r="AD1356" i="4"/>
  <c r="AD1355" i="4"/>
  <c r="AD1354" i="4"/>
  <c r="AD1353" i="4"/>
  <c r="AD1352" i="4"/>
  <c r="AD1351" i="4"/>
  <c r="AD1350" i="4"/>
  <c r="AD1349" i="4"/>
  <c r="AD1348" i="4"/>
  <c r="AD1347" i="4"/>
  <c r="AD1346" i="4"/>
  <c r="AD1345" i="4"/>
  <c r="AD1344" i="4"/>
  <c r="AD1343" i="4"/>
  <c r="AD1342" i="4"/>
  <c r="AD1341" i="4"/>
  <c r="AD1340" i="4"/>
  <c r="AD1339" i="4"/>
  <c r="AD1338" i="4"/>
  <c r="AD1337" i="4"/>
  <c r="AD1336" i="4"/>
  <c r="AD1335" i="4"/>
  <c r="AD1334" i="4"/>
  <c r="AD1333" i="4"/>
  <c r="AD1332" i="4"/>
  <c r="AD1331" i="4"/>
  <c r="AD1330" i="4"/>
  <c r="AD1329" i="4"/>
  <c r="AD1328" i="4"/>
  <c r="AD1327" i="4"/>
  <c r="AD1326" i="4"/>
  <c r="AD1325" i="4"/>
  <c r="AD1324" i="4"/>
  <c r="AD1323" i="4"/>
  <c r="AD1322" i="4"/>
  <c r="AD1321" i="4"/>
  <c r="AD1320" i="4"/>
  <c r="AD1319" i="4"/>
  <c r="AD1318" i="4"/>
  <c r="AD1317" i="4"/>
  <c r="AD1316" i="4"/>
  <c r="AD1315" i="4"/>
  <c r="AD1314" i="4"/>
  <c r="AD1313" i="4"/>
  <c r="AD1312" i="4"/>
  <c r="AD1311" i="4"/>
  <c r="AD1310" i="4"/>
  <c r="AD1309" i="4"/>
  <c r="AD1308" i="4"/>
  <c r="AD1307" i="4"/>
  <c r="AD1306" i="4"/>
  <c r="AD1305" i="4"/>
  <c r="AD1304" i="4"/>
  <c r="AD1303" i="4"/>
  <c r="AD1302" i="4"/>
  <c r="AD1301" i="4"/>
  <c r="AD1300" i="4"/>
  <c r="AD1299" i="4"/>
  <c r="AD1298" i="4"/>
  <c r="AD1297" i="4"/>
  <c r="AD1296" i="4"/>
  <c r="AD1295" i="4"/>
  <c r="AD1294" i="4"/>
  <c r="AD1293" i="4"/>
  <c r="AD1292" i="4"/>
  <c r="AD1291" i="4"/>
  <c r="AD1290" i="4"/>
  <c r="AD1289" i="4"/>
  <c r="AD1288" i="4"/>
  <c r="AD1287" i="4"/>
  <c r="AD1286" i="4"/>
  <c r="AD1285" i="4"/>
  <c r="AD1284" i="4"/>
  <c r="AD1283" i="4"/>
  <c r="AD1282" i="4"/>
  <c r="AD1281" i="4"/>
  <c r="AD1280" i="4"/>
  <c r="AD1279" i="4"/>
  <c r="AD1278" i="4"/>
  <c r="AD1277" i="4"/>
  <c r="AD1276" i="4"/>
  <c r="AD1275" i="4"/>
  <c r="AD1274" i="4"/>
  <c r="AD1273" i="4"/>
  <c r="AD1272" i="4"/>
  <c r="AD1271" i="4"/>
  <c r="AD1270" i="4"/>
  <c r="AD1269" i="4"/>
  <c r="AD1268" i="4"/>
  <c r="AD1267" i="4"/>
  <c r="AD1266" i="4"/>
  <c r="AD1265" i="4"/>
  <c r="AD1264" i="4"/>
  <c r="AD1263" i="4"/>
  <c r="AD1262" i="4"/>
  <c r="AD1261" i="4"/>
  <c r="AD1260" i="4"/>
  <c r="AD1259" i="4"/>
  <c r="AD1258" i="4"/>
  <c r="AD1257" i="4"/>
  <c r="AD1256" i="4"/>
  <c r="AD1255" i="4"/>
  <c r="AD1254" i="4"/>
  <c r="AD1253" i="4"/>
  <c r="AD1252" i="4"/>
  <c r="AD1251" i="4"/>
  <c r="AD1250" i="4"/>
  <c r="AD1249" i="4"/>
  <c r="AD1248" i="4"/>
  <c r="AD1247" i="4"/>
  <c r="AD1246" i="4"/>
  <c r="AD1245" i="4"/>
  <c r="AD1244" i="4"/>
  <c r="AD1243" i="4"/>
  <c r="AD1242" i="4"/>
  <c r="AD1241" i="4"/>
  <c r="AD1240" i="4"/>
  <c r="AD1239" i="4"/>
  <c r="AD1238" i="4"/>
  <c r="AD1237" i="4"/>
  <c r="AD1236" i="4"/>
  <c r="AD1235" i="4"/>
  <c r="AD1234" i="4"/>
  <c r="AD1233" i="4"/>
  <c r="AD1232" i="4"/>
  <c r="AD1231" i="4"/>
  <c r="AD1230" i="4"/>
  <c r="AD1229" i="4"/>
  <c r="AD1228" i="4"/>
  <c r="AD1227" i="4"/>
  <c r="AD1226" i="4"/>
  <c r="AD1225" i="4"/>
  <c r="AD1224" i="4"/>
  <c r="AD1223" i="4"/>
  <c r="AD1222" i="4"/>
  <c r="AD1221" i="4"/>
  <c r="AD1220" i="4"/>
  <c r="AD1219" i="4"/>
  <c r="AD1218" i="4"/>
  <c r="AD1217" i="4"/>
  <c r="AD1216" i="4"/>
  <c r="AD1215" i="4"/>
  <c r="AD1214" i="4"/>
  <c r="AD1213" i="4"/>
  <c r="AD1212" i="4"/>
  <c r="AD1211" i="4"/>
  <c r="AD1210" i="4"/>
  <c r="AD1209" i="4"/>
  <c r="AD1208" i="4"/>
  <c r="AD1207" i="4"/>
  <c r="AD1206" i="4"/>
  <c r="AD1205" i="4"/>
  <c r="AD1204" i="4"/>
  <c r="AD1203" i="4"/>
  <c r="AD1202" i="4"/>
  <c r="AD1201" i="4"/>
  <c r="AD1200" i="4"/>
  <c r="AD1199" i="4"/>
  <c r="AD1198" i="4"/>
  <c r="AD1197" i="4"/>
  <c r="AD1196" i="4"/>
  <c r="AD1195" i="4"/>
  <c r="I29" i="4"/>
  <c r="I28" i="4"/>
  <c r="I27" i="4"/>
  <c r="I26" i="4"/>
  <c r="I25" i="4"/>
  <c r="X24" i="4"/>
  <c r="U24" i="4"/>
  <c r="T24" i="4"/>
  <c r="I24" i="4"/>
  <c r="X23" i="4"/>
  <c r="I23" i="4"/>
  <c r="X22" i="4"/>
  <c r="U22" i="4"/>
  <c r="S17" i="4"/>
  <c r="I22" i="4"/>
  <c r="X21" i="4"/>
  <c r="I21" i="4"/>
  <c r="X20" i="4"/>
  <c r="U20" i="4"/>
  <c r="I20" i="4"/>
  <c r="X19" i="4"/>
  <c r="I19" i="4"/>
  <c r="X18" i="4"/>
  <c r="I18" i="4"/>
  <c r="X17" i="4"/>
  <c r="I17" i="4"/>
  <c r="X16" i="4"/>
  <c r="U16" i="4"/>
  <c r="I16" i="4"/>
  <c r="X15" i="4"/>
  <c r="S15" i="4"/>
  <c r="I15" i="4"/>
  <c r="X14" i="4"/>
  <c r="S14" i="4"/>
  <c r="I14" i="4"/>
  <c r="X13" i="4"/>
  <c r="S13" i="4"/>
  <c r="I13" i="4"/>
  <c r="X12" i="4"/>
  <c r="U12" i="4"/>
  <c r="S12" i="4"/>
  <c r="I12" i="4"/>
  <c r="X11" i="4"/>
  <c r="S11" i="4"/>
  <c r="I11" i="4"/>
  <c r="X10" i="4"/>
  <c r="U10" i="4"/>
  <c r="S10" i="4"/>
  <c r="I10" i="4"/>
  <c r="X9" i="4"/>
  <c r="S9" i="4"/>
  <c r="I9" i="4"/>
  <c r="X8" i="4"/>
  <c r="U8" i="4"/>
  <c r="S8" i="4"/>
  <c r="I8" i="4"/>
  <c r="X7" i="4"/>
  <c r="I7" i="4"/>
  <c r="U6" i="4"/>
  <c r="I6" i="4"/>
  <c r="S5" i="4"/>
  <c r="T3" i="4" s="1"/>
  <c r="I5" i="4"/>
  <c r="V4" i="4"/>
  <c r="T4" i="4"/>
  <c r="I4" i="4"/>
  <c r="I3" i="4"/>
  <c r="M8" i="8"/>
  <c r="T2" i="4"/>
  <c r="I2" i="4"/>
  <c r="F1570" i="3"/>
  <c r="F1569" i="3"/>
  <c r="F1568" i="3"/>
  <c r="F1567" i="3"/>
  <c r="F1566" i="3"/>
  <c r="F1565" i="3"/>
  <c r="F1564" i="3"/>
  <c r="F1563" i="3"/>
  <c r="F1562" i="3"/>
  <c r="F1561" i="3"/>
  <c r="F1560" i="3"/>
  <c r="F1559" i="3"/>
  <c r="F1558" i="3"/>
  <c r="F1557" i="3"/>
  <c r="F1556" i="3"/>
  <c r="F1555" i="3"/>
  <c r="F1554" i="3"/>
  <c r="F1553" i="3"/>
  <c r="F1552" i="3"/>
  <c r="F1551" i="3"/>
  <c r="F1550" i="3"/>
  <c r="F1549" i="3"/>
  <c r="F1548" i="3"/>
  <c r="F1547" i="3"/>
  <c r="F1546" i="3"/>
  <c r="F1545" i="3"/>
  <c r="F1544" i="3"/>
  <c r="F1543" i="3"/>
  <c r="F1542" i="3"/>
  <c r="F1541" i="3"/>
  <c r="F1540" i="3"/>
  <c r="F1539" i="3"/>
  <c r="F1538" i="3"/>
  <c r="F1537" i="3"/>
  <c r="F1536" i="3"/>
  <c r="F1535" i="3"/>
  <c r="F1534" i="3"/>
  <c r="F1533" i="3"/>
  <c r="F1532" i="3"/>
  <c r="F1531" i="3"/>
  <c r="F1530" i="3"/>
  <c r="F1529" i="3"/>
  <c r="F1528" i="3"/>
  <c r="F1527" i="3"/>
  <c r="F1526" i="3"/>
  <c r="F1525" i="3"/>
  <c r="F1524" i="3"/>
  <c r="F1523" i="3"/>
  <c r="F1522" i="3"/>
  <c r="F1521" i="3"/>
  <c r="F1520" i="3"/>
  <c r="F1519" i="3"/>
  <c r="F1518" i="3"/>
  <c r="F1517" i="3"/>
  <c r="F1516" i="3"/>
  <c r="F1515" i="3"/>
  <c r="F1514" i="3"/>
  <c r="F1513" i="3"/>
  <c r="F1512" i="3"/>
  <c r="F1511" i="3"/>
  <c r="F1510" i="3"/>
  <c r="F1509" i="3"/>
  <c r="F1508" i="3"/>
  <c r="F1507" i="3"/>
  <c r="F1506" i="3"/>
  <c r="F1505" i="3"/>
  <c r="F1504" i="3"/>
  <c r="F1503" i="3"/>
  <c r="F1502" i="3"/>
  <c r="F1501" i="3"/>
  <c r="F1500" i="3"/>
  <c r="F1499" i="3"/>
  <c r="F1498" i="3"/>
  <c r="F1497" i="3"/>
  <c r="F1496" i="3"/>
  <c r="F1495" i="3"/>
  <c r="F1494" i="3"/>
  <c r="F1493" i="3"/>
  <c r="F1492" i="3"/>
  <c r="F1491" i="3"/>
  <c r="F1490" i="3"/>
  <c r="F1489" i="3"/>
  <c r="F1488" i="3"/>
  <c r="F1487" i="3"/>
  <c r="F1486" i="3"/>
  <c r="F1485" i="3"/>
  <c r="F1484" i="3"/>
  <c r="F1483" i="3"/>
  <c r="F1482" i="3"/>
  <c r="F1481" i="3"/>
  <c r="F1480" i="3"/>
  <c r="F1479" i="3"/>
  <c r="F1478" i="3"/>
  <c r="F1477" i="3"/>
  <c r="F1476" i="3"/>
  <c r="F1475" i="3"/>
  <c r="F1474" i="3"/>
  <c r="F1473" i="3"/>
  <c r="F1472" i="3"/>
  <c r="F1471" i="3"/>
  <c r="F1470" i="3"/>
  <c r="F1469" i="3"/>
  <c r="F1468" i="3"/>
  <c r="F1467" i="3"/>
  <c r="F1466" i="3"/>
  <c r="F1465" i="3"/>
  <c r="F1464" i="3"/>
  <c r="F1463" i="3"/>
  <c r="F1462" i="3"/>
  <c r="F1461" i="3"/>
  <c r="F1460" i="3"/>
  <c r="F1459" i="3"/>
  <c r="F1458" i="3"/>
  <c r="F1457" i="3"/>
  <c r="F1456" i="3"/>
  <c r="F1455" i="3"/>
  <c r="F1454" i="3"/>
  <c r="F1453" i="3"/>
  <c r="F1452" i="3"/>
  <c r="F1451" i="3"/>
  <c r="F1450" i="3"/>
  <c r="F1449" i="3"/>
  <c r="F1448" i="3"/>
  <c r="F1447" i="3"/>
  <c r="F1446" i="3"/>
  <c r="F1445" i="3"/>
  <c r="F1444" i="3"/>
  <c r="F1443" i="3"/>
  <c r="F1442" i="3"/>
  <c r="F1441" i="3"/>
  <c r="F1440" i="3"/>
  <c r="F1439" i="3"/>
  <c r="F1438" i="3"/>
  <c r="F1437" i="3"/>
  <c r="F1436" i="3"/>
  <c r="F1435" i="3"/>
  <c r="F1434" i="3"/>
  <c r="F1433" i="3"/>
  <c r="F1432" i="3"/>
  <c r="F1431" i="3"/>
  <c r="F1430" i="3"/>
  <c r="F1429" i="3"/>
  <c r="F1428" i="3"/>
  <c r="F1427" i="3"/>
  <c r="F1426" i="3"/>
  <c r="F1425" i="3"/>
  <c r="F1424" i="3"/>
  <c r="F1423" i="3"/>
  <c r="F1422" i="3"/>
  <c r="F1421" i="3"/>
  <c r="F1420" i="3"/>
  <c r="F1419" i="3"/>
  <c r="F1418" i="3"/>
  <c r="F1417" i="3"/>
  <c r="F1416" i="3"/>
  <c r="F1415" i="3"/>
  <c r="F1414" i="3"/>
  <c r="F1413" i="3"/>
  <c r="F1412" i="3"/>
  <c r="F1411" i="3"/>
  <c r="F1410" i="3"/>
  <c r="F1409" i="3"/>
  <c r="F1408" i="3"/>
  <c r="F1407" i="3"/>
  <c r="F1406" i="3"/>
  <c r="F1405" i="3"/>
  <c r="F1404" i="3"/>
  <c r="F1403" i="3"/>
  <c r="F1402" i="3"/>
  <c r="F1401" i="3"/>
  <c r="F1400" i="3"/>
  <c r="F1399" i="3"/>
  <c r="F1398" i="3"/>
  <c r="F1397" i="3"/>
  <c r="F1396" i="3"/>
  <c r="F1395" i="3"/>
  <c r="F1394" i="3"/>
  <c r="F1393" i="3"/>
  <c r="F1392" i="3"/>
  <c r="F1391" i="3"/>
  <c r="F1390" i="3"/>
  <c r="F1389" i="3"/>
  <c r="F1388" i="3"/>
  <c r="F1387" i="3"/>
  <c r="F1386" i="3"/>
  <c r="F1385" i="3"/>
  <c r="F1384" i="3"/>
  <c r="F1383" i="3"/>
  <c r="F1382" i="3"/>
  <c r="F1381" i="3"/>
  <c r="F1380" i="3"/>
  <c r="F1379" i="3"/>
  <c r="F1378" i="3"/>
  <c r="F1377" i="3"/>
  <c r="F1376" i="3"/>
  <c r="F1375" i="3"/>
  <c r="F1374" i="3"/>
  <c r="F1373" i="3"/>
  <c r="F1372" i="3"/>
  <c r="F1371" i="3"/>
  <c r="F1370" i="3"/>
  <c r="F1369" i="3"/>
  <c r="F1368" i="3"/>
  <c r="F1367" i="3"/>
  <c r="F1366" i="3"/>
  <c r="F1365" i="3"/>
  <c r="F1364" i="3"/>
  <c r="F1363" i="3"/>
  <c r="F1362" i="3"/>
  <c r="F1361" i="3"/>
  <c r="F1360" i="3"/>
  <c r="F1359" i="3"/>
  <c r="F1358" i="3"/>
  <c r="F1357" i="3"/>
  <c r="F1356" i="3"/>
  <c r="F1355" i="3"/>
  <c r="F1354" i="3"/>
  <c r="F1353" i="3"/>
  <c r="F1352" i="3"/>
  <c r="F1351" i="3"/>
  <c r="F1350" i="3"/>
  <c r="F1349" i="3"/>
  <c r="F1348" i="3"/>
  <c r="F1347" i="3"/>
  <c r="F1346" i="3"/>
  <c r="F1345" i="3"/>
  <c r="F1344" i="3"/>
  <c r="F1343" i="3"/>
  <c r="F1342" i="3"/>
  <c r="F1341" i="3"/>
  <c r="F1340" i="3"/>
  <c r="F1339" i="3"/>
  <c r="F1338" i="3"/>
  <c r="F1337" i="3"/>
  <c r="F1336" i="3"/>
  <c r="F1335" i="3"/>
  <c r="F1334" i="3"/>
  <c r="F1333" i="3"/>
  <c r="F1332" i="3"/>
  <c r="F1331" i="3"/>
  <c r="F1330" i="3"/>
  <c r="F1329" i="3"/>
  <c r="F1328" i="3"/>
  <c r="F1327" i="3"/>
  <c r="F1326" i="3"/>
  <c r="F1325" i="3"/>
  <c r="F1324" i="3"/>
  <c r="F1323" i="3"/>
  <c r="F1322" i="3"/>
  <c r="F1321" i="3"/>
  <c r="F1320" i="3"/>
  <c r="F1319" i="3"/>
  <c r="F1318" i="3"/>
  <c r="F1317" i="3"/>
  <c r="F1316" i="3"/>
  <c r="F1315" i="3"/>
  <c r="F1314" i="3"/>
  <c r="F1313" i="3"/>
  <c r="F1312" i="3"/>
  <c r="F1311" i="3"/>
  <c r="F1310" i="3"/>
  <c r="F1309" i="3"/>
  <c r="F1308" i="3"/>
  <c r="F1307" i="3"/>
  <c r="F1306" i="3"/>
  <c r="F1305" i="3"/>
  <c r="F1304" i="3"/>
  <c r="F1303" i="3"/>
  <c r="F1302" i="3"/>
  <c r="F1301" i="3"/>
  <c r="F1300" i="3"/>
  <c r="F1299" i="3"/>
  <c r="F1298" i="3"/>
  <c r="F1297" i="3"/>
  <c r="F1296" i="3"/>
  <c r="F1295" i="3"/>
  <c r="F1294" i="3"/>
  <c r="F1293" i="3"/>
  <c r="F1292" i="3"/>
  <c r="F1291" i="3"/>
  <c r="F1290" i="3"/>
  <c r="F1289" i="3"/>
  <c r="F1288" i="3"/>
  <c r="F1287" i="3"/>
  <c r="F1286" i="3"/>
  <c r="F1285" i="3"/>
  <c r="F1284" i="3"/>
  <c r="F1283" i="3"/>
  <c r="F1282" i="3"/>
  <c r="F1281" i="3"/>
  <c r="F1280" i="3"/>
  <c r="F1279" i="3"/>
  <c r="F1278" i="3"/>
  <c r="F1277" i="3"/>
  <c r="F1276" i="3"/>
  <c r="F1275" i="3"/>
  <c r="F1274" i="3"/>
  <c r="F1273" i="3"/>
  <c r="F1272" i="3"/>
  <c r="F1271" i="3"/>
  <c r="F1270" i="3"/>
  <c r="F1269" i="3"/>
  <c r="F1268" i="3"/>
  <c r="F1267" i="3"/>
  <c r="F1266" i="3"/>
  <c r="F1265" i="3"/>
  <c r="F1264" i="3"/>
  <c r="F1263" i="3"/>
  <c r="F1262" i="3"/>
  <c r="F1261" i="3"/>
  <c r="F1260" i="3"/>
  <c r="F1259" i="3"/>
  <c r="F1258" i="3"/>
  <c r="F1257" i="3"/>
  <c r="F1256" i="3"/>
  <c r="F1255" i="3"/>
  <c r="F1254" i="3"/>
  <c r="F1253" i="3"/>
  <c r="F1252" i="3"/>
  <c r="F1251" i="3"/>
  <c r="F1250" i="3"/>
  <c r="F1249" i="3"/>
  <c r="F1248" i="3"/>
  <c r="F1247" i="3"/>
  <c r="F1246" i="3"/>
  <c r="F1245" i="3"/>
  <c r="F1244" i="3"/>
  <c r="F1243" i="3"/>
  <c r="F1242" i="3"/>
  <c r="F1241" i="3"/>
  <c r="F1240" i="3"/>
  <c r="F1239" i="3"/>
  <c r="F1238" i="3"/>
  <c r="F1237" i="3"/>
  <c r="F1236" i="3"/>
  <c r="F1235" i="3"/>
  <c r="F1234" i="3"/>
  <c r="F1233" i="3"/>
  <c r="F1232" i="3"/>
  <c r="F1231" i="3"/>
  <c r="F1230" i="3"/>
  <c r="F1229" i="3"/>
  <c r="F1228" i="3"/>
  <c r="F1227" i="3"/>
  <c r="F1226" i="3"/>
  <c r="F1225" i="3"/>
  <c r="F1224" i="3"/>
  <c r="F1223" i="3"/>
  <c r="F1222" i="3"/>
  <c r="F1221" i="3"/>
  <c r="F1220" i="3"/>
  <c r="F1219" i="3"/>
  <c r="F1218" i="3"/>
  <c r="F1217" i="3"/>
  <c r="F1216" i="3"/>
  <c r="F1215" i="3"/>
  <c r="F1214" i="3"/>
  <c r="F1213" i="3"/>
  <c r="F1212" i="3"/>
  <c r="F1211" i="3"/>
  <c r="F1210" i="3"/>
  <c r="F1209" i="3"/>
  <c r="F1208" i="3"/>
  <c r="F1207" i="3"/>
  <c r="F1206" i="3"/>
  <c r="F1205" i="3"/>
  <c r="F1204" i="3"/>
  <c r="F1203" i="3"/>
  <c r="F1202" i="3"/>
  <c r="F1201" i="3"/>
  <c r="F1200" i="3"/>
  <c r="F1199" i="3"/>
  <c r="F1198" i="3"/>
  <c r="F1197" i="3"/>
  <c r="F1196" i="3"/>
  <c r="F1195" i="3"/>
  <c r="F1194" i="3"/>
  <c r="F1193" i="3"/>
  <c r="F1192" i="3"/>
  <c r="F1191" i="3"/>
  <c r="F1190" i="3"/>
  <c r="F1189" i="3"/>
  <c r="F1188" i="3"/>
  <c r="F1187" i="3"/>
  <c r="F1186" i="3"/>
  <c r="F1185" i="3"/>
  <c r="F1184" i="3"/>
  <c r="F1183" i="3"/>
  <c r="F1182" i="3"/>
  <c r="F1181" i="3"/>
  <c r="F1180" i="3"/>
  <c r="F1179" i="3"/>
  <c r="F1178" i="3"/>
  <c r="F1177" i="3"/>
  <c r="F1176" i="3"/>
  <c r="F1175" i="3"/>
  <c r="F1174" i="3"/>
  <c r="F1173" i="3"/>
  <c r="F1172" i="3"/>
  <c r="F1171" i="3"/>
  <c r="F1170" i="3"/>
  <c r="F1169" i="3"/>
  <c r="F1168" i="3"/>
  <c r="F1167" i="3"/>
  <c r="F1166" i="3"/>
  <c r="F1165" i="3"/>
  <c r="F1164" i="3"/>
  <c r="F1163" i="3"/>
  <c r="F1162" i="3"/>
  <c r="F1161" i="3"/>
  <c r="F1160" i="3"/>
  <c r="F1159" i="3"/>
  <c r="F1158" i="3"/>
  <c r="F1157" i="3"/>
  <c r="F1156" i="3"/>
  <c r="F1155" i="3"/>
  <c r="F1154" i="3"/>
  <c r="F1153" i="3"/>
  <c r="F1152" i="3"/>
  <c r="F1151" i="3"/>
  <c r="F1150" i="3"/>
  <c r="F1149" i="3"/>
  <c r="F1148" i="3"/>
  <c r="F1147" i="3"/>
  <c r="F1146" i="3"/>
  <c r="F1145" i="3"/>
  <c r="F1144" i="3"/>
  <c r="F1143" i="3"/>
  <c r="F1142" i="3"/>
  <c r="F1141" i="3"/>
  <c r="F1140" i="3"/>
  <c r="F1139" i="3"/>
  <c r="F1138" i="3"/>
  <c r="F1137" i="3"/>
  <c r="F1136" i="3"/>
  <c r="F1135" i="3"/>
  <c r="F1134" i="3"/>
  <c r="F1133" i="3"/>
  <c r="F1132" i="3"/>
  <c r="F1131" i="3"/>
  <c r="F1130" i="3"/>
  <c r="F1129" i="3"/>
  <c r="F1128" i="3"/>
  <c r="F1127" i="3"/>
  <c r="F1126" i="3"/>
  <c r="F1125" i="3"/>
  <c r="F1124" i="3"/>
  <c r="F1123" i="3"/>
  <c r="F1122" i="3"/>
  <c r="F1121" i="3"/>
  <c r="F1120" i="3"/>
  <c r="F1119" i="3"/>
  <c r="F1118" i="3"/>
  <c r="F1117" i="3"/>
  <c r="F1116" i="3"/>
  <c r="F1115" i="3"/>
  <c r="F1114" i="3"/>
  <c r="F1113" i="3"/>
  <c r="F1112" i="3"/>
  <c r="F1111" i="3"/>
  <c r="F1110" i="3"/>
  <c r="F1109" i="3"/>
  <c r="F1108" i="3"/>
  <c r="F1107" i="3"/>
  <c r="F1106" i="3"/>
  <c r="F1105" i="3"/>
  <c r="F1104" i="3"/>
  <c r="F1103" i="3"/>
  <c r="F1102" i="3"/>
  <c r="F1101" i="3"/>
  <c r="F1100" i="3"/>
  <c r="F1099" i="3"/>
  <c r="F1098" i="3"/>
  <c r="F1097" i="3"/>
  <c r="F1096" i="3"/>
  <c r="F1095" i="3"/>
  <c r="F1094" i="3"/>
  <c r="F1093" i="3"/>
  <c r="F1092" i="3"/>
  <c r="F1091" i="3"/>
  <c r="F1090" i="3"/>
  <c r="F1089" i="3"/>
  <c r="F1088" i="3"/>
  <c r="F1087" i="3"/>
  <c r="F1086" i="3"/>
  <c r="F1085" i="3"/>
  <c r="F1084" i="3"/>
  <c r="F1083" i="3"/>
  <c r="F1082" i="3"/>
  <c r="F1081" i="3"/>
  <c r="F1080" i="3"/>
  <c r="F1079" i="3"/>
  <c r="F1078" i="3"/>
  <c r="F1077" i="3"/>
  <c r="F1076" i="3"/>
  <c r="F1075" i="3"/>
  <c r="F1074" i="3"/>
  <c r="F1073" i="3"/>
  <c r="F1072" i="3"/>
  <c r="F1071" i="3"/>
  <c r="F1070" i="3"/>
  <c r="F1069" i="3"/>
  <c r="F1068" i="3"/>
  <c r="F1067" i="3"/>
  <c r="F1066" i="3"/>
  <c r="F1065" i="3"/>
  <c r="F1064" i="3"/>
  <c r="F1063" i="3"/>
  <c r="F1062" i="3"/>
  <c r="F1061" i="3"/>
  <c r="F1060" i="3"/>
  <c r="F1059" i="3"/>
  <c r="F1058" i="3"/>
  <c r="F1057" i="3"/>
  <c r="F1056" i="3"/>
  <c r="F1055" i="3"/>
  <c r="F1054" i="3"/>
  <c r="F1053" i="3"/>
  <c r="F1052" i="3"/>
  <c r="F1051" i="3"/>
  <c r="F1050" i="3"/>
  <c r="F1049" i="3"/>
  <c r="F1048" i="3"/>
  <c r="F1047" i="3"/>
  <c r="F1046" i="3"/>
  <c r="F1045" i="3"/>
  <c r="F1044" i="3"/>
  <c r="F1043" i="3"/>
  <c r="F1042" i="3"/>
  <c r="F1041" i="3"/>
  <c r="F1040" i="3"/>
  <c r="F1039" i="3"/>
  <c r="F1038" i="3"/>
  <c r="F1037" i="3"/>
  <c r="F1036" i="3"/>
  <c r="F1035" i="3"/>
  <c r="F1034" i="3"/>
  <c r="F1033" i="3"/>
  <c r="F1032" i="3"/>
  <c r="F1031" i="3"/>
  <c r="F1030" i="3"/>
  <c r="F1029" i="3"/>
  <c r="F1028" i="3"/>
  <c r="F1027" i="3"/>
  <c r="F1026" i="3"/>
  <c r="F1025" i="3"/>
  <c r="F1024" i="3"/>
  <c r="F1023" i="3"/>
  <c r="F1022" i="3"/>
  <c r="F1021" i="3"/>
  <c r="F1020" i="3"/>
  <c r="F1019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Z629" i="3"/>
  <c r="F629" i="3"/>
  <c r="Z628" i="3"/>
  <c r="F628" i="3"/>
  <c r="Z627" i="3"/>
  <c r="F627" i="3"/>
  <c r="Z626" i="3"/>
  <c r="F626" i="3"/>
  <c r="Z625" i="3"/>
  <c r="F625" i="3"/>
  <c r="Z624" i="3"/>
  <c r="F624" i="3"/>
  <c r="Z623" i="3"/>
  <c r="F623" i="3"/>
  <c r="Z622" i="3"/>
  <c r="F622" i="3"/>
  <c r="Z621" i="3"/>
  <c r="F621" i="3"/>
  <c r="Z620" i="3"/>
  <c r="F620" i="3"/>
  <c r="Z619" i="3"/>
  <c r="F619" i="3"/>
  <c r="Z618" i="3"/>
  <c r="F618" i="3"/>
  <c r="Z617" i="3"/>
  <c r="F617" i="3"/>
  <c r="Z616" i="3"/>
  <c r="F616" i="3"/>
  <c r="Z615" i="3"/>
  <c r="F615" i="3"/>
  <c r="Z614" i="3"/>
  <c r="F614" i="3"/>
  <c r="Z613" i="3"/>
  <c r="F613" i="3"/>
  <c r="Z612" i="3"/>
  <c r="F612" i="3"/>
  <c r="Z611" i="3"/>
  <c r="F611" i="3"/>
  <c r="Z610" i="3"/>
  <c r="F610" i="3"/>
  <c r="Z609" i="3"/>
  <c r="F609" i="3"/>
  <c r="Z608" i="3"/>
  <c r="F608" i="3"/>
  <c r="Z607" i="3"/>
  <c r="F607" i="3"/>
  <c r="Z606" i="3"/>
  <c r="F606" i="3"/>
  <c r="Z605" i="3"/>
  <c r="F605" i="3"/>
  <c r="Z604" i="3"/>
  <c r="F604" i="3"/>
  <c r="Z603" i="3"/>
  <c r="F603" i="3"/>
  <c r="Z602" i="3"/>
  <c r="F602" i="3"/>
  <c r="Z601" i="3"/>
  <c r="F601" i="3"/>
  <c r="Z600" i="3"/>
  <c r="F600" i="3"/>
  <c r="Z599" i="3"/>
  <c r="F599" i="3"/>
  <c r="Z598" i="3"/>
  <c r="F598" i="3"/>
  <c r="Z597" i="3"/>
  <c r="F597" i="3"/>
  <c r="Z596" i="3"/>
  <c r="F596" i="3"/>
  <c r="Z595" i="3"/>
  <c r="F595" i="3"/>
  <c r="Z594" i="3"/>
  <c r="F594" i="3"/>
  <c r="Z593" i="3"/>
  <c r="F593" i="3"/>
  <c r="Z592" i="3"/>
  <c r="F592" i="3"/>
  <c r="Z591" i="3"/>
  <c r="F591" i="3"/>
  <c r="Z590" i="3"/>
  <c r="F590" i="3"/>
  <c r="Z589" i="3"/>
  <c r="F589" i="3"/>
  <c r="Z588" i="3"/>
  <c r="F588" i="3"/>
  <c r="Z587" i="3"/>
  <c r="F587" i="3"/>
  <c r="Z586" i="3"/>
  <c r="F586" i="3"/>
  <c r="Z585" i="3"/>
  <c r="F585" i="3"/>
  <c r="Z584" i="3"/>
  <c r="F584" i="3"/>
  <c r="Z583" i="3"/>
  <c r="F583" i="3"/>
  <c r="Z582" i="3"/>
  <c r="F582" i="3"/>
  <c r="Z581" i="3"/>
  <c r="F581" i="3"/>
  <c r="Z580" i="3"/>
  <c r="F580" i="3"/>
  <c r="Z579" i="3"/>
  <c r="F579" i="3"/>
  <c r="Z578" i="3"/>
  <c r="F578" i="3"/>
  <c r="Z577" i="3"/>
  <c r="F577" i="3"/>
  <c r="Z576" i="3"/>
  <c r="F576" i="3"/>
  <c r="Z575" i="3"/>
  <c r="F575" i="3"/>
  <c r="Z574" i="3"/>
  <c r="F574" i="3"/>
  <c r="Z573" i="3"/>
  <c r="F573" i="3"/>
  <c r="Z572" i="3"/>
  <c r="F572" i="3"/>
  <c r="Z571" i="3"/>
  <c r="F571" i="3"/>
  <c r="Z570" i="3"/>
  <c r="F570" i="3"/>
  <c r="Z569" i="3"/>
  <c r="F569" i="3"/>
  <c r="Z568" i="3"/>
  <c r="F568" i="3"/>
  <c r="Z567" i="3"/>
  <c r="F567" i="3"/>
  <c r="Z566" i="3"/>
  <c r="F566" i="3"/>
  <c r="Z565" i="3"/>
  <c r="F565" i="3"/>
  <c r="Z564" i="3"/>
  <c r="F564" i="3"/>
  <c r="Z563" i="3"/>
  <c r="F563" i="3"/>
  <c r="Z562" i="3"/>
  <c r="F562" i="3"/>
  <c r="Z561" i="3"/>
  <c r="F561" i="3"/>
  <c r="Z560" i="3"/>
  <c r="F560" i="3"/>
  <c r="Z559" i="3"/>
  <c r="F559" i="3"/>
  <c r="Z558" i="3"/>
  <c r="F558" i="3"/>
  <c r="Z557" i="3"/>
  <c r="F557" i="3"/>
  <c r="Z556" i="3"/>
  <c r="F556" i="3"/>
  <c r="Z555" i="3"/>
  <c r="F555" i="3"/>
  <c r="Z554" i="3"/>
  <c r="F554" i="3"/>
  <c r="Z553" i="3"/>
  <c r="F553" i="3"/>
  <c r="Z552" i="3"/>
  <c r="F552" i="3"/>
  <c r="Z551" i="3"/>
  <c r="F551" i="3"/>
  <c r="Z550" i="3"/>
  <c r="F550" i="3"/>
  <c r="Z549" i="3"/>
  <c r="F549" i="3"/>
  <c r="Z548" i="3"/>
  <c r="F548" i="3"/>
  <c r="Z547" i="3"/>
  <c r="F547" i="3"/>
  <c r="Z546" i="3"/>
  <c r="F546" i="3"/>
  <c r="Z545" i="3"/>
  <c r="F545" i="3"/>
  <c r="Z544" i="3"/>
  <c r="F544" i="3"/>
  <c r="Z543" i="3"/>
  <c r="F543" i="3"/>
  <c r="Z542" i="3"/>
  <c r="F542" i="3"/>
  <c r="Z541" i="3"/>
  <c r="F541" i="3"/>
  <c r="Z540" i="3"/>
  <c r="F540" i="3"/>
  <c r="Z539" i="3"/>
  <c r="F539" i="3"/>
  <c r="Z538" i="3"/>
  <c r="F538" i="3"/>
  <c r="Z537" i="3"/>
  <c r="F537" i="3"/>
  <c r="Z536" i="3"/>
  <c r="F536" i="3"/>
  <c r="Z535" i="3"/>
  <c r="F535" i="3"/>
  <c r="Z534" i="3"/>
  <c r="F534" i="3"/>
  <c r="Z533" i="3"/>
  <c r="F533" i="3"/>
  <c r="Z532" i="3"/>
  <c r="F532" i="3"/>
  <c r="Z531" i="3"/>
  <c r="F531" i="3"/>
  <c r="Z530" i="3"/>
  <c r="F530" i="3"/>
  <c r="Z529" i="3"/>
  <c r="F529" i="3"/>
  <c r="Z528" i="3"/>
  <c r="F528" i="3"/>
  <c r="Z527" i="3"/>
  <c r="F527" i="3"/>
  <c r="Z526" i="3"/>
  <c r="F526" i="3"/>
  <c r="Z525" i="3"/>
  <c r="F525" i="3"/>
  <c r="Z524" i="3"/>
  <c r="F524" i="3"/>
  <c r="Z523" i="3"/>
  <c r="F523" i="3"/>
  <c r="Z522" i="3"/>
  <c r="F522" i="3"/>
  <c r="Z521" i="3"/>
  <c r="F521" i="3"/>
  <c r="Z520" i="3"/>
  <c r="F520" i="3"/>
  <c r="Z519" i="3"/>
  <c r="F519" i="3"/>
  <c r="Z518" i="3"/>
  <c r="F518" i="3"/>
  <c r="Z517" i="3"/>
  <c r="F517" i="3"/>
  <c r="Z516" i="3"/>
  <c r="F516" i="3"/>
  <c r="Z515" i="3"/>
  <c r="F515" i="3"/>
  <c r="Z514" i="3"/>
  <c r="F514" i="3"/>
  <c r="Z513" i="3"/>
  <c r="F513" i="3"/>
  <c r="Z512" i="3"/>
  <c r="F512" i="3"/>
  <c r="Z511" i="3"/>
  <c r="F511" i="3"/>
  <c r="Z510" i="3"/>
  <c r="F510" i="3"/>
  <c r="Z509" i="3"/>
  <c r="F509" i="3"/>
  <c r="Z508" i="3"/>
  <c r="F508" i="3"/>
  <c r="Z507" i="3"/>
  <c r="F507" i="3"/>
  <c r="Z506" i="3"/>
  <c r="F506" i="3"/>
  <c r="Z505" i="3"/>
  <c r="F505" i="3"/>
  <c r="Z504" i="3"/>
  <c r="F504" i="3"/>
  <c r="Z503" i="3"/>
  <c r="F503" i="3"/>
  <c r="Z502" i="3"/>
  <c r="F502" i="3"/>
  <c r="Z501" i="3"/>
  <c r="F501" i="3"/>
  <c r="Z500" i="3"/>
  <c r="F500" i="3"/>
  <c r="Z499" i="3"/>
  <c r="F499" i="3"/>
  <c r="Z498" i="3"/>
  <c r="F498" i="3"/>
  <c r="Z497" i="3"/>
  <c r="F497" i="3"/>
  <c r="Z496" i="3"/>
  <c r="F496" i="3"/>
  <c r="Z495" i="3"/>
  <c r="F495" i="3"/>
  <c r="Z494" i="3"/>
  <c r="F494" i="3"/>
  <c r="Z493" i="3"/>
  <c r="F493" i="3"/>
  <c r="Z492" i="3"/>
  <c r="F492" i="3"/>
  <c r="Z491" i="3"/>
  <c r="F491" i="3"/>
  <c r="Z490" i="3"/>
  <c r="F490" i="3"/>
  <c r="Z489" i="3"/>
  <c r="F489" i="3"/>
  <c r="Z488" i="3"/>
  <c r="F488" i="3"/>
  <c r="Z487" i="3"/>
  <c r="F487" i="3"/>
  <c r="Z486" i="3"/>
  <c r="F486" i="3"/>
  <c r="Z485" i="3"/>
  <c r="F485" i="3"/>
  <c r="Z484" i="3"/>
  <c r="F484" i="3"/>
  <c r="Z483" i="3"/>
  <c r="F483" i="3"/>
  <c r="Z482" i="3"/>
  <c r="F482" i="3"/>
  <c r="Z481" i="3"/>
  <c r="F481" i="3"/>
  <c r="Z480" i="3"/>
  <c r="F480" i="3"/>
  <c r="Z479" i="3"/>
  <c r="F479" i="3"/>
  <c r="Z478" i="3"/>
  <c r="F478" i="3"/>
  <c r="Z477" i="3"/>
  <c r="F477" i="3"/>
  <c r="Z476" i="3"/>
  <c r="F476" i="3"/>
  <c r="Z475" i="3"/>
  <c r="F475" i="3"/>
  <c r="Z474" i="3"/>
  <c r="F474" i="3"/>
  <c r="Z473" i="3"/>
  <c r="F473" i="3"/>
  <c r="Z472" i="3"/>
  <c r="F472" i="3"/>
  <c r="Z471" i="3"/>
  <c r="F471" i="3"/>
  <c r="Z470" i="3"/>
  <c r="F470" i="3"/>
  <c r="Z469" i="3"/>
  <c r="F469" i="3"/>
  <c r="Z468" i="3"/>
  <c r="F468" i="3"/>
  <c r="Z467" i="3"/>
  <c r="F467" i="3"/>
  <c r="Z466" i="3"/>
  <c r="F466" i="3"/>
  <c r="Z465" i="3"/>
  <c r="F465" i="3"/>
  <c r="Z464" i="3"/>
  <c r="F464" i="3"/>
  <c r="Z463" i="3"/>
  <c r="F463" i="3"/>
  <c r="Z462" i="3"/>
  <c r="F462" i="3"/>
  <c r="Z461" i="3"/>
  <c r="F461" i="3"/>
  <c r="Z460" i="3"/>
  <c r="F460" i="3"/>
  <c r="Z459" i="3"/>
  <c r="F459" i="3"/>
  <c r="Z458" i="3"/>
  <c r="F458" i="3"/>
  <c r="Z457" i="3"/>
  <c r="F457" i="3"/>
  <c r="Z456" i="3"/>
  <c r="F456" i="3"/>
  <c r="Z455" i="3"/>
  <c r="F455" i="3"/>
  <c r="Z454" i="3"/>
  <c r="F454" i="3"/>
  <c r="Z453" i="3"/>
  <c r="F453" i="3"/>
  <c r="Z452" i="3"/>
  <c r="F452" i="3"/>
  <c r="Z451" i="3"/>
  <c r="F451" i="3"/>
  <c r="Z450" i="3"/>
  <c r="F450" i="3"/>
  <c r="Z449" i="3"/>
  <c r="F449" i="3"/>
  <c r="Z448" i="3"/>
  <c r="F448" i="3"/>
  <c r="Z447" i="3"/>
  <c r="F447" i="3"/>
  <c r="Z446" i="3"/>
  <c r="F446" i="3"/>
  <c r="Z445" i="3"/>
  <c r="F445" i="3"/>
  <c r="Z444" i="3"/>
  <c r="F444" i="3"/>
  <c r="Z443" i="3"/>
  <c r="F443" i="3"/>
  <c r="Z442" i="3"/>
  <c r="F442" i="3"/>
  <c r="Z441" i="3"/>
  <c r="F441" i="3"/>
  <c r="Z440" i="3"/>
  <c r="F440" i="3"/>
  <c r="Z439" i="3"/>
  <c r="F439" i="3"/>
  <c r="Z438" i="3"/>
  <c r="F438" i="3"/>
  <c r="Z437" i="3"/>
  <c r="F437" i="3"/>
  <c r="Z436" i="3"/>
  <c r="F436" i="3"/>
  <c r="Z435" i="3"/>
  <c r="F435" i="3"/>
  <c r="Z434" i="3"/>
  <c r="F434" i="3"/>
  <c r="Z433" i="3"/>
  <c r="F433" i="3"/>
  <c r="Z432" i="3"/>
  <c r="F432" i="3"/>
  <c r="Z431" i="3"/>
  <c r="F431" i="3"/>
  <c r="Z430" i="3"/>
  <c r="F430" i="3"/>
  <c r="Z429" i="3"/>
  <c r="F429" i="3"/>
  <c r="Z428" i="3"/>
  <c r="F428" i="3"/>
  <c r="Z427" i="3"/>
  <c r="F427" i="3"/>
  <c r="Z426" i="3"/>
  <c r="F426" i="3"/>
  <c r="Z425" i="3"/>
  <c r="F425" i="3"/>
  <c r="Z424" i="3"/>
  <c r="F424" i="3"/>
  <c r="Z423" i="3"/>
  <c r="F423" i="3"/>
  <c r="Z422" i="3"/>
  <c r="F422" i="3"/>
  <c r="Z421" i="3"/>
  <c r="F421" i="3"/>
  <c r="Z420" i="3"/>
  <c r="F420" i="3"/>
  <c r="Z419" i="3"/>
  <c r="F419" i="3"/>
  <c r="Z418" i="3"/>
  <c r="F418" i="3"/>
  <c r="Z417" i="3"/>
  <c r="F417" i="3"/>
  <c r="Z416" i="3"/>
  <c r="F416" i="3"/>
  <c r="Z415" i="3"/>
  <c r="F415" i="3"/>
  <c r="Z414" i="3"/>
  <c r="F414" i="3"/>
  <c r="Z413" i="3"/>
  <c r="F413" i="3"/>
  <c r="Z412" i="3"/>
  <c r="F412" i="3"/>
  <c r="Z411" i="3"/>
  <c r="F411" i="3"/>
  <c r="Z410" i="3"/>
  <c r="F410" i="3"/>
  <c r="Z409" i="3"/>
  <c r="F409" i="3"/>
  <c r="Z408" i="3"/>
  <c r="F408" i="3"/>
  <c r="Z407" i="3"/>
  <c r="F407" i="3"/>
  <c r="Z406" i="3"/>
  <c r="F406" i="3"/>
  <c r="Z405" i="3"/>
  <c r="F405" i="3"/>
  <c r="Z404" i="3"/>
  <c r="F404" i="3"/>
  <c r="Z403" i="3"/>
  <c r="F403" i="3"/>
  <c r="Z402" i="3"/>
  <c r="F402" i="3"/>
  <c r="Z401" i="3"/>
  <c r="F401" i="3"/>
  <c r="Z400" i="3"/>
  <c r="F400" i="3"/>
  <c r="Z399" i="3"/>
  <c r="F399" i="3"/>
  <c r="Z398" i="3"/>
  <c r="F398" i="3"/>
  <c r="Z397" i="3"/>
  <c r="F397" i="3"/>
  <c r="Z396" i="3"/>
  <c r="F396" i="3"/>
  <c r="Z395" i="3"/>
  <c r="F395" i="3"/>
  <c r="Z394" i="3"/>
  <c r="F394" i="3"/>
  <c r="Z393" i="3"/>
  <c r="F393" i="3"/>
  <c r="Z392" i="3"/>
  <c r="F392" i="3"/>
  <c r="Z391" i="3"/>
  <c r="F391" i="3"/>
  <c r="Z390" i="3"/>
  <c r="F390" i="3"/>
  <c r="Z389" i="3"/>
  <c r="F389" i="3"/>
  <c r="Z388" i="3"/>
  <c r="F388" i="3"/>
  <c r="Z387" i="3"/>
  <c r="F387" i="3"/>
  <c r="Z386" i="3"/>
  <c r="F386" i="3"/>
  <c r="Z385" i="3"/>
  <c r="F385" i="3"/>
  <c r="Z384" i="3"/>
  <c r="F384" i="3"/>
  <c r="Z383" i="3"/>
  <c r="F383" i="3"/>
  <c r="Z382" i="3"/>
  <c r="F382" i="3"/>
  <c r="Z381" i="3"/>
  <c r="F381" i="3"/>
  <c r="Z380" i="3"/>
  <c r="F380" i="3"/>
  <c r="Z379" i="3"/>
  <c r="F379" i="3"/>
  <c r="Z378" i="3"/>
  <c r="F378" i="3"/>
  <c r="Z377" i="3"/>
  <c r="F377" i="3"/>
  <c r="Z376" i="3"/>
  <c r="F376" i="3"/>
  <c r="Z375" i="3"/>
  <c r="F375" i="3"/>
  <c r="Z374" i="3"/>
  <c r="F374" i="3"/>
  <c r="Z373" i="3"/>
  <c r="F373" i="3"/>
  <c r="Z372" i="3"/>
  <c r="F372" i="3"/>
  <c r="Z371" i="3"/>
  <c r="F371" i="3"/>
  <c r="Z370" i="3"/>
  <c r="F370" i="3"/>
  <c r="Z369" i="3"/>
  <c r="F369" i="3"/>
  <c r="Z368" i="3"/>
  <c r="F368" i="3"/>
  <c r="Z367" i="3"/>
  <c r="F367" i="3"/>
  <c r="Z366" i="3"/>
  <c r="F366" i="3"/>
  <c r="Z365" i="3"/>
  <c r="F365" i="3"/>
  <c r="Z364" i="3"/>
  <c r="F364" i="3"/>
  <c r="Z363" i="3"/>
  <c r="F363" i="3"/>
  <c r="Z362" i="3"/>
  <c r="F362" i="3"/>
  <c r="Z361" i="3"/>
  <c r="F361" i="3"/>
  <c r="Z360" i="3"/>
  <c r="F360" i="3"/>
  <c r="Z359" i="3"/>
  <c r="F359" i="3"/>
  <c r="Z358" i="3"/>
  <c r="F358" i="3"/>
  <c r="Z357" i="3"/>
  <c r="F357" i="3"/>
  <c r="Z356" i="3"/>
  <c r="F356" i="3"/>
  <c r="Z355" i="3"/>
  <c r="F355" i="3"/>
  <c r="Z354" i="3"/>
  <c r="F354" i="3"/>
  <c r="Z353" i="3"/>
  <c r="F353" i="3"/>
  <c r="Z352" i="3"/>
  <c r="F352" i="3"/>
  <c r="Z351" i="3"/>
  <c r="F351" i="3"/>
  <c r="Z350" i="3"/>
  <c r="F350" i="3"/>
  <c r="Z349" i="3"/>
  <c r="F349" i="3"/>
  <c r="Z348" i="3"/>
  <c r="F348" i="3"/>
  <c r="Z347" i="3"/>
  <c r="F347" i="3"/>
  <c r="Z346" i="3"/>
  <c r="F346" i="3"/>
  <c r="Z345" i="3"/>
  <c r="F345" i="3"/>
  <c r="Z344" i="3"/>
  <c r="F344" i="3"/>
  <c r="Z343" i="3"/>
  <c r="F343" i="3"/>
  <c r="Z342" i="3"/>
  <c r="F342" i="3"/>
  <c r="Z341" i="3"/>
  <c r="F341" i="3"/>
  <c r="Z340" i="3"/>
  <c r="F340" i="3"/>
  <c r="Z339" i="3"/>
  <c r="F339" i="3"/>
  <c r="Z338" i="3"/>
  <c r="F338" i="3"/>
  <c r="Z337" i="3"/>
  <c r="F337" i="3"/>
  <c r="Z336" i="3"/>
  <c r="F336" i="3"/>
  <c r="Z335" i="3"/>
  <c r="F335" i="3"/>
  <c r="Z334" i="3"/>
  <c r="F334" i="3"/>
  <c r="Z333" i="3"/>
  <c r="F333" i="3"/>
  <c r="Z332" i="3"/>
  <c r="F332" i="3"/>
  <c r="Z331" i="3"/>
  <c r="F331" i="3"/>
  <c r="Z330" i="3"/>
  <c r="F330" i="3"/>
  <c r="Z329" i="3"/>
  <c r="F329" i="3"/>
  <c r="Z328" i="3"/>
  <c r="F328" i="3"/>
  <c r="Z327" i="3"/>
  <c r="F327" i="3"/>
  <c r="Z326" i="3"/>
  <c r="F326" i="3"/>
  <c r="Z325" i="3"/>
  <c r="F325" i="3"/>
  <c r="Z324" i="3"/>
  <c r="F324" i="3"/>
  <c r="Z323" i="3"/>
  <c r="F323" i="3"/>
  <c r="Z322" i="3"/>
  <c r="F322" i="3"/>
  <c r="Z321" i="3"/>
  <c r="F321" i="3"/>
  <c r="Z320" i="3"/>
  <c r="F320" i="3"/>
  <c r="Z319" i="3"/>
  <c r="F319" i="3"/>
  <c r="Z318" i="3"/>
  <c r="F318" i="3"/>
  <c r="Z317" i="3"/>
  <c r="F317" i="3"/>
  <c r="Z316" i="3"/>
  <c r="F316" i="3"/>
  <c r="Z315" i="3"/>
  <c r="F315" i="3"/>
  <c r="Z314" i="3"/>
  <c r="F314" i="3"/>
  <c r="Z313" i="3"/>
  <c r="F313" i="3"/>
  <c r="Z312" i="3"/>
  <c r="F312" i="3"/>
  <c r="Z311" i="3"/>
  <c r="F311" i="3"/>
  <c r="Z310" i="3"/>
  <c r="F310" i="3"/>
  <c r="Z309" i="3"/>
  <c r="F309" i="3"/>
  <c r="Z308" i="3"/>
  <c r="F308" i="3"/>
  <c r="Z307" i="3"/>
  <c r="F307" i="3"/>
  <c r="Z306" i="3"/>
  <c r="F306" i="3"/>
  <c r="Z305" i="3"/>
  <c r="F305" i="3"/>
  <c r="Z304" i="3"/>
  <c r="F304" i="3"/>
  <c r="Z303" i="3"/>
  <c r="F303" i="3"/>
  <c r="Z302" i="3"/>
  <c r="F302" i="3"/>
  <c r="Z301" i="3"/>
  <c r="F301" i="3"/>
  <c r="Z300" i="3"/>
  <c r="F300" i="3"/>
  <c r="Z299" i="3"/>
  <c r="F299" i="3"/>
  <c r="Z298" i="3"/>
  <c r="F298" i="3"/>
  <c r="Z297" i="3"/>
  <c r="F297" i="3"/>
  <c r="Z296" i="3"/>
  <c r="F296" i="3"/>
  <c r="Z295" i="3"/>
  <c r="F295" i="3"/>
  <c r="Z294" i="3"/>
  <c r="F294" i="3"/>
  <c r="Z293" i="3"/>
  <c r="F293" i="3"/>
  <c r="Z292" i="3"/>
  <c r="F292" i="3"/>
  <c r="Z291" i="3"/>
  <c r="F291" i="3"/>
  <c r="Z290" i="3"/>
  <c r="F290" i="3"/>
  <c r="Z289" i="3"/>
  <c r="F289" i="3"/>
  <c r="Z288" i="3"/>
  <c r="F288" i="3"/>
  <c r="Z287" i="3"/>
  <c r="F287" i="3"/>
  <c r="Z286" i="3"/>
  <c r="F286" i="3"/>
  <c r="Z285" i="3"/>
  <c r="F285" i="3"/>
  <c r="Z284" i="3"/>
  <c r="F284" i="3"/>
  <c r="Z283" i="3"/>
  <c r="F283" i="3"/>
  <c r="Z282" i="3"/>
  <c r="F282" i="3"/>
  <c r="Z281" i="3"/>
  <c r="F281" i="3"/>
  <c r="Z280" i="3"/>
  <c r="F280" i="3"/>
  <c r="Z279" i="3"/>
  <c r="F279" i="3"/>
  <c r="Z278" i="3"/>
  <c r="F278" i="3"/>
  <c r="Z277" i="3"/>
  <c r="F277" i="3"/>
  <c r="Z276" i="3"/>
  <c r="F276" i="3"/>
  <c r="Z275" i="3"/>
  <c r="F275" i="3"/>
  <c r="Z274" i="3"/>
  <c r="F274" i="3"/>
  <c r="Z273" i="3"/>
  <c r="F273" i="3"/>
  <c r="Z272" i="3"/>
  <c r="F272" i="3"/>
  <c r="Z271" i="3"/>
  <c r="F271" i="3"/>
  <c r="Z270" i="3"/>
  <c r="F270" i="3"/>
  <c r="Z269" i="3"/>
  <c r="F269" i="3"/>
  <c r="Z268" i="3"/>
  <c r="F268" i="3"/>
  <c r="Z267" i="3"/>
  <c r="F267" i="3"/>
  <c r="Z266" i="3"/>
  <c r="F266" i="3"/>
  <c r="Z265" i="3"/>
  <c r="F265" i="3"/>
  <c r="Z264" i="3"/>
  <c r="F264" i="3"/>
  <c r="Z263" i="3"/>
  <c r="F263" i="3"/>
  <c r="Z262" i="3"/>
  <c r="F262" i="3"/>
  <c r="Z261" i="3"/>
  <c r="F261" i="3"/>
  <c r="Z260" i="3"/>
  <c r="F260" i="3"/>
  <c r="Z259" i="3"/>
  <c r="F259" i="3"/>
  <c r="Z258" i="3"/>
  <c r="F258" i="3"/>
  <c r="Z257" i="3"/>
  <c r="F257" i="3"/>
  <c r="Z256" i="3"/>
  <c r="F256" i="3"/>
  <c r="Z255" i="3"/>
  <c r="F255" i="3"/>
  <c r="Z254" i="3"/>
  <c r="F254" i="3"/>
  <c r="Z253" i="3"/>
  <c r="F253" i="3"/>
  <c r="Z252" i="3"/>
  <c r="F252" i="3"/>
  <c r="Z251" i="3"/>
  <c r="F251" i="3"/>
  <c r="Z250" i="3"/>
  <c r="F250" i="3"/>
  <c r="Z249" i="3"/>
  <c r="F249" i="3"/>
  <c r="Z248" i="3"/>
  <c r="F248" i="3"/>
  <c r="Z247" i="3"/>
  <c r="F247" i="3"/>
  <c r="Z246" i="3"/>
  <c r="F246" i="3"/>
  <c r="Z245" i="3"/>
  <c r="F245" i="3"/>
  <c r="Z244" i="3"/>
  <c r="F244" i="3"/>
  <c r="Z243" i="3"/>
  <c r="F243" i="3"/>
  <c r="Z242" i="3"/>
  <c r="F242" i="3"/>
  <c r="Z241" i="3"/>
  <c r="F241" i="3"/>
  <c r="Z240" i="3"/>
  <c r="F240" i="3"/>
  <c r="Z239" i="3"/>
  <c r="F239" i="3"/>
  <c r="Z238" i="3"/>
  <c r="F238" i="3"/>
  <c r="Z237" i="3"/>
  <c r="F237" i="3"/>
  <c r="Z236" i="3"/>
  <c r="F236" i="3"/>
  <c r="Z235" i="3"/>
  <c r="F235" i="3"/>
  <c r="Z234" i="3"/>
  <c r="F234" i="3"/>
  <c r="Z233" i="3"/>
  <c r="F233" i="3"/>
  <c r="Z232" i="3"/>
  <c r="F232" i="3"/>
  <c r="Z231" i="3"/>
  <c r="F231" i="3"/>
  <c r="Z230" i="3"/>
  <c r="F230" i="3"/>
  <c r="Z229" i="3"/>
  <c r="F229" i="3"/>
  <c r="Z228" i="3"/>
  <c r="F228" i="3"/>
  <c r="Z227" i="3"/>
  <c r="F227" i="3"/>
  <c r="Z226" i="3"/>
  <c r="F226" i="3"/>
  <c r="Z225" i="3"/>
  <c r="F225" i="3"/>
  <c r="Z224" i="3"/>
  <c r="F224" i="3"/>
  <c r="Z223" i="3"/>
  <c r="F223" i="3"/>
  <c r="Z222" i="3"/>
  <c r="F222" i="3"/>
  <c r="Z221" i="3"/>
  <c r="F221" i="3"/>
  <c r="Z220" i="3"/>
  <c r="F220" i="3"/>
  <c r="Z219" i="3"/>
  <c r="F219" i="3"/>
  <c r="Z218" i="3"/>
  <c r="F218" i="3"/>
  <c r="Z217" i="3"/>
  <c r="F217" i="3"/>
  <c r="Z216" i="3"/>
  <c r="F216" i="3"/>
  <c r="Z215" i="3"/>
  <c r="F215" i="3"/>
  <c r="Z214" i="3"/>
  <c r="F214" i="3"/>
  <c r="Z213" i="3"/>
  <c r="F213" i="3"/>
  <c r="Z212" i="3"/>
  <c r="F212" i="3"/>
  <c r="Z211" i="3"/>
  <c r="F211" i="3"/>
  <c r="Z210" i="3"/>
  <c r="F210" i="3"/>
  <c r="Z209" i="3"/>
  <c r="F209" i="3"/>
  <c r="Z208" i="3"/>
  <c r="F208" i="3"/>
  <c r="Z207" i="3"/>
  <c r="F207" i="3"/>
  <c r="Z206" i="3"/>
  <c r="F206" i="3"/>
  <c r="Z205" i="3"/>
  <c r="F205" i="3"/>
  <c r="Z204" i="3"/>
  <c r="F204" i="3"/>
  <c r="Z203" i="3"/>
  <c r="F203" i="3"/>
  <c r="Z202" i="3"/>
  <c r="F202" i="3"/>
  <c r="Z201" i="3"/>
  <c r="F201" i="3"/>
  <c r="Z200" i="3"/>
  <c r="F200" i="3"/>
  <c r="Z199" i="3"/>
  <c r="F199" i="3"/>
  <c r="Z198" i="3"/>
  <c r="F198" i="3"/>
  <c r="Z197" i="3"/>
  <c r="F197" i="3"/>
  <c r="Z196" i="3"/>
  <c r="F196" i="3"/>
  <c r="Z195" i="3"/>
  <c r="F195" i="3"/>
  <c r="Z194" i="3"/>
  <c r="F194" i="3"/>
  <c r="Z193" i="3"/>
  <c r="F193" i="3"/>
  <c r="Z192" i="3"/>
  <c r="F192" i="3"/>
  <c r="Z191" i="3"/>
  <c r="F191" i="3"/>
  <c r="Z190" i="3"/>
  <c r="F190" i="3"/>
  <c r="Z189" i="3"/>
  <c r="F189" i="3"/>
  <c r="Z188" i="3"/>
  <c r="F188" i="3"/>
  <c r="Z187" i="3"/>
  <c r="F187" i="3"/>
  <c r="Z186" i="3"/>
  <c r="F186" i="3"/>
  <c r="Z185" i="3"/>
  <c r="F185" i="3"/>
  <c r="Z184" i="3"/>
  <c r="F184" i="3"/>
  <c r="Z183" i="3"/>
  <c r="F183" i="3"/>
  <c r="Z182" i="3"/>
  <c r="F182" i="3"/>
  <c r="Z181" i="3"/>
  <c r="F181" i="3"/>
  <c r="Z180" i="3"/>
  <c r="F180" i="3"/>
  <c r="Z179" i="3"/>
  <c r="F179" i="3"/>
  <c r="Z178" i="3"/>
  <c r="F178" i="3"/>
  <c r="Z177" i="3"/>
  <c r="F177" i="3"/>
  <c r="Z176" i="3"/>
  <c r="F176" i="3"/>
  <c r="Z175" i="3"/>
  <c r="F175" i="3"/>
  <c r="Z174" i="3"/>
  <c r="F174" i="3"/>
  <c r="Z173" i="3"/>
  <c r="F173" i="3"/>
  <c r="Z172" i="3"/>
  <c r="F172" i="3"/>
  <c r="Z171" i="3"/>
  <c r="F171" i="3"/>
  <c r="Z170" i="3"/>
  <c r="F170" i="3"/>
  <c r="Z169" i="3"/>
  <c r="F169" i="3"/>
  <c r="Z168" i="3"/>
  <c r="F168" i="3"/>
  <c r="Z167" i="3"/>
  <c r="F167" i="3"/>
  <c r="Z166" i="3"/>
  <c r="F166" i="3"/>
  <c r="Z165" i="3"/>
  <c r="F165" i="3"/>
  <c r="Z164" i="3"/>
  <c r="F164" i="3"/>
  <c r="Z163" i="3"/>
  <c r="F163" i="3"/>
  <c r="Z162" i="3"/>
  <c r="F162" i="3"/>
  <c r="Z161" i="3"/>
  <c r="F161" i="3"/>
  <c r="Z160" i="3"/>
  <c r="F160" i="3"/>
  <c r="Z159" i="3"/>
  <c r="F159" i="3"/>
  <c r="Z158" i="3"/>
  <c r="F158" i="3"/>
  <c r="Z157" i="3"/>
  <c r="F157" i="3"/>
  <c r="Z156" i="3"/>
  <c r="F156" i="3"/>
  <c r="Z155" i="3"/>
  <c r="F155" i="3"/>
  <c r="Z154" i="3"/>
  <c r="F154" i="3"/>
  <c r="Z153" i="3"/>
  <c r="F153" i="3"/>
  <c r="Z152" i="3"/>
  <c r="F152" i="3"/>
  <c r="Z151" i="3"/>
  <c r="F151" i="3"/>
  <c r="Z150" i="3"/>
  <c r="F150" i="3"/>
  <c r="Z149" i="3"/>
  <c r="F149" i="3"/>
  <c r="Z148" i="3"/>
  <c r="F148" i="3"/>
  <c r="Z147" i="3"/>
  <c r="F147" i="3"/>
  <c r="Z146" i="3"/>
  <c r="F146" i="3"/>
  <c r="Z145" i="3"/>
  <c r="F145" i="3"/>
  <c r="Z144" i="3"/>
  <c r="F144" i="3"/>
  <c r="Z143" i="3"/>
  <c r="F143" i="3"/>
  <c r="Z142" i="3"/>
  <c r="F142" i="3"/>
  <c r="Z141" i="3"/>
  <c r="F141" i="3"/>
  <c r="Z140" i="3"/>
  <c r="F140" i="3"/>
  <c r="Z139" i="3"/>
  <c r="F139" i="3"/>
  <c r="Z138" i="3"/>
  <c r="F138" i="3"/>
  <c r="Z137" i="3"/>
  <c r="F137" i="3"/>
  <c r="Z136" i="3"/>
  <c r="F136" i="3"/>
  <c r="Z135" i="3"/>
  <c r="F135" i="3"/>
  <c r="Z134" i="3"/>
  <c r="F134" i="3"/>
  <c r="Z133" i="3"/>
  <c r="F133" i="3"/>
  <c r="Z132" i="3"/>
  <c r="F132" i="3"/>
  <c r="Z131" i="3"/>
  <c r="F131" i="3"/>
  <c r="Z130" i="3"/>
  <c r="F130" i="3"/>
  <c r="Z129" i="3"/>
  <c r="F129" i="3"/>
  <c r="Z128" i="3"/>
  <c r="F128" i="3"/>
  <c r="Z127" i="3"/>
  <c r="F127" i="3"/>
  <c r="Z126" i="3"/>
  <c r="F126" i="3"/>
  <c r="Z125" i="3"/>
  <c r="F125" i="3"/>
  <c r="Z124" i="3"/>
  <c r="F124" i="3"/>
  <c r="Z123" i="3"/>
  <c r="F123" i="3"/>
  <c r="Z122" i="3"/>
  <c r="F122" i="3"/>
  <c r="Z121" i="3"/>
  <c r="F121" i="3"/>
  <c r="Z120" i="3"/>
  <c r="F120" i="3"/>
  <c r="Z119" i="3"/>
  <c r="F119" i="3"/>
  <c r="Z118" i="3"/>
  <c r="F118" i="3"/>
  <c r="Z117" i="3"/>
  <c r="F117" i="3"/>
  <c r="Z116" i="3"/>
  <c r="F116" i="3"/>
  <c r="Z115" i="3"/>
  <c r="F115" i="3"/>
  <c r="Z114" i="3"/>
  <c r="F114" i="3"/>
  <c r="Z113" i="3"/>
  <c r="F113" i="3"/>
  <c r="Z112" i="3"/>
  <c r="F112" i="3"/>
  <c r="Z111" i="3"/>
  <c r="F111" i="3"/>
  <c r="Z110" i="3"/>
  <c r="F110" i="3"/>
  <c r="Z109" i="3"/>
  <c r="F109" i="3"/>
  <c r="Z108" i="3"/>
  <c r="F108" i="3"/>
  <c r="Z107" i="3"/>
  <c r="F107" i="3"/>
  <c r="Z106" i="3"/>
  <c r="F106" i="3"/>
  <c r="Z105" i="3"/>
  <c r="F105" i="3"/>
  <c r="Z104" i="3"/>
  <c r="F104" i="3"/>
  <c r="Z103" i="3"/>
  <c r="F103" i="3"/>
  <c r="Z102" i="3"/>
  <c r="F102" i="3"/>
  <c r="Z101" i="3"/>
  <c r="F101" i="3"/>
  <c r="Z100" i="3"/>
  <c r="F100" i="3"/>
  <c r="Z99" i="3"/>
  <c r="F99" i="3"/>
  <c r="Z98" i="3"/>
  <c r="F98" i="3"/>
  <c r="Z97" i="3"/>
  <c r="F97" i="3"/>
  <c r="Z96" i="3"/>
  <c r="F96" i="3"/>
  <c r="Z95" i="3"/>
  <c r="F95" i="3"/>
  <c r="Z94" i="3"/>
  <c r="F94" i="3"/>
  <c r="Z93" i="3"/>
  <c r="F93" i="3"/>
  <c r="Z92" i="3"/>
  <c r="F92" i="3"/>
  <c r="Z91" i="3"/>
  <c r="F91" i="3"/>
  <c r="Z90" i="3"/>
  <c r="F90" i="3"/>
  <c r="Z89" i="3"/>
  <c r="F89" i="3"/>
  <c r="Z88" i="3"/>
  <c r="F88" i="3"/>
  <c r="Z87" i="3"/>
  <c r="F87" i="3"/>
  <c r="Z86" i="3"/>
  <c r="F86" i="3"/>
  <c r="Z85" i="3"/>
  <c r="F85" i="3"/>
  <c r="Z84" i="3"/>
  <c r="F84" i="3"/>
  <c r="Z83" i="3"/>
  <c r="F83" i="3"/>
  <c r="Z82" i="3"/>
  <c r="F82" i="3"/>
  <c r="Z81" i="3"/>
  <c r="F81" i="3"/>
  <c r="Z80" i="3"/>
  <c r="F80" i="3"/>
  <c r="Z79" i="3"/>
  <c r="F79" i="3"/>
  <c r="Z78" i="3"/>
  <c r="F78" i="3"/>
  <c r="Z77" i="3"/>
  <c r="F77" i="3"/>
  <c r="Z76" i="3"/>
  <c r="F76" i="3"/>
  <c r="Z75" i="3"/>
  <c r="F75" i="3"/>
  <c r="Z74" i="3"/>
  <c r="F74" i="3"/>
  <c r="Z73" i="3"/>
  <c r="F73" i="3"/>
  <c r="Z72" i="3"/>
  <c r="F72" i="3"/>
  <c r="Z71" i="3"/>
  <c r="F71" i="3"/>
  <c r="Z70" i="3"/>
  <c r="F70" i="3"/>
  <c r="Z69" i="3"/>
  <c r="F69" i="3"/>
  <c r="Z68" i="3"/>
  <c r="F68" i="3"/>
  <c r="Z67" i="3"/>
  <c r="F67" i="3"/>
  <c r="Z66" i="3"/>
  <c r="F66" i="3"/>
  <c r="Z65" i="3"/>
  <c r="F65" i="3"/>
  <c r="Z64" i="3"/>
  <c r="F64" i="3"/>
  <c r="Z63" i="3"/>
  <c r="F63" i="3"/>
  <c r="Z62" i="3"/>
  <c r="F62" i="3"/>
  <c r="Z61" i="3"/>
  <c r="F61" i="3"/>
  <c r="Z60" i="3"/>
  <c r="F60" i="3"/>
  <c r="Z59" i="3"/>
  <c r="F59" i="3"/>
  <c r="Z58" i="3"/>
  <c r="F58" i="3"/>
  <c r="Z57" i="3"/>
  <c r="F57" i="3"/>
  <c r="Z56" i="3"/>
  <c r="F56" i="3"/>
  <c r="Z55" i="3"/>
  <c r="F55" i="3"/>
  <c r="Z54" i="3"/>
  <c r="F54" i="3"/>
  <c r="Z53" i="3"/>
  <c r="F53" i="3"/>
  <c r="Z52" i="3"/>
  <c r="F52" i="3"/>
  <c r="Z51" i="3"/>
  <c r="F51" i="3"/>
  <c r="Z50" i="3"/>
  <c r="F50" i="3"/>
  <c r="Z49" i="3"/>
  <c r="F49" i="3"/>
  <c r="Z48" i="3"/>
  <c r="F48" i="3"/>
  <c r="Z47" i="3"/>
  <c r="F47" i="3"/>
  <c r="Z46" i="3"/>
  <c r="F46" i="3"/>
  <c r="Z45" i="3"/>
  <c r="F45" i="3"/>
  <c r="Z44" i="3"/>
  <c r="F44" i="3"/>
  <c r="Z43" i="3"/>
  <c r="F43" i="3"/>
  <c r="Z42" i="3"/>
  <c r="F42" i="3"/>
  <c r="F41" i="3"/>
  <c r="Z40" i="3"/>
  <c r="F40" i="3"/>
  <c r="Z39" i="3"/>
  <c r="F39" i="3"/>
  <c r="Z38" i="3"/>
  <c r="F38" i="3"/>
  <c r="F37" i="3"/>
  <c r="Z36" i="3"/>
  <c r="F36" i="3"/>
  <c r="Z35" i="3"/>
  <c r="F35" i="3"/>
  <c r="F34" i="3"/>
  <c r="Z33" i="3"/>
  <c r="F33" i="3"/>
  <c r="Z32" i="3"/>
  <c r="F32" i="3"/>
  <c r="Z31" i="3"/>
  <c r="F31" i="3"/>
  <c r="Z30" i="3"/>
  <c r="F30" i="3"/>
  <c r="Z29" i="3"/>
  <c r="F29" i="3"/>
  <c r="Z28" i="3"/>
  <c r="F28" i="3"/>
  <c r="Z27" i="3"/>
  <c r="N27" i="3"/>
  <c r="F27" i="3"/>
  <c r="Z26" i="3"/>
  <c r="F26" i="3"/>
  <c r="Z25" i="3"/>
  <c r="F25" i="3"/>
  <c r="F24" i="3"/>
  <c r="F23" i="3"/>
  <c r="F22" i="3"/>
  <c r="F21" i="3"/>
  <c r="F20" i="3"/>
  <c r="N24" i="3" s="1"/>
  <c r="F19" i="3"/>
  <c r="F18" i="3"/>
  <c r="F17" i="3"/>
  <c r="F16" i="3"/>
  <c r="F15" i="3"/>
  <c r="F14" i="3"/>
  <c r="F13" i="3"/>
  <c r="F12" i="3"/>
  <c r="F11" i="3"/>
  <c r="F10" i="3"/>
  <c r="N18" i="3" s="1"/>
  <c r="F9" i="3"/>
  <c r="N8" i="3"/>
  <c r="F8" i="8" s="1"/>
  <c r="F8" i="3"/>
  <c r="F7" i="3"/>
  <c r="N6" i="3"/>
  <c r="F6" i="3"/>
  <c r="F5" i="3"/>
  <c r="N4" i="3"/>
  <c r="F4" i="3"/>
  <c r="F3" i="3"/>
  <c r="N34" i="3" s="1"/>
  <c r="F2" i="3"/>
  <c r="AR8" i="7"/>
  <c r="AE8" i="7"/>
  <c r="K8" i="7"/>
  <c r="A8" i="7"/>
  <c r="AB2" i="4" l="1"/>
  <c r="AD2" i="4" s="1"/>
  <c r="AA3" i="4" a="1"/>
  <c r="AA3" i="4" s="1"/>
  <c r="AA4" i="4" a="1"/>
  <c r="AA4" i="4" s="1"/>
  <c r="AB4" i="4" s="1"/>
  <c r="U8" i="7"/>
  <c r="T21" i="4"/>
  <c r="T20" i="4"/>
  <c r="T19" i="4"/>
  <c r="N50" i="3"/>
  <c r="N16" i="3"/>
  <c r="N40" i="3"/>
  <c r="N56" i="3" s="1"/>
  <c r="N26" i="3"/>
  <c r="N21" i="3"/>
  <c r="N32" i="3"/>
  <c r="N35" i="3"/>
  <c r="N38" i="3"/>
  <c r="U15" i="4"/>
  <c r="T11" i="4" s="1"/>
  <c r="N17" i="3"/>
  <c r="N25" i="3"/>
  <c r="N41" i="3"/>
  <c r="T23" i="4"/>
  <c r="N22" i="3"/>
  <c r="N20" i="3"/>
  <c r="N37" i="3"/>
  <c r="T22" i="4"/>
  <c r="N33" i="3"/>
  <c r="N49" i="3" s="1"/>
  <c r="N39" i="3"/>
  <c r="N55" i="3" s="1"/>
  <c r="N43" i="3"/>
  <c r="N59" i="3" s="1"/>
  <c r="T12" i="4"/>
  <c r="N36" i="3"/>
  <c r="N42" i="3"/>
  <c r="N58" i="3" s="1"/>
  <c r="N19" i="3"/>
  <c r="N23" i="3"/>
  <c r="H22" i="10"/>
  <c r="H23" i="10" s="1"/>
  <c r="Y15" i="11" a="1"/>
  <c r="Y15" i="11" s="1"/>
  <c r="Y11" i="11" a="1"/>
  <c r="Y11" i="11" s="1"/>
  <c r="Y7" i="11" a="1"/>
  <c r="Y7" i="11" s="1"/>
  <c r="Y16" i="11" a="1"/>
  <c r="Y16" i="11" s="1"/>
  <c r="Y12" i="11" a="1"/>
  <c r="Y12" i="11" s="1"/>
  <c r="Y8" i="11" a="1"/>
  <c r="Y8" i="11" s="1"/>
  <c r="Y14" i="11" a="1"/>
  <c r="Y14" i="11" s="1"/>
  <c r="Y10" i="11" a="1"/>
  <c r="Y10" i="11" s="1"/>
  <c r="Y6" i="11" a="1"/>
  <c r="Y6" i="11" s="1"/>
  <c r="Y13" i="11" a="1"/>
  <c r="Y13" i="11" s="1"/>
  <c r="Y9" i="11" a="1"/>
  <c r="Y9" i="11" s="1"/>
  <c r="D11" i="11"/>
  <c r="D22" i="11"/>
  <c r="L24" i="11"/>
  <c r="L32" i="11"/>
  <c r="C16" i="11"/>
  <c r="C12" i="11"/>
  <c r="C8" i="11"/>
  <c r="C37" i="11"/>
  <c r="C35" i="11"/>
  <c r="C33" i="11"/>
  <c r="C31" i="11"/>
  <c r="C29" i="11"/>
  <c r="C27" i="11"/>
  <c r="C25" i="11"/>
  <c r="C23" i="11"/>
  <c r="C21" i="11"/>
  <c r="C19" i="11"/>
  <c r="C17" i="11"/>
  <c r="C13" i="11"/>
  <c r="C9" i="11"/>
  <c r="C14" i="11"/>
  <c r="C10" i="11"/>
  <c r="C36" i="11"/>
  <c r="C34" i="11"/>
  <c r="C32" i="11"/>
  <c r="C30" i="11"/>
  <c r="C28" i="11"/>
  <c r="C26" i="11"/>
  <c r="C24" i="11"/>
  <c r="C22" i="11"/>
  <c r="C20" i="11"/>
  <c r="C18" i="11"/>
  <c r="K16" i="11"/>
  <c r="K12" i="11"/>
  <c r="K8" i="11"/>
  <c r="K37" i="11"/>
  <c r="K35" i="11"/>
  <c r="K33" i="11"/>
  <c r="K31" i="11"/>
  <c r="K29" i="11"/>
  <c r="K27" i="11"/>
  <c r="K25" i="11"/>
  <c r="K23" i="11"/>
  <c r="K21" i="11"/>
  <c r="K19" i="11"/>
  <c r="K17" i="11"/>
  <c r="K13" i="11"/>
  <c r="K9" i="11"/>
  <c r="K14" i="11"/>
  <c r="K10" i="11"/>
  <c r="K36" i="11"/>
  <c r="K34" i="11"/>
  <c r="K32" i="11"/>
  <c r="K30" i="11"/>
  <c r="K28" i="11"/>
  <c r="K26" i="11"/>
  <c r="K24" i="11"/>
  <c r="K22" i="11"/>
  <c r="K20" i="11"/>
  <c r="K18" i="11"/>
  <c r="L20" i="11"/>
  <c r="D37" i="11"/>
  <c r="D35" i="11"/>
  <c r="D33" i="11"/>
  <c r="D31" i="11"/>
  <c r="D29" i="11"/>
  <c r="D27" i="11"/>
  <c r="D25" i="11"/>
  <c r="D23" i="11"/>
  <c r="D21" i="11"/>
  <c r="D19" i="11"/>
  <c r="D17" i="11"/>
  <c r="D13" i="11"/>
  <c r="D9" i="11"/>
  <c r="D14" i="11"/>
  <c r="D10" i="11"/>
  <c r="D16" i="11"/>
  <c r="D12" i="11"/>
  <c r="D8" i="11"/>
  <c r="L37" i="11"/>
  <c r="L35" i="11"/>
  <c r="L33" i="11"/>
  <c r="L31" i="11"/>
  <c r="L29" i="11"/>
  <c r="L27" i="11"/>
  <c r="L25" i="11"/>
  <c r="L23" i="11"/>
  <c r="L21" i="11"/>
  <c r="L19" i="11"/>
  <c r="L17" i="11"/>
  <c r="L13" i="11"/>
  <c r="L9" i="11"/>
  <c r="L14" i="11"/>
  <c r="L10" i="11"/>
  <c r="L16" i="11"/>
  <c r="L12" i="11"/>
  <c r="L8" i="11"/>
  <c r="L18" i="11"/>
  <c r="D28" i="11"/>
  <c r="D36" i="11"/>
  <c r="C15" i="11"/>
  <c r="L28" i="11"/>
  <c r="L36" i="11"/>
  <c r="K6" i="12"/>
  <c r="L5" i="12"/>
  <c r="D15" i="11"/>
  <c r="D26" i="11"/>
  <c r="D34" i="11"/>
  <c r="K15" i="11"/>
  <c r="L26" i="11"/>
  <c r="L34" i="11"/>
  <c r="C11" i="11"/>
  <c r="L15" i="11"/>
  <c r="D24" i="11"/>
  <c r="D32" i="11"/>
  <c r="J11" i="11"/>
  <c r="J15" i="11"/>
  <c r="J18" i="11"/>
  <c r="J20" i="11"/>
  <c r="J22" i="11"/>
  <c r="J24" i="11"/>
  <c r="J26" i="11"/>
  <c r="J28" i="11"/>
  <c r="J30" i="11"/>
  <c r="J32" i="11"/>
  <c r="J34" i="11"/>
  <c r="J36" i="11"/>
  <c r="E11" i="11"/>
  <c r="M11" i="11"/>
  <c r="E15" i="11"/>
  <c r="M15" i="11"/>
  <c r="E18" i="11"/>
  <c r="M18" i="11"/>
  <c r="E20" i="11"/>
  <c r="M20" i="11"/>
  <c r="E22" i="11"/>
  <c r="M22" i="11"/>
  <c r="E24" i="11"/>
  <c r="M24" i="11"/>
  <c r="I25" i="11"/>
  <c r="E26" i="11"/>
  <c r="M26" i="11"/>
  <c r="I27" i="11"/>
  <c r="E28" i="11"/>
  <c r="M28" i="11"/>
  <c r="I29" i="11"/>
  <c r="E30" i="11"/>
  <c r="M30" i="11"/>
  <c r="I31" i="11"/>
  <c r="E32" i="11"/>
  <c r="M32" i="11"/>
  <c r="I33" i="11"/>
  <c r="E34" i="11"/>
  <c r="M34" i="11"/>
  <c r="I35" i="11"/>
  <c r="E36" i="11"/>
  <c r="M36" i="11"/>
  <c r="I37" i="11"/>
  <c r="H8" i="11"/>
  <c r="J9" i="11"/>
  <c r="F11" i="11"/>
  <c r="N11" i="11"/>
  <c r="H12" i="11"/>
  <c r="J13" i="11"/>
  <c r="F15" i="11"/>
  <c r="N15" i="11"/>
  <c r="H16" i="11"/>
  <c r="J17" i="11"/>
  <c r="F18" i="11"/>
  <c r="N18" i="11"/>
  <c r="J19" i="11"/>
  <c r="F20" i="11"/>
  <c r="N20" i="11"/>
  <c r="J21" i="11"/>
  <c r="F22" i="11"/>
  <c r="N22" i="11"/>
  <c r="J23" i="11"/>
  <c r="F24" i="11"/>
  <c r="N24" i="11"/>
  <c r="J25" i="11"/>
  <c r="F26" i="11"/>
  <c r="N26" i="11"/>
  <c r="J27" i="11"/>
  <c r="F28" i="11"/>
  <c r="N28" i="11"/>
  <c r="J29" i="11"/>
  <c r="F30" i="11"/>
  <c r="N30" i="11"/>
  <c r="J31" i="11"/>
  <c r="F32" i="11"/>
  <c r="N32" i="11"/>
  <c r="J33" i="11"/>
  <c r="F34" i="11"/>
  <c r="N34" i="11"/>
  <c r="J35" i="11"/>
  <c r="J37" i="11"/>
  <c r="I8" i="11"/>
  <c r="E10" i="11"/>
  <c r="M10" i="11"/>
  <c r="G11" i="11"/>
  <c r="I12" i="11"/>
  <c r="E14" i="11"/>
  <c r="M14" i="11"/>
  <c r="G15" i="11"/>
  <c r="I16" i="11"/>
  <c r="G18" i="11"/>
  <c r="G20" i="11"/>
  <c r="G22" i="11"/>
  <c r="G24" i="11"/>
  <c r="G26" i="11"/>
  <c r="G28" i="11"/>
  <c r="G30" i="11"/>
  <c r="G32" i="11"/>
  <c r="G34" i="11"/>
  <c r="G36" i="11"/>
  <c r="J8" i="11"/>
  <c r="H11" i="11"/>
  <c r="J12" i="11"/>
  <c r="H15" i="11"/>
  <c r="H18" i="11"/>
  <c r="H20" i="11"/>
  <c r="H22" i="11"/>
  <c r="H24" i="11"/>
  <c r="H26" i="11"/>
  <c r="H28" i="11"/>
  <c r="H30" i="11"/>
  <c r="H32" i="11"/>
  <c r="H34" i="11"/>
  <c r="E9" i="11"/>
  <c r="M9" i="11"/>
  <c r="G10" i="11"/>
  <c r="I11" i="11"/>
  <c r="E13" i="11"/>
  <c r="M13" i="11"/>
  <c r="I15" i="11"/>
  <c r="E17" i="11"/>
  <c r="M17" i="11"/>
  <c r="I18" i="11"/>
  <c r="E19" i="11"/>
  <c r="M19" i="11"/>
  <c r="I20" i="11"/>
  <c r="E21" i="11"/>
  <c r="M21" i="11"/>
  <c r="I22" i="11"/>
  <c r="E23" i="11"/>
  <c r="M23" i="11"/>
  <c r="I24" i="11"/>
  <c r="E25" i="11"/>
  <c r="M25" i="11"/>
  <c r="I26" i="11"/>
  <c r="E27" i="11"/>
  <c r="M27" i="11"/>
  <c r="I28" i="11"/>
  <c r="E29" i="11"/>
  <c r="M29" i="11"/>
  <c r="I30" i="11"/>
  <c r="E31" i="11"/>
  <c r="M31" i="11"/>
  <c r="I32" i="11"/>
  <c r="E33" i="11"/>
  <c r="M33" i="11"/>
  <c r="I34" i="11"/>
  <c r="E35" i="11"/>
  <c r="M35" i="11"/>
  <c r="AB3" i="4" l="1"/>
  <c r="AD3" i="4" s="1"/>
  <c r="AA5" i="4" a="1"/>
  <c r="AA5" i="4" s="1"/>
  <c r="H24" i="10"/>
  <c r="H25" i="10" s="1"/>
  <c r="N48" i="3"/>
  <c r="T15" i="4"/>
  <c r="T8" i="4"/>
  <c r="T14" i="4"/>
  <c r="N52" i="3"/>
  <c r="N57" i="3"/>
  <c r="T10" i="4"/>
  <c r="T13" i="4"/>
  <c r="N53" i="3"/>
  <c r="N54" i="3"/>
  <c r="T9" i="4"/>
  <c r="L6" i="12"/>
  <c r="M5" i="12"/>
  <c r="N51" i="3"/>
  <c r="AA6" i="4" l="1" a="1"/>
  <c r="AA6" i="4" s="1"/>
  <c r="AB5" i="4"/>
  <c r="AA7" i="4" a="1"/>
  <c r="AA7" i="4" s="1"/>
  <c r="AD4" i="4"/>
  <c r="M6" i="12"/>
  <c r="N5" i="12"/>
  <c r="AB7" i="4" l="1"/>
  <c r="AA8" i="4" a="1"/>
  <c r="AA8" i="4" s="1"/>
  <c r="AB6" i="4"/>
  <c r="N6" i="12"/>
  <c r="O5" i="12"/>
  <c r="AD5" i="4"/>
  <c r="AA9" i="4" l="1" a="1"/>
  <c r="AA9" i="4" s="1"/>
  <c r="AB8" i="4"/>
  <c r="AD6" i="4"/>
  <c r="O6" i="12"/>
  <c r="P5" i="12"/>
  <c r="AB9" i="4" l="1"/>
  <c r="AA10" i="4" a="1"/>
  <c r="AA10" i="4" s="1"/>
  <c r="AD8" i="4"/>
  <c r="AD7" i="4"/>
  <c r="Q5" i="12"/>
  <c r="P6" i="12"/>
  <c r="P4" i="12"/>
  <c r="AB10" i="4" l="1"/>
  <c r="AA11" i="4" a="1"/>
  <c r="AA11" i="4" s="1"/>
  <c r="AD9" i="4"/>
  <c r="R5" i="12"/>
  <c r="Q6" i="12"/>
  <c r="AB11" i="4" l="1"/>
  <c r="AA12" i="4" a="1"/>
  <c r="AA12" i="4" s="1"/>
  <c r="AD10" i="4"/>
  <c r="S5" i="12"/>
  <c r="R6" i="12"/>
  <c r="AB12" i="4" l="1"/>
  <c r="AA13" i="4" a="1"/>
  <c r="AA13" i="4" s="1"/>
  <c r="S6" i="12"/>
  <c r="T5" i="12"/>
  <c r="AD11" i="4"/>
  <c r="AB13" i="4" l="1"/>
  <c r="AA14" i="4" a="1"/>
  <c r="AA14" i="4" s="1"/>
  <c r="AD12" i="4"/>
  <c r="T6" i="12"/>
  <c r="U5" i="12"/>
  <c r="AB14" i="4" l="1"/>
  <c r="AA15" i="4" a="1"/>
  <c r="AA15" i="4" s="1"/>
  <c r="U6" i="12"/>
  <c r="V5" i="12"/>
  <c r="AD13" i="4"/>
  <c r="AB15" i="4" l="1"/>
  <c r="AA16" i="4" a="1"/>
  <c r="AA16" i="4" s="1"/>
  <c r="AD14" i="4"/>
  <c r="V6" i="12"/>
  <c r="W5" i="12"/>
  <c r="AB16" i="4" l="1"/>
  <c r="AA17" i="4" a="1"/>
  <c r="AA17" i="4" s="1"/>
  <c r="W6" i="12"/>
  <c r="X5" i="12"/>
  <c r="W4" i="12"/>
  <c r="AD15" i="4"/>
  <c r="AB17" i="4" l="1"/>
  <c r="AA18" i="4" a="1"/>
  <c r="AA18" i="4" s="1"/>
  <c r="AD16" i="4"/>
  <c r="Y5" i="12"/>
  <c r="X6" i="12"/>
  <c r="AB18" i="4" l="1"/>
  <c r="AA19" i="4" a="1"/>
  <c r="AA19" i="4" s="1"/>
  <c r="Z5" i="12"/>
  <c r="Y6" i="12"/>
  <c r="AD17" i="4"/>
  <c r="AB19" i="4" l="1"/>
  <c r="AA20" i="4" a="1"/>
  <c r="AA20" i="4" s="1"/>
  <c r="AD18" i="4"/>
  <c r="AA5" i="12"/>
  <c r="Z6" i="12"/>
  <c r="AB20" i="4" l="1"/>
  <c r="AA21" i="4" a="1"/>
  <c r="AA21" i="4" s="1"/>
  <c r="AA6" i="12"/>
  <c r="AB5" i="12"/>
  <c r="AD19" i="4"/>
  <c r="AB21" i="4" l="1"/>
  <c r="AA22" i="4" a="1"/>
  <c r="AA22" i="4" s="1"/>
  <c r="AD20" i="4"/>
  <c r="AB6" i="12"/>
  <c r="AC5" i="12"/>
  <c r="AB22" i="4" l="1"/>
  <c r="AA23" i="4" a="1"/>
  <c r="AA23" i="4" s="1"/>
  <c r="AC6" i="12"/>
  <c r="AD5" i="12"/>
  <c r="AD21" i="4"/>
  <c r="AB23" i="4" l="1"/>
  <c r="AA24" i="4" a="1"/>
  <c r="AA24" i="4" s="1"/>
  <c r="AD22" i="4"/>
  <c r="AD6" i="12"/>
  <c r="AD4" i="12"/>
  <c r="AE5" i="12"/>
  <c r="AB24" i="4" l="1"/>
  <c r="AA25" i="4" a="1"/>
  <c r="AA25" i="4" s="1"/>
  <c r="AE6" i="12"/>
  <c r="AF5" i="12"/>
  <c r="AD23" i="4"/>
  <c r="AB25" i="4" l="1"/>
  <c r="AA26" i="4" a="1"/>
  <c r="AA26" i="4" s="1"/>
  <c r="AD24" i="4"/>
  <c r="AG5" i="12"/>
  <c r="AF6" i="12"/>
  <c r="AB26" i="4" l="1"/>
  <c r="AA27" i="4" a="1"/>
  <c r="AA27" i="4" s="1"/>
  <c r="AH5" i="12"/>
  <c r="AG6" i="12"/>
  <c r="AD25" i="4"/>
  <c r="AB27" i="4" l="1"/>
  <c r="AA28" i="4" a="1"/>
  <c r="AA28" i="4" s="1"/>
  <c r="AD26" i="4"/>
  <c r="AI5" i="12"/>
  <c r="AH6" i="12"/>
  <c r="AB28" i="4" l="1"/>
  <c r="AA29" i="4" a="1"/>
  <c r="AA29" i="4" s="1"/>
  <c r="AI6" i="12"/>
  <c r="AJ5" i="12"/>
  <c r="AJ6" i="12" s="1"/>
  <c r="AD27" i="4"/>
  <c r="AB29" i="4" l="1"/>
  <c r="AA30" i="4" a="1"/>
  <c r="AA30" i="4" s="1"/>
  <c r="AD28" i="4"/>
  <c r="AB30" i="4" l="1"/>
  <c r="AA31" i="4" a="1"/>
  <c r="AA31" i="4" s="1"/>
  <c r="AD29" i="4"/>
  <c r="AB31" i="4" l="1"/>
  <c r="AA32" i="4" a="1"/>
  <c r="AA32" i="4" s="1"/>
  <c r="AD30" i="4"/>
  <c r="AB32" i="4" l="1"/>
  <c r="AA33" i="4" a="1"/>
  <c r="AA33" i="4" s="1"/>
  <c r="AD31" i="4"/>
  <c r="AB33" i="4" l="1"/>
  <c r="AA34" i="4" a="1"/>
  <c r="AA34" i="4" s="1"/>
  <c r="AD32" i="4"/>
  <c r="AB34" i="4" l="1"/>
  <c r="AA35" i="4" a="1"/>
  <c r="AA35" i="4" s="1"/>
  <c r="AD33" i="4"/>
  <c r="AB35" i="4" l="1"/>
  <c r="AA36" i="4" a="1"/>
  <c r="AA36" i="4" s="1"/>
  <c r="AD34" i="4"/>
  <c r="AB36" i="4" l="1"/>
  <c r="AA37" i="4" a="1"/>
  <c r="AA37" i="4" s="1"/>
  <c r="AD35" i="4"/>
  <c r="AB37" i="4" l="1"/>
  <c r="AA38" i="4" a="1"/>
  <c r="AA38" i="4" s="1"/>
  <c r="AD36" i="4"/>
  <c r="AB38" i="4" l="1"/>
  <c r="AA39" i="4" a="1"/>
  <c r="AA39" i="4" s="1"/>
  <c r="AD37" i="4"/>
  <c r="AB39" i="4" l="1"/>
  <c r="AA40" i="4" a="1"/>
  <c r="AA40" i="4" s="1"/>
  <c r="AD38" i="4"/>
  <c r="AB40" i="4" l="1"/>
  <c r="AA41" i="4" a="1"/>
  <c r="AA41" i="4" s="1"/>
  <c r="AD39" i="4"/>
  <c r="AB41" i="4" l="1"/>
  <c r="AA42" i="4" a="1"/>
  <c r="AA42" i="4" s="1"/>
  <c r="AD40" i="4"/>
  <c r="AB42" i="4" l="1"/>
  <c r="AA43" i="4" a="1"/>
  <c r="AA43" i="4" s="1"/>
  <c r="AD41" i="4"/>
  <c r="AB43" i="4" l="1"/>
  <c r="AA44" i="4" a="1"/>
  <c r="AA44" i="4" s="1"/>
  <c r="AD42" i="4"/>
  <c r="AB44" i="4" l="1"/>
  <c r="AA45" i="4" a="1"/>
  <c r="AA45" i="4" s="1"/>
  <c r="AD43" i="4"/>
  <c r="AB45" i="4" l="1"/>
  <c r="AA46" i="4" a="1"/>
  <c r="AA46" i="4" s="1"/>
  <c r="AD44" i="4"/>
  <c r="AB46" i="4" l="1"/>
  <c r="AA47" i="4" a="1"/>
  <c r="AA47" i="4" s="1"/>
  <c r="AD45" i="4"/>
  <c r="AB47" i="4" l="1"/>
  <c r="AA48" i="4" a="1"/>
  <c r="AA48" i="4" s="1"/>
  <c r="AD46" i="4"/>
  <c r="AB48" i="4" l="1"/>
  <c r="AA49" i="4" a="1"/>
  <c r="AA49" i="4" s="1"/>
  <c r="AD47" i="4"/>
  <c r="AB49" i="4" l="1"/>
  <c r="AA50" i="4" a="1"/>
  <c r="AA50" i="4" s="1"/>
  <c r="AD48" i="4"/>
  <c r="AB50" i="4" l="1"/>
  <c r="AA51" i="4" a="1"/>
  <c r="AA51" i="4" s="1"/>
  <c r="AD49" i="4"/>
  <c r="AB51" i="4" l="1"/>
  <c r="AA52" i="4" a="1"/>
  <c r="AA52" i="4" s="1"/>
  <c r="AD50" i="4"/>
  <c r="AB52" i="4" l="1"/>
  <c r="AA53" i="4" a="1"/>
  <c r="AA53" i="4" s="1"/>
  <c r="AD51" i="4"/>
  <c r="AB53" i="4" l="1"/>
  <c r="AA54" i="4" a="1"/>
  <c r="AA54" i="4" s="1"/>
  <c r="AD52" i="4"/>
  <c r="AB54" i="4" l="1"/>
  <c r="AA55" i="4" a="1"/>
  <c r="AA55" i="4" s="1"/>
  <c r="AD53" i="4"/>
  <c r="AB55" i="4" l="1"/>
  <c r="AA56" i="4" a="1"/>
  <c r="AA56" i="4" s="1"/>
  <c r="AD54" i="4"/>
  <c r="AB56" i="4" l="1"/>
  <c r="AA57" i="4" a="1"/>
  <c r="AA57" i="4" s="1"/>
  <c r="AD55" i="4"/>
  <c r="AB57" i="4" l="1"/>
  <c r="AA58" i="4" a="1"/>
  <c r="AA58" i="4" s="1"/>
  <c r="AD56" i="4"/>
  <c r="AB58" i="4" l="1"/>
  <c r="AA59" i="4" a="1"/>
  <c r="AA59" i="4" s="1"/>
  <c r="AD57" i="4"/>
  <c r="AB59" i="4" l="1"/>
  <c r="AA60" i="4" a="1"/>
  <c r="AA60" i="4" s="1"/>
  <c r="AD58" i="4"/>
  <c r="AB60" i="4" l="1"/>
  <c r="AA61" i="4" a="1"/>
  <c r="AA61" i="4" s="1"/>
  <c r="AD59" i="4"/>
  <c r="AB61" i="4" l="1"/>
  <c r="AA62" i="4" a="1"/>
  <c r="AA62" i="4" s="1"/>
  <c r="AD60" i="4"/>
  <c r="AB62" i="4" l="1"/>
  <c r="AA63" i="4" a="1"/>
  <c r="AA63" i="4" s="1"/>
  <c r="AD61" i="4"/>
  <c r="AB63" i="4" l="1"/>
  <c r="AA64" i="4" a="1"/>
  <c r="AA64" i="4" s="1"/>
  <c r="AD62" i="4"/>
  <c r="AB64" i="4" l="1"/>
  <c r="AA65" i="4" a="1"/>
  <c r="AA65" i="4" s="1"/>
  <c r="AD63" i="4"/>
  <c r="AB65" i="4" l="1"/>
  <c r="AA66" i="4" a="1"/>
  <c r="AA66" i="4" s="1"/>
  <c r="AD64" i="4"/>
  <c r="AB66" i="4" l="1"/>
  <c r="AA67" i="4" a="1"/>
  <c r="AA67" i="4" s="1"/>
  <c r="AD65" i="4"/>
  <c r="AB67" i="4" l="1"/>
  <c r="AA68" i="4" a="1"/>
  <c r="AA68" i="4" s="1"/>
  <c r="AD66" i="4"/>
  <c r="AB68" i="4" l="1"/>
  <c r="AA69" i="4" a="1"/>
  <c r="AA69" i="4" s="1"/>
  <c r="AD67" i="4"/>
  <c r="AB69" i="4" l="1"/>
  <c r="AA70" i="4" a="1"/>
  <c r="AA70" i="4" s="1"/>
  <c r="AD68" i="4"/>
  <c r="AB70" i="4" l="1"/>
  <c r="AA71" i="4" a="1"/>
  <c r="AA71" i="4" s="1"/>
  <c r="AD69" i="4"/>
  <c r="AB71" i="4" l="1"/>
  <c r="AA72" i="4" a="1"/>
  <c r="AA72" i="4" s="1"/>
  <c r="AD70" i="4"/>
  <c r="AB72" i="4" l="1"/>
  <c r="AA73" i="4" a="1"/>
  <c r="AA73" i="4" s="1"/>
  <c r="AD71" i="4"/>
  <c r="AB73" i="4" l="1"/>
  <c r="AA74" i="4" a="1"/>
  <c r="AA74" i="4" s="1"/>
  <c r="AD72" i="4"/>
  <c r="AB74" i="4" l="1"/>
  <c r="AA75" i="4" a="1"/>
  <c r="AA75" i="4" s="1"/>
  <c r="AD73" i="4"/>
  <c r="AB75" i="4" l="1"/>
  <c r="AA76" i="4" a="1"/>
  <c r="AA76" i="4" s="1"/>
  <c r="AD74" i="4"/>
  <c r="AB76" i="4" l="1"/>
  <c r="AA77" i="4" a="1"/>
  <c r="AA77" i="4" s="1"/>
  <c r="AD75" i="4"/>
  <c r="AB77" i="4" l="1"/>
  <c r="AA78" i="4" a="1"/>
  <c r="AA78" i="4" s="1"/>
  <c r="AD76" i="4"/>
  <c r="AB78" i="4" l="1"/>
  <c r="AA79" i="4" a="1"/>
  <c r="AA79" i="4" s="1"/>
  <c r="AD77" i="4"/>
  <c r="AB79" i="4" l="1"/>
  <c r="AA80" i="4" a="1"/>
  <c r="AA80" i="4" s="1"/>
  <c r="AD78" i="4"/>
  <c r="AB80" i="4" l="1"/>
  <c r="AA81" i="4" a="1"/>
  <c r="AA81" i="4" s="1"/>
  <c r="AD79" i="4"/>
  <c r="AB81" i="4" l="1"/>
  <c r="AA82" i="4" a="1"/>
  <c r="AA82" i="4" s="1"/>
  <c r="AD80" i="4"/>
  <c r="AB82" i="4" l="1"/>
  <c r="AA83" i="4" a="1"/>
  <c r="AA83" i="4" s="1"/>
  <c r="AD81" i="4"/>
  <c r="AB83" i="4" l="1"/>
  <c r="AA84" i="4" a="1"/>
  <c r="AA84" i="4" s="1"/>
  <c r="AD82" i="4"/>
  <c r="AB84" i="4" l="1"/>
  <c r="AA85" i="4" a="1"/>
  <c r="AA85" i="4" s="1"/>
  <c r="AD83" i="4"/>
  <c r="AB85" i="4" l="1"/>
  <c r="AA86" i="4" a="1"/>
  <c r="AA86" i="4" s="1"/>
  <c r="AD84" i="4"/>
  <c r="AB86" i="4" l="1"/>
  <c r="AA87" i="4" a="1"/>
  <c r="AA87" i="4" s="1"/>
  <c r="AD85" i="4"/>
  <c r="AB87" i="4" l="1"/>
  <c r="AA88" i="4" a="1"/>
  <c r="AA88" i="4" s="1"/>
  <c r="AD86" i="4"/>
  <c r="AB88" i="4" l="1"/>
  <c r="AA89" i="4" a="1"/>
  <c r="AA89" i="4" s="1"/>
  <c r="AD87" i="4"/>
  <c r="AB89" i="4" l="1"/>
  <c r="AA90" i="4" a="1"/>
  <c r="AA90" i="4" s="1"/>
  <c r="AD88" i="4"/>
  <c r="AB90" i="4" l="1"/>
  <c r="AA91" i="4" a="1"/>
  <c r="AA91" i="4" s="1"/>
  <c r="AD89" i="4"/>
  <c r="AB91" i="4" l="1"/>
  <c r="AA92" i="4" a="1"/>
  <c r="AA92" i="4" s="1"/>
  <c r="AD90" i="4"/>
  <c r="AB92" i="4" l="1"/>
  <c r="AA93" i="4" a="1"/>
  <c r="AA93" i="4" s="1"/>
  <c r="AD91" i="4"/>
  <c r="AB93" i="4" l="1"/>
  <c r="AA94" i="4" a="1"/>
  <c r="AA94" i="4" s="1"/>
  <c r="AD92" i="4"/>
  <c r="AB94" i="4" l="1"/>
  <c r="AA95" i="4" a="1"/>
  <c r="AA95" i="4" s="1"/>
  <c r="AD93" i="4"/>
  <c r="AB95" i="4" l="1"/>
  <c r="AA96" i="4" a="1"/>
  <c r="AA96" i="4" s="1"/>
  <c r="AD94" i="4"/>
  <c r="AB96" i="4" l="1"/>
  <c r="AA97" i="4" a="1"/>
  <c r="AA97" i="4" s="1"/>
  <c r="AD95" i="4"/>
  <c r="AB97" i="4" l="1"/>
  <c r="AA98" i="4" a="1"/>
  <c r="AA98" i="4" s="1"/>
  <c r="AD96" i="4"/>
  <c r="AB98" i="4" l="1"/>
  <c r="AA99" i="4" a="1"/>
  <c r="AA99" i="4" s="1"/>
  <c r="AD97" i="4"/>
  <c r="AB99" i="4" l="1"/>
  <c r="AA100" i="4" a="1"/>
  <c r="AA100" i="4" s="1"/>
  <c r="AD98" i="4"/>
  <c r="AB100" i="4" l="1"/>
  <c r="AA101" i="4" a="1"/>
  <c r="AA101" i="4" s="1"/>
  <c r="AD99" i="4"/>
  <c r="AB101" i="4" l="1"/>
  <c r="AA102" i="4" a="1"/>
  <c r="AA102" i="4" s="1"/>
  <c r="AD100" i="4"/>
  <c r="AB102" i="4" l="1"/>
  <c r="AA103" i="4" a="1"/>
  <c r="AA103" i="4" s="1"/>
  <c r="AD101" i="4"/>
  <c r="AB103" i="4" l="1"/>
  <c r="AA104" i="4" a="1"/>
  <c r="AA104" i="4" s="1"/>
  <c r="AD102" i="4"/>
  <c r="AB104" i="4" l="1"/>
  <c r="AA105" i="4" a="1"/>
  <c r="AA105" i="4" s="1"/>
  <c r="AD103" i="4"/>
  <c r="AB105" i="4" l="1"/>
  <c r="AA106" i="4" a="1"/>
  <c r="AA106" i="4" s="1"/>
  <c r="AD104" i="4"/>
  <c r="AB106" i="4" l="1"/>
  <c r="AA107" i="4" a="1"/>
  <c r="AA107" i="4" s="1"/>
  <c r="AD105" i="4"/>
  <c r="AB107" i="4" l="1"/>
  <c r="AA108" i="4" a="1"/>
  <c r="AA108" i="4" s="1"/>
  <c r="AD106" i="4"/>
  <c r="AB108" i="4" l="1"/>
  <c r="AA109" i="4" a="1"/>
  <c r="AA109" i="4" s="1"/>
  <c r="AD107" i="4"/>
  <c r="AB109" i="4" l="1"/>
  <c r="AA110" i="4" a="1"/>
  <c r="AA110" i="4" s="1"/>
  <c r="AD108" i="4"/>
  <c r="AB110" i="4" l="1"/>
  <c r="AA111" i="4" a="1"/>
  <c r="AA111" i="4" s="1"/>
  <c r="AD109" i="4"/>
  <c r="AB111" i="4" l="1"/>
  <c r="AA112" i="4" a="1"/>
  <c r="AA112" i="4" s="1"/>
  <c r="AD110" i="4"/>
  <c r="AB112" i="4" l="1"/>
  <c r="AA113" i="4" a="1"/>
  <c r="AA113" i="4" s="1"/>
  <c r="AD111" i="4"/>
  <c r="AB113" i="4" l="1"/>
  <c r="AA114" i="4" a="1"/>
  <c r="AA114" i="4" s="1"/>
  <c r="AD112" i="4"/>
  <c r="AB114" i="4" l="1"/>
  <c r="AA115" i="4" a="1"/>
  <c r="AA115" i="4" s="1"/>
  <c r="AD113" i="4"/>
  <c r="AB115" i="4" l="1"/>
  <c r="AA116" i="4" a="1"/>
  <c r="AA116" i="4" s="1"/>
  <c r="AD114" i="4"/>
  <c r="AB116" i="4" l="1"/>
  <c r="AA117" i="4" a="1"/>
  <c r="AA117" i="4" s="1"/>
  <c r="AD115" i="4"/>
  <c r="AB117" i="4" l="1"/>
  <c r="AA118" i="4" a="1"/>
  <c r="AA118" i="4" s="1"/>
  <c r="AD116" i="4"/>
  <c r="AB118" i="4" l="1"/>
  <c r="AA119" i="4" a="1"/>
  <c r="AA119" i="4" s="1"/>
  <c r="AD117" i="4"/>
  <c r="AB119" i="4" l="1"/>
  <c r="AA120" i="4" a="1"/>
  <c r="AA120" i="4" s="1"/>
  <c r="AD118" i="4"/>
  <c r="AB120" i="4" l="1"/>
  <c r="AA121" i="4" a="1"/>
  <c r="AA121" i="4" s="1"/>
  <c r="AD119" i="4"/>
  <c r="AB121" i="4" l="1"/>
  <c r="AA122" i="4" a="1"/>
  <c r="AA122" i="4" s="1"/>
  <c r="AD120" i="4"/>
  <c r="AB122" i="4" l="1"/>
  <c r="AA123" i="4" a="1"/>
  <c r="AA123" i="4" s="1"/>
  <c r="AD121" i="4"/>
  <c r="AB123" i="4" l="1"/>
  <c r="AA124" i="4" a="1"/>
  <c r="AA124" i="4" s="1"/>
  <c r="AD122" i="4"/>
  <c r="AB124" i="4" l="1"/>
  <c r="AA125" i="4" a="1"/>
  <c r="AA125" i="4" s="1"/>
  <c r="AD123" i="4"/>
  <c r="AB125" i="4" l="1"/>
  <c r="AA126" i="4" a="1"/>
  <c r="AA126" i="4" s="1"/>
  <c r="AD124" i="4"/>
  <c r="AB126" i="4" l="1"/>
  <c r="AA127" i="4" a="1"/>
  <c r="AA127" i="4" s="1"/>
  <c r="AD125" i="4"/>
  <c r="AB127" i="4" l="1"/>
  <c r="AA128" i="4" a="1"/>
  <c r="AA128" i="4" s="1"/>
  <c r="AD126" i="4"/>
  <c r="AB128" i="4" l="1"/>
  <c r="AA129" i="4" a="1"/>
  <c r="AA129" i="4" s="1"/>
  <c r="AD127" i="4"/>
  <c r="AB129" i="4" l="1"/>
  <c r="AA130" i="4" a="1"/>
  <c r="AA130" i="4" s="1"/>
  <c r="AD128" i="4"/>
  <c r="AB130" i="4" l="1"/>
  <c r="AA131" i="4" a="1"/>
  <c r="AA131" i="4" s="1"/>
  <c r="AD129" i="4"/>
  <c r="AB131" i="4" l="1"/>
  <c r="AA132" i="4" a="1"/>
  <c r="AA132" i="4" s="1"/>
  <c r="AD130" i="4"/>
  <c r="AB132" i="4" l="1"/>
  <c r="AA133" i="4" a="1"/>
  <c r="AA133" i="4" s="1"/>
  <c r="AD131" i="4"/>
  <c r="AB133" i="4" l="1"/>
  <c r="AA134" i="4" a="1"/>
  <c r="AA134" i="4" s="1"/>
  <c r="AD132" i="4"/>
  <c r="AB134" i="4" l="1"/>
  <c r="AA135" i="4" a="1"/>
  <c r="AA135" i="4" s="1"/>
  <c r="AD133" i="4"/>
  <c r="AB135" i="4" l="1"/>
  <c r="AA136" i="4" a="1"/>
  <c r="AA136" i="4" s="1"/>
  <c r="AD134" i="4"/>
  <c r="AB136" i="4" l="1"/>
  <c r="AA137" i="4" a="1"/>
  <c r="AA137" i="4" s="1"/>
  <c r="AD135" i="4"/>
  <c r="AB137" i="4" l="1"/>
  <c r="AA138" i="4" a="1"/>
  <c r="AA138" i="4" s="1"/>
  <c r="AD136" i="4"/>
  <c r="AB138" i="4" l="1"/>
  <c r="AA139" i="4" a="1"/>
  <c r="AA139" i="4" s="1"/>
  <c r="AD137" i="4"/>
  <c r="AB139" i="4" l="1"/>
  <c r="AA140" i="4" a="1"/>
  <c r="AA140" i="4" s="1"/>
  <c r="AD138" i="4"/>
  <c r="AB140" i="4" l="1"/>
  <c r="AA141" i="4" a="1"/>
  <c r="AA141" i="4" s="1"/>
  <c r="AD139" i="4"/>
  <c r="AB141" i="4" l="1"/>
  <c r="AA142" i="4" a="1"/>
  <c r="AA142" i="4" s="1"/>
  <c r="AD140" i="4"/>
  <c r="AB142" i="4" l="1"/>
  <c r="AA143" i="4" a="1"/>
  <c r="AA143" i="4" s="1"/>
  <c r="AD141" i="4"/>
  <c r="AB143" i="4" l="1"/>
  <c r="AA144" i="4" a="1"/>
  <c r="AA144" i="4" s="1"/>
  <c r="AD142" i="4"/>
  <c r="AB144" i="4" l="1"/>
  <c r="AA145" i="4" a="1"/>
  <c r="AA145" i="4" s="1"/>
  <c r="AD143" i="4"/>
  <c r="AB145" i="4" l="1"/>
  <c r="AA146" i="4" a="1"/>
  <c r="AA146" i="4" s="1"/>
  <c r="AD144" i="4"/>
  <c r="AB146" i="4" l="1"/>
  <c r="AA147" i="4" a="1"/>
  <c r="AA147" i="4" s="1"/>
  <c r="AD145" i="4"/>
  <c r="AB147" i="4" l="1"/>
  <c r="AA148" i="4" a="1"/>
  <c r="AA148" i="4" s="1"/>
  <c r="AD146" i="4"/>
  <c r="AB148" i="4" l="1"/>
  <c r="AA149" i="4" a="1"/>
  <c r="AA149" i="4" s="1"/>
  <c r="AD147" i="4"/>
  <c r="AB149" i="4" l="1"/>
  <c r="AA150" i="4" a="1"/>
  <c r="AA150" i="4" s="1"/>
  <c r="AD148" i="4"/>
  <c r="AB150" i="4" l="1"/>
  <c r="AA151" i="4" a="1"/>
  <c r="AA151" i="4" s="1"/>
  <c r="AD149" i="4"/>
  <c r="AB151" i="4" l="1"/>
  <c r="AA152" i="4" a="1"/>
  <c r="AA152" i="4" s="1"/>
  <c r="AD150" i="4"/>
  <c r="AB152" i="4" l="1"/>
  <c r="AA153" i="4" a="1"/>
  <c r="AA153" i="4" s="1"/>
  <c r="AD151" i="4"/>
  <c r="AB153" i="4" l="1"/>
  <c r="AA154" i="4" a="1"/>
  <c r="AA154" i="4" s="1"/>
  <c r="AD152" i="4"/>
  <c r="AB154" i="4" l="1"/>
  <c r="AA155" i="4" a="1"/>
  <c r="AA155" i="4" s="1"/>
  <c r="AD153" i="4"/>
  <c r="AB155" i="4" l="1"/>
  <c r="AA156" i="4" a="1"/>
  <c r="AA156" i="4" s="1"/>
  <c r="AD154" i="4"/>
  <c r="AB156" i="4" l="1"/>
  <c r="AA157" i="4" a="1"/>
  <c r="AA157" i="4" s="1"/>
  <c r="AD155" i="4"/>
  <c r="AB157" i="4" l="1"/>
  <c r="AA158" i="4" a="1"/>
  <c r="AA158" i="4" s="1"/>
  <c r="AD156" i="4"/>
  <c r="AB158" i="4" l="1"/>
  <c r="AA159" i="4" a="1"/>
  <c r="AA159" i="4" s="1"/>
  <c r="AD157" i="4"/>
  <c r="AB159" i="4" l="1"/>
  <c r="AA160" i="4" a="1"/>
  <c r="AA160" i="4" s="1"/>
  <c r="AD158" i="4"/>
  <c r="AB160" i="4" l="1"/>
  <c r="AA161" i="4" a="1"/>
  <c r="AA161" i="4" s="1"/>
  <c r="AD159" i="4"/>
  <c r="AB161" i="4" l="1"/>
  <c r="AA162" i="4" a="1"/>
  <c r="AA162" i="4" s="1"/>
  <c r="AD160" i="4"/>
  <c r="AB162" i="4" l="1"/>
  <c r="AA163" i="4" a="1"/>
  <c r="AA163" i="4" s="1"/>
  <c r="AD161" i="4"/>
  <c r="AB163" i="4" l="1"/>
  <c r="AA164" i="4" a="1"/>
  <c r="AA164" i="4" s="1"/>
  <c r="AD162" i="4"/>
  <c r="AB164" i="4" l="1"/>
  <c r="AA165" i="4" a="1"/>
  <c r="AA165" i="4" s="1"/>
  <c r="AD163" i="4"/>
  <c r="AB165" i="4" l="1"/>
  <c r="AA166" i="4" a="1"/>
  <c r="AA166" i="4" s="1"/>
  <c r="AD164" i="4"/>
  <c r="AB166" i="4" l="1"/>
  <c r="AA167" i="4" a="1"/>
  <c r="AA167" i="4" s="1"/>
  <c r="AD165" i="4"/>
  <c r="AB167" i="4" l="1"/>
  <c r="AA168" i="4" a="1"/>
  <c r="AA168" i="4" s="1"/>
  <c r="AD166" i="4"/>
  <c r="AB168" i="4" l="1"/>
  <c r="AA169" i="4" a="1"/>
  <c r="AA169" i="4" s="1"/>
  <c r="AD167" i="4"/>
  <c r="AB169" i="4" l="1"/>
  <c r="AA170" i="4" a="1"/>
  <c r="AA170" i="4" s="1"/>
  <c r="AD168" i="4"/>
  <c r="AB170" i="4" l="1"/>
  <c r="AA171" i="4" a="1"/>
  <c r="AA171" i="4" s="1"/>
  <c r="AD169" i="4"/>
  <c r="AB171" i="4" l="1"/>
  <c r="AA172" i="4" a="1"/>
  <c r="AA172" i="4" s="1"/>
  <c r="AD170" i="4"/>
  <c r="AB172" i="4" l="1"/>
  <c r="AA173" i="4" a="1"/>
  <c r="AA173" i="4" s="1"/>
  <c r="AD171" i="4"/>
  <c r="AB173" i="4" l="1"/>
  <c r="AA174" i="4" a="1"/>
  <c r="AA174" i="4" s="1"/>
  <c r="AD172" i="4"/>
  <c r="AB174" i="4" l="1"/>
  <c r="AA175" i="4" a="1"/>
  <c r="AA175" i="4" s="1"/>
  <c r="AD173" i="4"/>
  <c r="AB175" i="4" l="1"/>
  <c r="AA176" i="4" a="1"/>
  <c r="AA176" i="4" s="1"/>
  <c r="AD174" i="4"/>
  <c r="AB176" i="4" l="1"/>
  <c r="AA177" i="4" a="1"/>
  <c r="AA177" i="4" s="1"/>
  <c r="AD175" i="4"/>
  <c r="AB177" i="4" l="1"/>
  <c r="AA178" i="4" a="1"/>
  <c r="AA178" i="4" s="1"/>
  <c r="AD176" i="4"/>
  <c r="AB178" i="4" l="1"/>
  <c r="AA179" i="4" a="1"/>
  <c r="AA179" i="4" s="1"/>
  <c r="AD177" i="4"/>
  <c r="AB179" i="4" l="1"/>
  <c r="AA180" i="4" a="1"/>
  <c r="AA180" i="4" s="1"/>
  <c r="AD178" i="4"/>
  <c r="AB180" i="4" l="1"/>
  <c r="AA181" i="4" a="1"/>
  <c r="AA181" i="4" s="1"/>
  <c r="AD179" i="4"/>
  <c r="AB181" i="4" l="1"/>
  <c r="AA182" i="4" a="1"/>
  <c r="AA182" i="4" s="1"/>
  <c r="AD180" i="4"/>
  <c r="AB182" i="4" l="1"/>
  <c r="AA183" i="4" a="1"/>
  <c r="AA183" i="4" s="1"/>
  <c r="AD181" i="4"/>
  <c r="AB183" i="4" l="1"/>
  <c r="AA184" i="4" a="1"/>
  <c r="AA184" i="4" s="1"/>
  <c r="AD182" i="4"/>
  <c r="AB184" i="4" l="1"/>
  <c r="AA185" i="4" a="1"/>
  <c r="AA185" i="4" s="1"/>
  <c r="AD183" i="4"/>
  <c r="AB185" i="4" l="1"/>
  <c r="AA186" i="4" a="1"/>
  <c r="AA186" i="4" s="1"/>
  <c r="AD184" i="4"/>
  <c r="AB186" i="4" l="1"/>
  <c r="AA187" i="4" a="1"/>
  <c r="AA187" i="4" s="1"/>
  <c r="AD185" i="4"/>
  <c r="AB187" i="4" l="1"/>
  <c r="AA188" i="4" a="1"/>
  <c r="AA188" i="4" s="1"/>
  <c r="AD186" i="4"/>
  <c r="AB188" i="4" l="1"/>
  <c r="AA189" i="4" a="1"/>
  <c r="AA189" i="4" s="1"/>
  <c r="AD187" i="4"/>
  <c r="AB189" i="4" l="1"/>
  <c r="AA190" i="4" a="1"/>
  <c r="AA190" i="4" s="1"/>
  <c r="AD188" i="4"/>
  <c r="AB190" i="4" l="1"/>
  <c r="AA191" i="4" a="1"/>
  <c r="AA191" i="4" s="1"/>
  <c r="AD189" i="4"/>
  <c r="AB191" i="4" l="1"/>
  <c r="AA192" i="4" a="1"/>
  <c r="AA192" i="4" s="1"/>
  <c r="AD190" i="4"/>
  <c r="AB192" i="4" l="1"/>
  <c r="AA193" i="4" a="1"/>
  <c r="AA193" i="4" s="1"/>
  <c r="AD191" i="4"/>
  <c r="AB193" i="4" l="1"/>
  <c r="AA194" i="4" a="1"/>
  <c r="AA194" i="4" s="1"/>
  <c r="AD192" i="4"/>
  <c r="AB194" i="4" l="1"/>
  <c r="AA195" i="4" a="1"/>
  <c r="AA195" i="4" s="1"/>
  <c r="AD193" i="4"/>
  <c r="AB195" i="4" l="1"/>
  <c r="AA196" i="4" a="1"/>
  <c r="AA196" i="4" s="1"/>
  <c r="AD194" i="4"/>
  <c r="AB196" i="4" l="1"/>
  <c r="AA197" i="4" a="1"/>
  <c r="AA197" i="4" s="1"/>
  <c r="AD195" i="4"/>
  <c r="AB197" i="4" l="1"/>
  <c r="AA198" i="4" a="1"/>
  <c r="AA198" i="4" s="1"/>
  <c r="AD196" i="4"/>
  <c r="AB198" i="4" l="1"/>
  <c r="AA199" i="4" a="1"/>
  <c r="AA199" i="4" s="1"/>
  <c r="AD197" i="4"/>
  <c r="AB199" i="4" l="1"/>
  <c r="AA200" i="4" a="1"/>
  <c r="AA200" i="4" s="1"/>
  <c r="AD198" i="4"/>
  <c r="AB200" i="4" l="1"/>
  <c r="AA201" i="4" a="1"/>
  <c r="AA201" i="4" s="1"/>
  <c r="AD199" i="4"/>
  <c r="AB201" i="4" l="1"/>
  <c r="AA202" i="4" a="1"/>
  <c r="AA202" i="4" s="1"/>
  <c r="AD200" i="4"/>
  <c r="AB202" i="4" l="1"/>
  <c r="AA203" i="4" a="1"/>
  <c r="AA203" i="4" s="1"/>
  <c r="AD201" i="4"/>
  <c r="AB203" i="4" l="1"/>
  <c r="AA204" i="4" a="1"/>
  <c r="AA204" i="4" s="1"/>
  <c r="AD202" i="4"/>
  <c r="AB204" i="4" l="1"/>
  <c r="AA205" i="4" a="1"/>
  <c r="AA205" i="4" s="1"/>
  <c r="AD203" i="4"/>
  <c r="AB205" i="4" l="1"/>
  <c r="AA206" i="4" a="1"/>
  <c r="AA206" i="4" s="1"/>
  <c r="AD204" i="4"/>
  <c r="AB206" i="4" l="1"/>
  <c r="AA207" i="4" a="1"/>
  <c r="AA207" i="4" s="1"/>
  <c r="AD205" i="4"/>
  <c r="AB207" i="4" l="1"/>
  <c r="AA208" i="4" a="1"/>
  <c r="AA208" i="4" s="1"/>
  <c r="AD206" i="4"/>
  <c r="AB208" i="4" l="1"/>
  <c r="AA209" i="4" a="1"/>
  <c r="AA209" i="4" s="1"/>
  <c r="AD207" i="4"/>
  <c r="AB209" i="4" l="1"/>
  <c r="AA210" i="4" a="1"/>
  <c r="AA210" i="4" s="1"/>
  <c r="AD208" i="4"/>
  <c r="AB210" i="4" l="1"/>
  <c r="AA211" i="4" a="1"/>
  <c r="AA211" i="4" s="1"/>
  <c r="AD209" i="4"/>
  <c r="AB211" i="4" l="1"/>
  <c r="AA212" i="4" a="1"/>
  <c r="AA212" i="4" s="1"/>
  <c r="AD210" i="4"/>
  <c r="AB212" i="4" l="1"/>
  <c r="AA213" i="4" a="1"/>
  <c r="AA213" i="4" s="1"/>
  <c r="AD211" i="4"/>
  <c r="AB213" i="4" l="1"/>
  <c r="AA214" i="4" a="1"/>
  <c r="AA214" i="4" s="1"/>
  <c r="AD212" i="4"/>
  <c r="AB214" i="4" l="1"/>
  <c r="AA215" i="4" a="1"/>
  <c r="AA215" i="4" s="1"/>
  <c r="AD213" i="4"/>
  <c r="AB215" i="4" l="1"/>
  <c r="AA216" i="4" a="1"/>
  <c r="AA216" i="4" s="1"/>
  <c r="AD214" i="4"/>
  <c r="AB216" i="4" l="1"/>
  <c r="AA217" i="4" a="1"/>
  <c r="AA217" i="4" s="1"/>
  <c r="AD215" i="4"/>
  <c r="AB217" i="4" l="1"/>
  <c r="AA218" i="4" a="1"/>
  <c r="AA218" i="4" s="1"/>
  <c r="AD216" i="4"/>
  <c r="AB218" i="4" l="1"/>
  <c r="AA219" i="4" a="1"/>
  <c r="AA219" i="4" s="1"/>
  <c r="AD217" i="4"/>
  <c r="AB219" i="4" l="1"/>
  <c r="AA220" i="4" a="1"/>
  <c r="AA220" i="4" s="1"/>
  <c r="AD218" i="4"/>
  <c r="AB220" i="4" l="1"/>
  <c r="AA221" i="4" a="1"/>
  <c r="AA221" i="4" s="1"/>
  <c r="AD219" i="4"/>
  <c r="AB221" i="4" l="1"/>
  <c r="AA222" i="4" a="1"/>
  <c r="AA222" i="4" s="1"/>
  <c r="AD220" i="4"/>
  <c r="AB222" i="4" l="1"/>
  <c r="AA223" i="4" a="1"/>
  <c r="AA223" i="4" s="1"/>
  <c r="AD221" i="4"/>
  <c r="AB223" i="4" l="1"/>
  <c r="AA224" i="4" a="1"/>
  <c r="AA224" i="4" s="1"/>
  <c r="AD222" i="4"/>
  <c r="AB224" i="4" l="1"/>
  <c r="AA225" i="4" a="1"/>
  <c r="AA225" i="4" s="1"/>
  <c r="AD223" i="4"/>
  <c r="AB225" i="4" l="1"/>
  <c r="AA226" i="4" a="1"/>
  <c r="AA226" i="4" s="1"/>
  <c r="AD224" i="4"/>
  <c r="AB226" i="4" l="1"/>
  <c r="AA227" i="4" a="1"/>
  <c r="AA227" i="4" s="1"/>
  <c r="AD225" i="4"/>
  <c r="AB227" i="4" l="1"/>
  <c r="AA228" i="4" a="1"/>
  <c r="AA228" i="4" s="1"/>
  <c r="AD226" i="4"/>
  <c r="AB228" i="4" l="1"/>
  <c r="AA229" i="4" a="1"/>
  <c r="AA229" i="4" s="1"/>
  <c r="AD227" i="4"/>
  <c r="AB229" i="4" l="1"/>
  <c r="AA230" i="4" a="1"/>
  <c r="AA230" i="4" s="1"/>
  <c r="AD228" i="4"/>
  <c r="AB230" i="4" l="1"/>
  <c r="AA231" i="4" a="1"/>
  <c r="AA231" i="4" s="1"/>
  <c r="AD229" i="4"/>
  <c r="AB231" i="4" l="1"/>
  <c r="AA232" i="4" a="1"/>
  <c r="AA232" i="4" s="1"/>
  <c r="AD230" i="4"/>
  <c r="AB232" i="4" l="1"/>
  <c r="AA233" i="4" a="1"/>
  <c r="AA233" i="4" s="1"/>
  <c r="AD231" i="4"/>
  <c r="AB233" i="4" l="1"/>
  <c r="AA234" i="4" a="1"/>
  <c r="AA234" i="4" s="1"/>
  <c r="AD232" i="4"/>
  <c r="AB234" i="4" l="1"/>
  <c r="AA235" i="4" a="1"/>
  <c r="AA235" i="4" s="1"/>
  <c r="AD233" i="4"/>
  <c r="AB235" i="4" l="1"/>
  <c r="AA236" i="4" a="1"/>
  <c r="AA236" i="4" s="1"/>
  <c r="AD234" i="4"/>
  <c r="AB236" i="4" l="1"/>
  <c r="AA237" i="4" a="1"/>
  <c r="AA237" i="4" s="1"/>
  <c r="AD235" i="4"/>
  <c r="AB237" i="4" l="1"/>
  <c r="AA238" i="4" a="1"/>
  <c r="AA238" i="4" s="1"/>
  <c r="AD236" i="4"/>
  <c r="AB238" i="4" l="1"/>
  <c r="AA239" i="4" a="1"/>
  <c r="AA239" i="4" s="1"/>
  <c r="AD237" i="4"/>
  <c r="AB239" i="4" l="1"/>
  <c r="AA240" i="4" a="1"/>
  <c r="AA240" i="4" s="1"/>
  <c r="AD238" i="4"/>
  <c r="AB240" i="4" l="1"/>
  <c r="AA241" i="4" a="1"/>
  <c r="AA241" i="4" s="1"/>
  <c r="AD239" i="4"/>
  <c r="AB241" i="4" l="1"/>
  <c r="AA242" i="4" a="1"/>
  <c r="AA242" i="4" s="1"/>
  <c r="AD240" i="4"/>
  <c r="AB242" i="4" l="1"/>
  <c r="AA243" i="4" a="1"/>
  <c r="AA243" i="4" s="1"/>
  <c r="AD241" i="4"/>
  <c r="AB243" i="4" l="1"/>
  <c r="AA244" i="4" a="1"/>
  <c r="AA244" i="4" s="1"/>
  <c r="AD242" i="4"/>
  <c r="AB244" i="4" l="1"/>
  <c r="AA245" i="4" a="1"/>
  <c r="AA245" i="4" s="1"/>
  <c r="AD243" i="4"/>
  <c r="AB245" i="4" l="1"/>
  <c r="AA246" i="4" a="1"/>
  <c r="AA246" i="4" s="1"/>
  <c r="AD244" i="4"/>
  <c r="AB246" i="4" l="1"/>
  <c r="AA247" i="4" a="1"/>
  <c r="AA247" i="4" s="1"/>
  <c r="AD245" i="4"/>
  <c r="AB247" i="4" l="1"/>
  <c r="AA248" i="4" a="1"/>
  <c r="AA248" i="4" s="1"/>
  <c r="AD246" i="4"/>
  <c r="AB248" i="4" l="1"/>
  <c r="AA249" i="4" a="1"/>
  <c r="AA249" i="4" s="1"/>
  <c r="AD247" i="4"/>
  <c r="AB249" i="4" l="1"/>
  <c r="AA250" i="4" a="1"/>
  <c r="AA250" i="4" s="1"/>
  <c r="AD248" i="4"/>
  <c r="AB250" i="4" l="1"/>
  <c r="AA251" i="4" a="1"/>
  <c r="AA251" i="4" s="1"/>
  <c r="AD249" i="4"/>
  <c r="AB251" i="4" l="1"/>
  <c r="AA252" i="4" a="1"/>
  <c r="AA252" i="4" s="1"/>
  <c r="AD250" i="4"/>
  <c r="AB252" i="4" l="1"/>
  <c r="AA253" i="4" a="1"/>
  <c r="AA253" i="4" s="1"/>
  <c r="AD251" i="4"/>
  <c r="AB253" i="4" l="1"/>
  <c r="AA254" i="4" a="1"/>
  <c r="AA254" i="4" s="1"/>
  <c r="AD252" i="4"/>
  <c r="AB254" i="4" l="1"/>
  <c r="AA255" i="4" a="1"/>
  <c r="AA255" i="4" s="1"/>
  <c r="AD253" i="4"/>
  <c r="AB255" i="4" l="1"/>
  <c r="AA256" i="4" a="1"/>
  <c r="AA256" i="4" s="1"/>
  <c r="AD254" i="4"/>
  <c r="AB256" i="4" l="1"/>
  <c r="AA257" i="4" a="1"/>
  <c r="AA257" i="4" s="1"/>
  <c r="AD255" i="4"/>
  <c r="AB257" i="4" l="1"/>
  <c r="AA258" i="4" a="1"/>
  <c r="AA258" i="4" s="1"/>
  <c r="AD256" i="4"/>
  <c r="AB258" i="4" l="1"/>
  <c r="AA259" i="4" a="1"/>
  <c r="AA259" i="4" s="1"/>
  <c r="AD257" i="4"/>
  <c r="AB259" i="4" l="1"/>
  <c r="AA260" i="4" a="1"/>
  <c r="AA260" i="4" s="1"/>
  <c r="AD258" i="4"/>
  <c r="AB260" i="4" l="1"/>
  <c r="AA261" i="4" a="1"/>
  <c r="AA261" i="4" s="1"/>
  <c r="AD259" i="4"/>
  <c r="AB261" i="4" l="1"/>
  <c r="AA262" i="4" a="1"/>
  <c r="AA262" i="4" s="1"/>
  <c r="AD260" i="4"/>
  <c r="AB262" i="4" l="1"/>
  <c r="AA263" i="4" a="1"/>
  <c r="AA263" i="4" s="1"/>
  <c r="AD261" i="4"/>
  <c r="AB263" i="4" l="1"/>
  <c r="AA264" i="4" a="1"/>
  <c r="AA264" i="4" s="1"/>
  <c r="AD262" i="4"/>
  <c r="AB264" i="4" l="1"/>
  <c r="AA265" i="4" a="1"/>
  <c r="AA265" i="4" s="1"/>
  <c r="AD263" i="4"/>
  <c r="AB265" i="4" l="1"/>
  <c r="AA266" i="4" a="1"/>
  <c r="AA266" i="4" s="1"/>
  <c r="AD264" i="4"/>
  <c r="AB266" i="4" l="1"/>
  <c r="AA267" i="4" a="1"/>
  <c r="AA267" i="4" s="1"/>
  <c r="AD265" i="4"/>
  <c r="AB267" i="4" l="1"/>
  <c r="AA268" i="4" a="1"/>
  <c r="AA268" i="4" s="1"/>
  <c r="AD266" i="4"/>
  <c r="AB268" i="4" l="1"/>
  <c r="AA269" i="4" a="1"/>
  <c r="AA269" i="4" s="1"/>
  <c r="AD267" i="4"/>
  <c r="AB269" i="4" l="1"/>
  <c r="AA270" i="4" a="1"/>
  <c r="AA270" i="4" s="1"/>
  <c r="AD268" i="4"/>
  <c r="AB270" i="4" l="1"/>
  <c r="AA271" i="4" a="1"/>
  <c r="AA271" i="4" s="1"/>
  <c r="AD269" i="4"/>
  <c r="AB271" i="4" l="1"/>
  <c r="AA272" i="4" a="1"/>
  <c r="AA272" i="4" s="1"/>
  <c r="AD270" i="4"/>
  <c r="AB272" i="4" l="1"/>
  <c r="AA273" i="4" a="1"/>
  <c r="AA273" i="4" s="1"/>
  <c r="AD271" i="4"/>
  <c r="AB273" i="4" l="1"/>
  <c r="AA274" i="4" a="1"/>
  <c r="AA274" i="4" s="1"/>
  <c r="AD272" i="4"/>
  <c r="AB274" i="4" l="1"/>
  <c r="AA275" i="4" a="1"/>
  <c r="AA275" i="4" s="1"/>
  <c r="AD273" i="4"/>
  <c r="AB275" i="4" l="1"/>
  <c r="AA276" i="4" a="1"/>
  <c r="AA276" i="4" s="1"/>
  <c r="AD274" i="4"/>
  <c r="AB276" i="4" l="1"/>
  <c r="AA277" i="4" a="1"/>
  <c r="AA277" i="4" s="1"/>
  <c r="AD275" i="4"/>
  <c r="AB277" i="4" l="1"/>
  <c r="AA278" i="4" a="1"/>
  <c r="AA278" i="4" s="1"/>
  <c r="AD276" i="4"/>
  <c r="AB278" i="4" l="1"/>
  <c r="AA279" i="4" a="1"/>
  <c r="AA279" i="4" s="1"/>
  <c r="AD277" i="4"/>
  <c r="AB279" i="4" l="1"/>
  <c r="AA280" i="4" a="1"/>
  <c r="AA280" i="4" s="1"/>
  <c r="AD278" i="4"/>
  <c r="AB280" i="4" l="1"/>
  <c r="AA281" i="4" a="1"/>
  <c r="AA281" i="4" s="1"/>
  <c r="AD279" i="4"/>
  <c r="AB281" i="4" l="1"/>
  <c r="AA282" i="4" a="1"/>
  <c r="AA282" i="4" s="1"/>
  <c r="AD280" i="4"/>
  <c r="AB282" i="4" l="1"/>
  <c r="AA283" i="4" a="1"/>
  <c r="AA283" i="4" s="1"/>
  <c r="AD281" i="4"/>
  <c r="AB283" i="4" l="1"/>
  <c r="AA284" i="4" a="1"/>
  <c r="AA284" i="4" s="1"/>
  <c r="AD282" i="4"/>
  <c r="AB284" i="4" l="1"/>
  <c r="AA285" i="4" a="1"/>
  <c r="AA285" i="4" s="1"/>
  <c r="AD283" i="4"/>
  <c r="AB285" i="4" l="1"/>
  <c r="AA286" i="4" a="1"/>
  <c r="AA286" i="4" s="1"/>
  <c r="AD284" i="4"/>
  <c r="AB286" i="4" l="1"/>
  <c r="AA287" i="4" a="1"/>
  <c r="AA287" i="4" s="1"/>
  <c r="AD285" i="4"/>
  <c r="AB287" i="4" l="1"/>
  <c r="AA288" i="4" a="1"/>
  <c r="AA288" i="4" s="1"/>
  <c r="AD286" i="4"/>
  <c r="AB288" i="4" l="1"/>
  <c r="AA289" i="4" a="1"/>
  <c r="AA289" i="4" s="1"/>
  <c r="AD287" i="4"/>
  <c r="AB289" i="4" l="1"/>
  <c r="AA290" i="4" a="1"/>
  <c r="AA290" i="4" s="1"/>
  <c r="AD288" i="4"/>
  <c r="AB290" i="4" l="1"/>
  <c r="AA291" i="4" a="1"/>
  <c r="AA291" i="4" s="1"/>
  <c r="AD289" i="4"/>
  <c r="AB291" i="4" l="1"/>
  <c r="AA292" i="4" a="1"/>
  <c r="AA292" i="4" s="1"/>
  <c r="AD290" i="4"/>
  <c r="AB292" i="4" l="1"/>
  <c r="AA293" i="4" a="1"/>
  <c r="AA293" i="4" s="1"/>
  <c r="AD291" i="4"/>
  <c r="AB293" i="4" l="1"/>
  <c r="AA294" i="4" a="1"/>
  <c r="AA294" i="4" s="1"/>
  <c r="AD292" i="4"/>
  <c r="AB294" i="4" l="1"/>
  <c r="AA295" i="4" a="1"/>
  <c r="AA295" i="4" s="1"/>
  <c r="AD293" i="4"/>
  <c r="AB295" i="4" l="1"/>
  <c r="AA296" i="4" a="1"/>
  <c r="AA296" i="4" s="1"/>
  <c r="AD294" i="4"/>
  <c r="AB296" i="4" l="1"/>
  <c r="AA297" i="4" a="1"/>
  <c r="AA297" i="4" s="1"/>
  <c r="AD295" i="4"/>
  <c r="AB297" i="4" l="1"/>
  <c r="AA298" i="4" a="1"/>
  <c r="AA298" i="4" s="1"/>
  <c r="AD296" i="4"/>
  <c r="AB298" i="4" l="1"/>
  <c r="AA299" i="4" a="1"/>
  <c r="AA299" i="4" s="1"/>
  <c r="AD297" i="4"/>
  <c r="AB299" i="4" l="1"/>
  <c r="AA300" i="4" a="1"/>
  <c r="AA300" i="4" s="1"/>
  <c r="AD298" i="4"/>
  <c r="AB300" i="4" l="1"/>
  <c r="AA301" i="4" a="1"/>
  <c r="AA301" i="4" s="1"/>
  <c r="AD299" i="4"/>
  <c r="AB301" i="4" l="1"/>
  <c r="AA302" i="4" a="1"/>
  <c r="AA302" i="4" s="1"/>
  <c r="AD300" i="4"/>
  <c r="AB302" i="4" l="1"/>
  <c r="AA303" i="4" a="1"/>
  <c r="AA303" i="4" s="1"/>
  <c r="AD301" i="4"/>
  <c r="AB303" i="4" l="1"/>
  <c r="AA304" i="4" a="1"/>
  <c r="AA304" i="4" s="1"/>
  <c r="AD302" i="4"/>
  <c r="AB304" i="4" l="1"/>
  <c r="AA305" i="4" a="1"/>
  <c r="AA305" i="4" s="1"/>
  <c r="AD303" i="4"/>
  <c r="AB305" i="4" l="1"/>
  <c r="AA306" i="4" a="1"/>
  <c r="AA306" i="4" s="1"/>
  <c r="AD304" i="4"/>
  <c r="AB306" i="4" l="1"/>
  <c r="AA307" i="4" a="1"/>
  <c r="AA307" i="4" s="1"/>
  <c r="AD305" i="4"/>
  <c r="AB307" i="4" l="1"/>
  <c r="AA308" i="4" a="1"/>
  <c r="AA308" i="4" s="1"/>
  <c r="AD306" i="4"/>
  <c r="AB308" i="4" l="1"/>
  <c r="AA309" i="4" a="1"/>
  <c r="AA309" i="4" s="1"/>
  <c r="AD307" i="4"/>
  <c r="AB309" i="4" l="1"/>
  <c r="AA310" i="4" a="1"/>
  <c r="AA310" i="4" s="1"/>
  <c r="AD308" i="4"/>
  <c r="AB310" i="4" l="1"/>
  <c r="AA311" i="4" a="1"/>
  <c r="AA311" i="4" s="1"/>
  <c r="AD309" i="4"/>
  <c r="AB311" i="4" l="1"/>
  <c r="AA312" i="4" a="1"/>
  <c r="AA312" i="4" s="1"/>
  <c r="AD310" i="4"/>
  <c r="AB312" i="4" l="1"/>
  <c r="AA313" i="4" a="1"/>
  <c r="AA313" i="4" s="1"/>
  <c r="AD311" i="4"/>
  <c r="AB313" i="4" l="1"/>
  <c r="AA314" i="4" a="1"/>
  <c r="AA314" i="4" s="1"/>
  <c r="AD312" i="4"/>
  <c r="AB314" i="4" l="1"/>
  <c r="AA315" i="4" a="1"/>
  <c r="AA315" i="4" s="1"/>
  <c r="AD313" i="4"/>
  <c r="AB315" i="4" l="1"/>
  <c r="AA316" i="4" a="1"/>
  <c r="AA316" i="4" s="1"/>
  <c r="AD314" i="4"/>
  <c r="AB316" i="4" l="1"/>
  <c r="AA317" i="4" a="1"/>
  <c r="AA317" i="4" s="1"/>
  <c r="AD315" i="4"/>
  <c r="AB317" i="4" l="1"/>
  <c r="AA318" i="4" a="1"/>
  <c r="AA318" i="4" s="1"/>
  <c r="AD316" i="4"/>
  <c r="AB318" i="4" l="1"/>
  <c r="AA319" i="4" a="1"/>
  <c r="AA319" i="4" s="1"/>
  <c r="AD317" i="4"/>
  <c r="AB319" i="4" l="1"/>
  <c r="AA320" i="4" a="1"/>
  <c r="AA320" i="4" s="1"/>
  <c r="AD318" i="4"/>
  <c r="AB320" i="4" l="1"/>
  <c r="AA321" i="4" a="1"/>
  <c r="AA321" i="4" s="1"/>
  <c r="AD319" i="4"/>
  <c r="AB321" i="4" l="1"/>
  <c r="AA322" i="4" a="1"/>
  <c r="AA322" i="4" s="1"/>
  <c r="AD320" i="4"/>
  <c r="AB322" i="4" l="1"/>
  <c r="AA323" i="4" a="1"/>
  <c r="AA323" i="4" s="1"/>
  <c r="AD321" i="4"/>
  <c r="AB323" i="4" l="1"/>
  <c r="AA324" i="4" a="1"/>
  <c r="AA324" i="4" s="1"/>
  <c r="AD322" i="4"/>
  <c r="AB324" i="4" l="1"/>
  <c r="AA325" i="4" a="1"/>
  <c r="AA325" i="4" s="1"/>
  <c r="AD323" i="4"/>
  <c r="AB325" i="4" l="1"/>
  <c r="AA326" i="4" a="1"/>
  <c r="AA326" i="4" s="1"/>
  <c r="AD324" i="4"/>
  <c r="AB326" i="4" l="1"/>
  <c r="AA327" i="4" a="1"/>
  <c r="AA327" i="4" s="1"/>
  <c r="AD325" i="4"/>
  <c r="AB327" i="4" l="1"/>
  <c r="AA328" i="4" a="1"/>
  <c r="AA328" i="4" s="1"/>
  <c r="AD326" i="4"/>
  <c r="AB328" i="4" l="1"/>
  <c r="AA329" i="4" a="1"/>
  <c r="AA329" i="4" s="1"/>
  <c r="AD327" i="4"/>
  <c r="AB329" i="4" l="1"/>
  <c r="AA330" i="4" a="1"/>
  <c r="AA330" i="4" s="1"/>
  <c r="AD328" i="4"/>
  <c r="AB330" i="4" l="1"/>
  <c r="AA331" i="4" a="1"/>
  <c r="AA331" i="4" s="1"/>
  <c r="AD329" i="4"/>
  <c r="AB331" i="4" l="1"/>
  <c r="AA332" i="4" a="1"/>
  <c r="AA332" i="4" s="1"/>
  <c r="AD330" i="4"/>
  <c r="AB332" i="4" l="1"/>
  <c r="AA333" i="4" a="1"/>
  <c r="AA333" i="4" s="1"/>
  <c r="AD331" i="4"/>
  <c r="AB333" i="4" l="1"/>
  <c r="AA334" i="4" a="1"/>
  <c r="AA334" i="4" s="1"/>
  <c r="AD332" i="4"/>
  <c r="AB334" i="4" l="1"/>
  <c r="AA335" i="4" a="1"/>
  <c r="AA335" i="4" s="1"/>
  <c r="AD333" i="4"/>
  <c r="AB335" i="4" l="1"/>
  <c r="AA336" i="4" a="1"/>
  <c r="AA336" i="4" s="1"/>
  <c r="AD334" i="4"/>
  <c r="AB336" i="4" l="1"/>
  <c r="AA337" i="4" a="1"/>
  <c r="AA337" i="4" s="1"/>
  <c r="AD335" i="4"/>
  <c r="AB337" i="4" l="1"/>
  <c r="AA338" i="4" a="1"/>
  <c r="AA338" i="4" s="1"/>
  <c r="AD336" i="4"/>
  <c r="AB338" i="4" l="1"/>
  <c r="AA339" i="4" a="1"/>
  <c r="AA339" i="4" s="1"/>
  <c r="AD337" i="4"/>
  <c r="AB339" i="4" l="1"/>
  <c r="AA340" i="4" a="1"/>
  <c r="AA340" i="4" s="1"/>
  <c r="AD338" i="4"/>
  <c r="AB340" i="4" l="1"/>
  <c r="AA341" i="4" a="1"/>
  <c r="AA341" i="4" s="1"/>
  <c r="AD339" i="4"/>
  <c r="AB341" i="4" l="1"/>
  <c r="AA342" i="4" a="1"/>
  <c r="AA342" i="4" s="1"/>
  <c r="AD340" i="4"/>
  <c r="AB342" i="4" l="1"/>
  <c r="AA343" i="4" a="1"/>
  <c r="AA343" i="4" s="1"/>
  <c r="AD341" i="4"/>
  <c r="AB343" i="4" l="1"/>
  <c r="AA344" i="4" a="1"/>
  <c r="AA344" i="4" s="1"/>
  <c r="AD342" i="4"/>
  <c r="AB344" i="4" l="1"/>
  <c r="AA345" i="4" a="1"/>
  <c r="AA345" i="4" s="1"/>
  <c r="AD343" i="4"/>
  <c r="AB345" i="4" l="1"/>
  <c r="AA346" i="4" a="1"/>
  <c r="AA346" i="4" s="1"/>
  <c r="AD344" i="4"/>
  <c r="AB346" i="4" l="1"/>
  <c r="AA347" i="4" a="1"/>
  <c r="AA347" i="4" s="1"/>
  <c r="AD345" i="4"/>
  <c r="AB347" i="4" l="1"/>
  <c r="AA348" i="4" a="1"/>
  <c r="AA348" i="4" s="1"/>
  <c r="AD346" i="4"/>
  <c r="AB348" i="4" l="1"/>
  <c r="AA349" i="4" a="1"/>
  <c r="AA349" i="4" s="1"/>
  <c r="AD347" i="4"/>
  <c r="AB349" i="4" l="1"/>
  <c r="AA350" i="4" a="1"/>
  <c r="AA350" i="4" s="1"/>
  <c r="AD348" i="4"/>
  <c r="AB350" i="4" l="1"/>
  <c r="AA351" i="4" a="1"/>
  <c r="AA351" i="4" s="1"/>
  <c r="AD349" i="4"/>
  <c r="AB351" i="4" l="1"/>
  <c r="AA352" i="4" a="1"/>
  <c r="AA352" i="4" s="1"/>
  <c r="AD350" i="4"/>
  <c r="AB352" i="4" l="1"/>
  <c r="AA353" i="4" a="1"/>
  <c r="AA353" i="4" s="1"/>
  <c r="AD351" i="4"/>
  <c r="AB353" i="4" l="1"/>
  <c r="AA354" i="4" a="1"/>
  <c r="AA354" i="4" s="1"/>
  <c r="AD352" i="4"/>
  <c r="AB354" i="4" l="1"/>
  <c r="AA355" i="4" a="1"/>
  <c r="AA355" i="4" s="1"/>
  <c r="AD353" i="4"/>
  <c r="AB355" i="4" l="1"/>
  <c r="AA356" i="4" a="1"/>
  <c r="AA356" i="4" s="1"/>
  <c r="AD354" i="4"/>
  <c r="AB356" i="4" l="1"/>
  <c r="AA357" i="4" a="1"/>
  <c r="AA357" i="4" s="1"/>
  <c r="AD355" i="4"/>
  <c r="AB357" i="4" l="1"/>
  <c r="AA358" i="4" a="1"/>
  <c r="AA358" i="4" s="1"/>
  <c r="AD356" i="4"/>
  <c r="AB358" i="4" l="1"/>
  <c r="AA359" i="4" a="1"/>
  <c r="AA359" i="4" s="1"/>
  <c r="AD357" i="4"/>
  <c r="AB359" i="4" l="1"/>
  <c r="AA360" i="4" a="1"/>
  <c r="AA360" i="4" s="1"/>
  <c r="AD358" i="4"/>
  <c r="AB360" i="4" l="1"/>
  <c r="AA361" i="4" a="1"/>
  <c r="AA361" i="4" s="1"/>
  <c r="AD359" i="4"/>
  <c r="AB361" i="4" l="1"/>
  <c r="AA362" i="4" a="1"/>
  <c r="AA362" i="4" s="1"/>
  <c r="AD360" i="4"/>
  <c r="AB362" i="4" l="1"/>
  <c r="AA363" i="4" a="1"/>
  <c r="AA363" i="4" s="1"/>
  <c r="AD361" i="4"/>
  <c r="AB363" i="4" l="1"/>
  <c r="AA364" i="4" a="1"/>
  <c r="AA364" i="4" s="1"/>
  <c r="AD362" i="4"/>
  <c r="AB364" i="4" l="1"/>
  <c r="AA365" i="4" a="1"/>
  <c r="AA365" i="4" s="1"/>
  <c r="AD363" i="4"/>
  <c r="AB365" i="4" l="1"/>
  <c r="AA366" i="4" a="1"/>
  <c r="AA366" i="4" s="1"/>
  <c r="AD364" i="4"/>
  <c r="AB366" i="4" l="1"/>
  <c r="AA367" i="4" a="1"/>
  <c r="AA367" i="4" s="1"/>
  <c r="AD365" i="4"/>
  <c r="AB367" i="4" l="1"/>
  <c r="AA368" i="4" a="1"/>
  <c r="AA368" i="4" s="1"/>
  <c r="AD366" i="4"/>
  <c r="AB368" i="4" l="1"/>
  <c r="AA369" i="4" a="1"/>
  <c r="AA369" i="4" s="1"/>
  <c r="AD367" i="4"/>
  <c r="AB369" i="4" l="1"/>
  <c r="AA370" i="4" a="1"/>
  <c r="AA370" i="4" s="1"/>
  <c r="AD368" i="4"/>
  <c r="AB370" i="4" l="1"/>
  <c r="AA371" i="4" a="1"/>
  <c r="AA371" i="4" s="1"/>
  <c r="AD369" i="4"/>
  <c r="AB371" i="4" l="1"/>
  <c r="AA372" i="4" a="1"/>
  <c r="AA372" i="4" s="1"/>
  <c r="AD370" i="4"/>
  <c r="AB372" i="4" l="1"/>
  <c r="AA373" i="4" a="1"/>
  <c r="AA373" i="4" s="1"/>
  <c r="AD371" i="4"/>
  <c r="AB373" i="4" l="1"/>
  <c r="AA374" i="4" a="1"/>
  <c r="AA374" i="4" s="1"/>
  <c r="AD372" i="4"/>
  <c r="AB374" i="4" l="1"/>
  <c r="AA375" i="4" a="1"/>
  <c r="AA375" i="4" s="1"/>
  <c r="AD373" i="4"/>
  <c r="AB375" i="4" l="1"/>
  <c r="AA376" i="4" a="1"/>
  <c r="AA376" i="4" s="1"/>
  <c r="AD374" i="4"/>
  <c r="AB376" i="4" l="1"/>
  <c r="AA377" i="4" a="1"/>
  <c r="AA377" i="4" s="1"/>
  <c r="AD375" i="4"/>
  <c r="AB377" i="4" l="1"/>
  <c r="AA378" i="4" a="1"/>
  <c r="AA378" i="4" s="1"/>
  <c r="AD376" i="4"/>
  <c r="AB378" i="4" l="1"/>
  <c r="AA379" i="4" a="1"/>
  <c r="AA379" i="4" s="1"/>
  <c r="AD377" i="4"/>
  <c r="AB379" i="4" l="1"/>
  <c r="AA380" i="4" a="1"/>
  <c r="AA380" i="4" s="1"/>
  <c r="AD378" i="4"/>
  <c r="AB380" i="4" l="1"/>
  <c r="AA381" i="4" a="1"/>
  <c r="AA381" i="4" s="1"/>
  <c r="AD379" i="4"/>
  <c r="AB381" i="4" l="1"/>
  <c r="AA382" i="4" a="1"/>
  <c r="AA382" i="4" s="1"/>
  <c r="AD380" i="4"/>
  <c r="AB382" i="4" l="1"/>
  <c r="AA383" i="4" a="1"/>
  <c r="AA383" i="4" s="1"/>
  <c r="AD381" i="4"/>
  <c r="AB383" i="4" l="1"/>
  <c r="AA384" i="4" a="1"/>
  <c r="AA384" i="4" s="1"/>
  <c r="AD382" i="4"/>
  <c r="AB384" i="4" l="1"/>
  <c r="AA385" i="4" a="1"/>
  <c r="AA385" i="4" s="1"/>
  <c r="AD383" i="4"/>
  <c r="AB385" i="4" l="1"/>
  <c r="AA386" i="4" a="1"/>
  <c r="AA386" i="4" s="1"/>
  <c r="AD384" i="4"/>
  <c r="AB386" i="4" l="1"/>
  <c r="AA387" i="4" a="1"/>
  <c r="AA387" i="4" s="1"/>
  <c r="AD385" i="4"/>
  <c r="AB387" i="4" l="1"/>
  <c r="AA388" i="4" a="1"/>
  <c r="AA388" i="4" s="1"/>
  <c r="AD386" i="4"/>
  <c r="AB388" i="4" l="1"/>
  <c r="AA389" i="4" a="1"/>
  <c r="AA389" i="4" s="1"/>
  <c r="AD387" i="4"/>
  <c r="AB389" i="4" l="1"/>
  <c r="AA390" i="4" a="1"/>
  <c r="AA390" i="4" s="1"/>
  <c r="AD388" i="4"/>
  <c r="AB390" i="4" l="1"/>
  <c r="AA391" i="4" a="1"/>
  <c r="AA391" i="4" s="1"/>
  <c r="AD389" i="4"/>
  <c r="AB391" i="4" l="1"/>
  <c r="AA392" i="4" a="1"/>
  <c r="AA392" i="4" s="1"/>
  <c r="AD390" i="4"/>
  <c r="AB392" i="4" l="1"/>
  <c r="AA393" i="4" a="1"/>
  <c r="AA393" i="4" s="1"/>
  <c r="AD391" i="4"/>
  <c r="AB393" i="4" l="1"/>
  <c r="AA394" i="4" a="1"/>
  <c r="AA394" i="4" s="1"/>
  <c r="AD392" i="4"/>
  <c r="AB394" i="4" l="1"/>
  <c r="AA395" i="4" a="1"/>
  <c r="AA395" i="4" s="1"/>
  <c r="AD393" i="4"/>
  <c r="AB395" i="4" l="1"/>
  <c r="AA396" i="4" a="1"/>
  <c r="AA396" i="4" s="1"/>
  <c r="AD394" i="4"/>
  <c r="AB396" i="4" l="1"/>
  <c r="AA397" i="4" a="1"/>
  <c r="AA397" i="4" s="1"/>
  <c r="AD395" i="4"/>
  <c r="AB397" i="4" l="1"/>
  <c r="AA398" i="4" a="1"/>
  <c r="AA398" i="4" s="1"/>
  <c r="AD396" i="4"/>
  <c r="AB398" i="4" l="1"/>
  <c r="AA399" i="4" a="1"/>
  <c r="AA399" i="4" s="1"/>
  <c r="AD397" i="4"/>
  <c r="AB399" i="4" l="1"/>
  <c r="AA400" i="4" a="1"/>
  <c r="AA400" i="4" s="1"/>
  <c r="AD398" i="4"/>
  <c r="AB400" i="4" l="1"/>
  <c r="AA401" i="4" a="1"/>
  <c r="AA401" i="4" s="1"/>
  <c r="AD399" i="4"/>
  <c r="AB401" i="4" l="1"/>
  <c r="AA402" i="4" a="1"/>
  <c r="AA402" i="4" s="1"/>
  <c r="AD400" i="4"/>
  <c r="AB402" i="4" l="1"/>
  <c r="AA403" i="4" a="1"/>
  <c r="AA403" i="4" s="1"/>
  <c r="AD401" i="4"/>
  <c r="AB403" i="4" l="1"/>
  <c r="AA404" i="4" a="1"/>
  <c r="AA404" i="4" s="1"/>
  <c r="AD402" i="4"/>
  <c r="AB404" i="4" l="1"/>
  <c r="AA405" i="4" a="1"/>
  <c r="AA405" i="4" s="1"/>
  <c r="AD403" i="4"/>
  <c r="AB405" i="4" l="1"/>
  <c r="AA406" i="4" a="1"/>
  <c r="AA406" i="4" s="1"/>
  <c r="AD404" i="4"/>
  <c r="AB406" i="4" l="1"/>
  <c r="AA407" i="4" a="1"/>
  <c r="AA407" i="4" s="1"/>
  <c r="AD405" i="4"/>
  <c r="AB407" i="4" l="1"/>
  <c r="AA408" i="4" a="1"/>
  <c r="AA408" i="4" s="1"/>
  <c r="AD406" i="4"/>
  <c r="AB408" i="4" l="1"/>
  <c r="AA409" i="4" a="1"/>
  <c r="AA409" i="4" s="1"/>
  <c r="AD407" i="4"/>
  <c r="AB409" i="4" l="1"/>
  <c r="AA410" i="4" a="1"/>
  <c r="AA410" i="4" s="1"/>
  <c r="AD408" i="4"/>
  <c r="AB410" i="4" l="1"/>
  <c r="AA411" i="4" a="1"/>
  <c r="AA411" i="4" s="1"/>
  <c r="AD409" i="4"/>
  <c r="AB411" i="4" l="1"/>
  <c r="AA412" i="4" a="1"/>
  <c r="AA412" i="4" s="1"/>
  <c r="AD410" i="4"/>
  <c r="AB412" i="4" l="1"/>
  <c r="AA413" i="4" a="1"/>
  <c r="AA413" i="4" s="1"/>
  <c r="AD411" i="4"/>
  <c r="AB413" i="4" l="1"/>
  <c r="AA414" i="4" a="1"/>
  <c r="AA414" i="4" s="1"/>
  <c r="AD412" i="4"/>
  <c r="AB414" i="4" l="1"/>
  <c r="AA415" i="4" a="1"/>
  <c r="AA415" i="4" s="1"/>
  <c r="AD413" i="4"/>
  <c r="AB415" i="4" l="1"/>
  <c r="AA416" i="4" a="1"/>
  <c r="AA416" i="4" s="1"/>
  <c r="AD414" i="4"/>
  <c r="AB416" i="4" l="1"/>
  <c r="AA417" i="4" a="1"/>
  <c r="AA417" i="4" s="1"/>
  <c r="AD415" i="4"/>
  <c r="AB417" i="4" l="1"/>
  <c r="AA418" i="4" a="1"/>
  <c r="AA418" i="4" s="1"/>
  <c r="AD416" i="4"/>
  <c r="AB418" i="4" l="1"/>
  <c r="AA419" i="4" a="1"/>
  <c r="AA419" i="4" s="1"/>
  <c r="AD417" i="4"/>
  <c r="AB419" i="4" l="1"/>
  <c r="AA420" i="4" a="1"/>
  <c r="AA420" i="4" s="1"/>
  <c r="AD418" i="4"/>
  <c r="AB420" i="4" l="1"/>
  <c r="AA421" i="4" a="1"/>
  <c r="AA421" i="4" s="1"/>
  <c r="AD419" i="4"/>
  <c r="AB421" i="4" l="1"/>
  <c r="AA422" i="4" a="1"/>
  <c r="AA422" i="4" s="1"/>
  <c r="AD420" i="4"/>
  <c r="AB422" i="4" l="1"/>
  <c r="AA423" i="4" a="1"/>
  <c r="AA423" i="4" s="1"/>
  <c r="AD421" i="4"/>
  <c r="AB423" i="4" l="1"/>
  <c r="AA424" i="4" a="1"/>
  <c r="AA424" i="4" s="1"/>
  <c r="AD422" i="4"/>
  <c r="AB424" i="4" l="1"/>
  <c r="AA425" i="4" a="1"/>
  <c r="AA425" i="4" s="1"/>
  <c r="AD423" i="4"/>
  <c r="AB425" i="4" l="1"/>
  <c r="AA426" i="4" a="1"/>
  <c r="AA426" i="4" s="1"/>
  <c r="AD424" i="4"/>
  <c r="AB426" i="4" l="1"/>
  <c r="AA427" i="4" a="1"/>
  <c r="AA427" i="4" s="1"/>
  <c r="AD425" i="4"/>
  <c r="AB427" i="4" l="1"/>
  <c r="AA428" i="4" a="1"/>
  <c r="AA428" i="4" s="1"/>
  <c r="AD426" i="4"/>
  <c r="AB428" i="4" l="1"/>
  <c r="AA429" i="4" a="1"/>
  <c r="AA429" i="4" s="1"/>
  <c r="AD427" i="4"/>
  <c r="AB429" i="4" l="1"/>
  <c r="AA430" i="4" a="1"/>
  <c r="AA430" i="4" s="1"/>
  <c r="AD428" i="4"/>
  <c r="AB430" i="4" l="1"/>
  <c r="AA431" i="4" a="1"/>
  <c r="AA431" i="4" s="1"/>
  <c r="AD429" i="4"/>
  <c r="AB431" i="4" l="1"/>
  <c r="AA432" i="4" a="1"/>
  <c r="AA432" i="4" s="1"/>
  <c r="AD430" i="4"/>
  <c r="AB432" i="4" l="1"/>
  <c r="AA433" i="4" a="1"/>
  <c r="AA433" i="4" s="1"/>
  <c r="AD431" i="4"/>
  <c r="AB433" i="4" l="1"/>
  <c r="AA434" i="4" a="1"/>
  <c r="AA434" i="4" s="1"/>
  <c r="AD432" i="4"/>
  <c r="AB434" i="4" l="1"/>
  <c r="AA435" i="4" a="1"/>
  <c r="AA435" i="4" s="1"/>
  <c r="AD433" i="4"/>
  <c r="AB435" i="4" l="1"/>
  <c r="AA436" i="4" a="1"/>
  <c r="AA436" i="4" s="1"/>
  <c r="AD434" i="4"/>
  <c r="AB436" i="4" l="1"/>
  <c r="AA437" i="4" a="1"/>
  <c r="AA437" i="4" s="1"/>
  <c r="AD435" i="4"/>
  <c r="AB437" i="4" l="1"/>
  <c r="AA438" i="4" a="1"/>
  <c r="AA438" i="4" s="1"/>
  <c r="AD436" i="4"/>
  <c r="AB438" i="4" l="1"/>
  <c r="AA439" i="4" a="1"/>
  <c r="AA439" i="4" s="1"/>
  <c r="AD437" i="4"/>
  <c r="AB439" i="4" l="1"/>
  <c r="AA440" i="4" a="1"/>
  <c r="AA440" i="4" s="1"/>
  <c r="AD438" i="4"/>
  <c r="AB440" i="4" l="1"/>
  <c r="AA441" i="4" a="1"/>
  <c r="AA441" i="4" s="1"/>
  <c r="AD439" i="4"/>
  <c r="AB441" i="4" l="1"/>
  <c r="AA442" i="4" a="1"/>
  <c r="AA442" i="4" s="1"/>
  <c r="AD440" i="4"/>
  <c r="AB442" i="4" l="1"/>
  <c r="AA443" i="4" a="1"/>
  <c r="AA443" i="4" s="1"/>
  <c r="AD441" i="4"/>
  <c r="AB443" i="4" l="1"/>
  <c r="AA444" i="4" a="1"/>
  <c r="AA444" i="4" s="1"/>
  <c r="AD442" i="4"/>
  <c r="AB444" i="4" l="1"/>
  <c r="AA445" i="4" a="1"/>
  <c r="AA445" i="4" s="1"/>
  <c r="AD443" i="4"/>
  <c r="AB445" i="4" l="1"/>
  <c r="AA446" i="4" a="1"/>
  <c r="AA446" i="4" s="1"/>
  <c r="AD444" i="4"/>
  <c r="AB446" i="4" l="1"/>
  <c r="AA447" i="4" a="1"/>
  <c r="AA447" i="4" s="1"/>
  <c r="AD445" i="4"/>
  <c r="AB447" i="4" l="1"/>
  <c r="AA448" i="4" a="1"/>
  <c r="AA448" i="4" s="1"/>
  <c r="AD446" i="4"/>
  <c r="AB448" i="4" l="1"/>
  <c r="AA449" i="4" a="1"/>
  <c r="AA449" i="4" s="1"/>
  <c r="AD447" i="4"/>
  <c r="AB449" i="4" l="1"/>
  <c r="AA450" i="4" a="1"/>
  <c r="AA450" i="4" s="1"/>
  <c r="AD448" i="4"/>
  <c r="AB450" i="4" l="1"/>
  <c r="AA451" i="4" a="1"/>
  <c r="AA451" i="4" s="1"/>
  <c r="AD449" i="4"/>
  <c r="AB451" i="4" l="1"/>
  <c r="AA452" i="4" a="1"/>
  <c r="AA452" i="4" s="1"/>
  <c r="AD450" i="4"/>
  <c r="AB452" i="4" l="1"/>
  <c r="AA453" i="4" a="1"/>
  <c r="AA453" i="4" s="1"/>
  <c r="AD451" i="4"/>
  <c r="AB453" i="4" l="1"/>
  <c r="AA454" i="4" a="1"/>
  <c r="AA454" i="4" s="1"/>
  <c r="AD452" i="4"/>
  <c r="AB454" i="4" l="1"/>
  <c r="AA455" i="4" a="1"/>
  <c r="AA455" i="4" s="1"/>
  <c r="AD453" i="4"/>
  <c r="AB455" i="4" l="1"/>
  <c r="AA456" i="4" a="1"/>
  <c r="AA456" i="4" s="1"/>
  <c r="AD454" i="4"/>
  <c r="AB456" i="4" l="1"/>
  <c r="AA457" i="4" a="1"/>
  <c r="AA457" i="4" s="1"/>
  <c r="AD455" i="4"/>
  <c r="AB457" i="4" l="1"/>
  <c r="AA458" i="4" a="1"/>
  <c r="AA458" i="4" s="1"/>
  <c r="AD456" i="4"/>
  <c r="AB458" i="4" l="1"/>
  <c r="AA459" i="4" a="1"/>
  <c r="AA459" i="4" s="1"/>
  <c r="AD457" i="4"/>
  <c r="AB459" i="4" l="1"/>
  <c r="AA460" i="4" a="1"/>
  <c r="AA460" i="4" s="1"/>
  <c r="AD458" i="4"/>
  <c r="AB460" i="4" l="1"/>
  <c r="AA461" i="4" a="1"/>
  <c r="AA461" i="4" s="1"/>
  <c r="AD459" i="4"/>
  <c r="AB461" i="4" l="1"/>
  <c r="AA462" i="4" a="1"/>
  <c r="AA462" i="4" s="1"/>
  <c r="AD460" i="4"/>
  <c r="AB462" i="4" l="1"/>
  <c r="AA463" i="4" a="1"/>
  <c r="AA463" i="4" s="1"/>
  <c r="AD461" i="4"/>
  <c r="AB463" i="4" l="1"/>
  <c r="AA464" i="4" a="1"/>
  <c r="AA464" i="4" s="1"/>
  <c r="AD462" i="4"/>
  <c r="AB464" i="4" l="1"/>
  <c r="AA465" i="4" a="1"/>
  <c r="AA465" i="4" s="1"/>
  <c r="AD463" i="4"/>
  <c r="AB465" i="4" l="1"/>
  <c r="AA466" i="4" a="1"/>
  <c r="AA466" i="4" s="1"/>
  <c r="AD464" i="4"/>
  <c r="AB466" i="4" l="1"/>
  <c r="AA467" i="4" a="1"/>
  <c r="AA467" i="4" s="1"/>
  <c r="AD465" i="4"/>
  <c r="AB467" i="4" l="1"/>
  <c r="AA468" i="4" a="1"/>
  <c r="AA468" i="4" s="1"/>
  <c r="AD466" i="4"/>
  <c r="AB468" i="4" l="1"/>
  <c r="AA469" i="4" a="1"/>
  <c r="AA469" i="4" s="1"/>
  <c r="AD467" i="4"/>
  <c r="AB469" i="4" l="1"/>
  <c r="AA470" i="4" a="1"/>
  <c r="AA470" i="4" s="1"/>
  <c r="AD468" i="4"/>
  <c r="AB470" i="4" l="1"/>
  <c r="AA471" i="4" a="1"/>
  <c r="AA471" i="4" s="1"/>
  <c r="AD469" i="4"/>
  <c r="AB471" i="4" l="1"/>
  <c r="AA472" i="4" a="1"/>
  <c r="AA472" i="4" s="1"/>
  <c r="AD470" i="4"/>
  <c r="AB472" i="4" l="1"/>
  <c r="AA473" i="4" a="1"/>
  <c r="AA473" i="4" s="1"/>
  <c r="AD471" i="4"/>
  <c r="AB473" i="4" l="1"/>
  <c r="AA474" i="4" a="1"/>
  <c r="AA474" i="4" s="1"/>
  <c r="AD472" i="4"/>
  <c r="AB474" i="4" l="1"/>
  <c r="AA475" i="4" a="1"/>
  <c r="AA475" i="4" s="1"/>
  <c r="AD473" i="4"/>
  <c r="AB475" i="4" l="1"/>
  <c r="AA476" i="4" a="1"/>
  <c r="AA476" i="4" s="1"/>
  <c r="AD474" i="4"/>
  <c r="AB476" i="4" l="1"/>
  <c r="AA477" i="4" a="1"/>
  <c r="AA477" i="4" s="1"/>
  <c r="AD475" i="4"/>
  <c r="AB477" i="4" l="1"/>
  <c r="AA478" i="4" a="1"/>
  <c r="AA478" i="4" s="1"/>
  <c r="AD476" i="4"/>
  <c r="AB478" i="4" l="1"/>
  <c r="AA479" i="4" a="1"/>
  <c r="AA479" i="4" s="1"/>
  <c r="AD477" i="4"/>
  <c r="AB479" i="4" l="1"/>
  <c r="AA480" i="4" a="1"/>
  <c r="AA480" i="4" s="1"/>
  <c r="AD478" i="4"/>
  <c r="AB480" i="4" l="1"/>
  <c r="AA481" i="4" a="1"/>
  <c r="AA481" i="4" s="1"/>
  <c r="AD479" i="4"/>
  <c r="AB481" i="4" l="1"/>
  <c r="AA482" i="4" a="1"/>
  <c r="AA482" i="4" s="1"/>
  <c r="AD480" i="4"/>
  <c r="AB482" i="4" l="1"/>
  <c r="AA483" i="4" a="1"/>
  <c r="AA483" i="4" s="1"/>
  <c r="AD481" i="4"/>
  <c r="AB483" i="4" l="1"/>
  <c r="AA484" i="4" a="1"/>
  <c r="AA484" i="4" s="1"/>
  <c r="AD482" i="4"/>
  <c r="AB484" i="4" l="1"/>
  <c r="AA485" i="4" a="1"/>
  <c r="AA485" i="4" s="1"/>
  <c r="AD483" i="4"/>
  <c r="AB485" i="4" l="1"/>
  <c r="AA486" i="4" a="1"/>
  <c r="AA486" i="4" s="1"/>
  <c r="AD484" i="4"/>
  <c r="AB486" i="4" l="1"/>
  <c r="AA487" i="4" a="1"/>
  <c r="AA487" i="4" s="1"/>
  <c r="AD485" i="4"/>
  <c r="AB487" i="4" l="1"/>
  <c r="AA488" i="4" a="1"/>
  <c r="AA488" i="4" s="1"/>
  <c r="AD486" i="4"/>
  <c r="AB488" i="4" l="1"/>
  <c r="AA489" i="4" a="1"/>
  <c r="AA489" i="4" s="1"/>
  <c r="AD487" i="4"/>
  <c r="AB489" i="4" l="1"/>
  <c r="AA490" i="4" a="1"/>
  <c r="AA490" i="4" s="1"/>
  <c r="AD488" i="4"/>
  <c r="AB490" i="4" l="1"/>
  <c r="AA491" i="4" a="1"/>
  <c r="AA491" i="4" s="1"/>
  <c r="AD489" i="4"/>
  <c r="AB491" i="4" l="1"/>
  <c r="AA492" i="4" a="1"/>
  <c r="AA492" i="4" s="1"/>
  <c r="AD490" i="4"/>
  <c r="AB492" i="4" l="1"/>
  <c r="AA493" i="4" a="1"/>
  <c r="AA493" i="4" s="1"/>
  <c r="AD491" i="4"/>
  <c r="AB493" i="4" l="1"/>
  <c r="AA494" i="4" a="1"/>
  <c r="AA494" i="4" s="1"/>
  <c r="AD492" i="4"/>
  <c r="AB494" i="4" l="1"/>
  <c r="AA495" i="4" a="1"/>
  <c r="AA495" i="4" s="1"/>
  <c r="AD493" i="4"/>
  <c r="AB495" i="4" l="1"/>
  <c r="AA496" i="4" a="1"/>
  <c r="AA496" i="4" s="1"/>
  <c r="AD494" i="4"/>
  <c r="AB496" i="4" l="1"/>
  <c r="AA497" i="4" a="1"/>
  <c r="AA497" i="4" s="1"/>
  <c r="AD495" i="4"/>
  <c r="AB497" i="4" l="1"/>
  <c r="AA498" i="4" a="1"/>
  <c r="AA498" i="4" s="1"/>
  <c r="AD496" i="4"/>
  <c r="AB498" i="4" l="1"/>
  <c r="AA499" i="4" a="1"/>
  <c r="AA499" i="4" s="1"/>
  <c r="AD497" i="4"/>
  <c r="AB499" i="4" l="1"/>
  <c r="AA500" i="4" a="1"/>
  <c r="AA500" i="4" s="1"/>
  <c r="AD498" i="4"/>
  <c r="AB500" i="4" l="1"/>
  <c r="AA501" i="4" a="1"/>
  <c r="AA501" i="4" s="1"/>
  <c r="AD499" i="4"/>
  <c r="AB501" i="4" l="1"/>
  <c r="AA502" i="4" a="1"/>
  <c r="AA502" i="4" s="1"/>
  <c r="AD500" i="4"/>
  <c r="AB502" i="4" l="1"/>
  <c r="AA503" i="4" a="1"/>
  <c r="AA503" i="4" s="1"/>
  <c r="AD501" i="4"/>
  <c r="AB503" i="4" l="1"/>
  <c r="AA504" i="4" a="1"/>
  <c r="AA504" i="4" s="1"/>
  <c r="AD502" i="4"/>
  <c r="AB504" i="4" l="1"/>
  <c r="AA505" i="4" a="1"/>
  <c r="AA505" i="4" s="1"/>
  <c r="AD503" i="4"/>
  <c r="AB505" i="4" l="1"/>
  <c r="AA506" i="4" a="1"/>
  <c r="AA506" i="4" s="1"/>
  <c r="AD504" i="4"/>
  <c r="AB506" i="4" l="1"/>
  <c r="AA507" i="4" a="1"/>
  <c r="AA507" i="4" s="1"/>
  <c r="AD505" i="4"/>
  <c r="AB507" i="4" l="1"/>
  <c r="AA508" i="4" a="1"/>
  <c r="AA508" i="4" s="1"/>
  <c r="AD506" i="4"/>
  <c r="AB508" i="4" l="1"/>
  <c r="AA509" i="4" a="1"/>
  <c r="AA509" i="4" s="1"/>
  <c r="AD507" i="4"/>
  <c r="AB509" i="4" l="1"/>
  <c r="AA510" i="4" a="1"/>
  <c r="AA510" i="4" s="1"/>
  <c r="AD508" i="4"/>
  <c r="AB510" i="4" l="1"/>
  <c r="AA511" i="4" a="1"/>
  <c r="AA511" i="4" s="1"/>
  <c r="AD509" i="4"/>
  <c r="AB511" i="4" l="1"/>
  <c r="AA512" i="4" a="1"/>
  <c r="AA512" i="4" s="1"/>
  <c r="AD510" i="4"/>
  <c r="AB512" i="4" l="1"/>
  <c r="AA513" i="4" a="1"/>
  <c r="AA513" i="4" s="1"/>
  <c r="AD511" i="4"/>
  <c r="AB513" i="4" l="1"/>
  <c r="AA514" i="4" a="1"/>
  <c r="AA514" i="4" s="1"/>
  <c r="AD512" i="4"/>
  <c r="AB514" i="4" l="1"/>
  <c r="AA515" i="4" a="1"/>
  <c r="AA515" i="4" s="1"/>
  <c r="AD513" i="4"/>
  <c r="AB515" i="4" l="1"/>
  <c r="AA516" i="4" a="1"/>
  <c r="AA516" i="4" s="1"/>
  <c r="AD514" i="4"/>
  <c r="AB516" i="4" l="1"/>
  <c r="AA517" i="4" a="1"/>
  <c r="AA517" i="4" s="1"/>
  <c r="AD515" i="4"/>
  <c r="AB517" i="4" l="1"/>
  <c r="AA518" i="4" a="1"/>
  <c r="AA518" i="4" s="1"/>
  <c r="AD516" i="4"/>
  <c r="AB518" i="4" l="1"/>
  <c r="AA519" i="4" a="1"/>
  <c r="AA519" i="4" s="1"/>
  <c r="AD517" i="4"/>
  <c r="AB519" i="4" l="1"/>
  <c r="AA520" i="4" a="1"/>
  <c r="AA520" i="4" s="1"/>
  <c r="AD518" i="4"/>
  <c r="AB520" i="4" l="1"/>
  <c r="AA521" i="4" a="1"/>
  <c r="AA521" i="4" s="1"/>
  <c r="AD519" i="4"/>
  <c r="AB521" i="4" l="1"/>
  <c r="AA522" i="4" a="1"/>
  <c r="AA522" i="4" s="1"/>
  <c r="AD520" i="4"/>
  <c r="AB522" i="4" l="1"/>
  <c r="AA523" i="4" a="1"/>
  <c r="AA523" i="4" s="1"/>
  <c r="AD521" i="4"/>
  <c r="AB523" i="4" l="1"/>
  <c r="AA524" i="4" a="1"/>
  <c r="AA524" i="4" s="1"/>
  <c r="AD522" i="4"/>
  <c r="AB524" i="4" l="1"/>
  <c r="AA525" i="4" a="1"/>
  <c r="AA525" i="4" s="1"/>
  <c r="AD523" i="4"/>
  <c r="AB525" i="4" l="1"/>
  <c r="AA526" i="4" a="1"/>
  <c r="AA526" i="4" s="1"/>
  <c r="AD524" i="4"/>
  <c r="AB526" i="4" l="1"/>
  <c r="AA527" i="4" a="1"/>
  <c r="AA527" i="4" s="1"/>
  <c r="AD525" i="4"/>
  <c r="AB527" i="4" l="1"/>
  <c r="AA528" i="4" a="1"/>
  <c r="AA528" i="4" s="1"/>
  <c r="AD526" i="4"/>
  <c r="AB528" i="4" l="1"/>
  <c r="AA529" i="4" a="1"/>
  <c r="AA529" i="4" s="1"/>
  <c r="AD527" i="4"/>
  <c r="AB529" i="4" l="1"/>
  <c r="AA530" i="4" a="1"/>
  <c r="AA530" i="4" s="1"/>
  <c r="AD528" i="4"/>
  <c r="AB530" i="4" l="1"/>
  <c r="AA531" i="4" a="1"/>
  <c r="AA531" i="4" s="1"/>
  <c r="AD529" i="4"/>
  <c r="AB531" i="4" l="1"/>
  <c r="AA532" i="4" a="1"/>
  <c r="AA532" i="4" s="1"/>
  <c r="AD530" i="4"/>
  <c r="AB532" i="4" l="1"/>
  <c r="AA533" i="4" a="1"/>
  <c r="AA533" i="4" s="1"/>
  <c r="AD531" i="4"/>
  <c r="AB533" i="4" l="1"/>
  <c r="AA534" i="4" a="1"/>
  <c r="AA534" i="4" s="1"/>
  <c r="AD532" i="4"/>
  <c r="AB534" i="4" l="1"/>
  <c r="AA535" i="4" a="1"/>
  <c r="AA535" i="4" s="1"/>
  <c r="AD533" i="4"/>
  <c r="AB535" i="4" l="1"/>
  <c r="AA536" i="4" a="1"/>
  <c r="AA536" i="4" s="1"/>
  <c r="AD534" i="4"/>
  <c r="AB536" i="4" l="1"/>
  <c r="AA537" i="4" a="1"/>
  <c r="AA537" i="4" s="1"/>
  <c r="AD535" i="4"/>
  <c r="AB537" i="4" l="1"/>
  <c r="AA538" i="4" a="1"/>
  <c r="AA538" i="4" s="1"/>
  <c r="AD536" i="4"/>
  <c r="AB538" i="4" l="1"/>
  <c r="AA539" i="4" a="1"/>
  <c r="AA539" i="4" s="1"/>
  <c r="AD537" i="4"/>
  <c r="AB539" i="4" l="1"/>
  <c r="AA540" i="4" a="1"/>
  <c r="AA540" i="4" s="1"/>
  <c r="AD538" i="4"/>
  <c r="AB540" i="4" l="1"/>
  <c r="AA541" i="4" a="1"/>
  <c r="AA541" i="4" s="1"/>
  <c r="AD539" i="4"/>
  <c r="AB541" i="4" l="1"/>
  <c r="AA542" i="4" a="1"/>
  <c r="AA542" i="4" s="1"/>
  <c r="AD540" i="4"/>
  <c r="AB542" i="4" l="1"/>
  <c r="AA543" i="4" a="1"/>
  <c r="AA543" i="4" s="1"/>
  <c r="AD541" i="4"/>
  <c r="AB543" i="4" l="1"/>
  <c r="AA544" i="4" a="1"/>
  <c r="AA544" i="4" s="1"/>
  <c r="AD542" i="4"/>
  <c r="AB544" i="4" l="1"/>
  <c r="AA545" i="4" a="1"/>
  <c r="AA545" i="4" s="1"/>
  <c r="AD543" i="4"/>
  <c r="AB545" i="4" l="1"/>
  <c r="AA546" i="4" a="1"/>
  <c r="AA546" i="4" s="1"/>
  <c r="AD544" i="4"/>
  <c r="AB546" i="4" l="1"/>
  <c r="AA547" i="4" a="1"/>
  <c r="AA547" i="4" s="1"/>
  <c r="AD545" i="4"/>
  <c r="AB547" i="4" l="1"/>
  <c r="AA548" i="4" a="1"/>
  <c r="AA548" i="4" s="1"/>
  <c r="AD546" i="4"/>
  <c r="AB548" i="4" l="1"/>
  <c r="AA549" i="4" a="1"/>
  <c r="AA549" i="4" s="1"/>
  <c r="AD547" i="4"/>
  <c r="AB549" i="4" l="1"/>
  <c r="AA550" i="4" a="1"/>
  <c r="AA550" i="4" s="1"/>
  <c r="AD548" i="4"/>
  <c r="AB550" i="4" l="1"/>
  <c r="AA551" i="4" a="1"/>
  <c r="AA551" i="4" s="1"/>
  <c r="AD549" i="4"/>
  <c r="AB551" i="4" l="1"/>
  <c r="AA552" i="4" a="1"/>
  <c r="AA552" i="4" s="1"/>
  <c r="AD550" i="4"/>
  <c r="AB552" i="4" l="1"/>
  <c r="AA553" i="4" a="1"/>
  <c r="AA553" i="4" s="1"/>
  <c r="AD551" i="4"/>
  <c r="AB553" i="4" l="1"/>
  <c r="AA554" i="4" a="1"/>
  <c r="AA554" i="4" s="1"/>
  <c r="AD552" i="4"/>
  <c r="AB554" i="4" l="1"/>
  <c r="AA555" i="4" a="1"/>
  <c r="AA555" i="4" s="1"/>
  <c r="AD553" i="4"/>
  <c r="AB555" i="4" l="1"/>
  <c r="AA556" i="4" a="1"/>
  <c r="AA556" i="4" s="1"/>
  <c r="AD554" i="4"/>
  <c r="AB556" i="4" l="1"/>
  <c r="AA557" i="4" a="1"/>
  <c r="AA557" i="4" s="1"/>
  <c r="AD555" i="4"/>
  <c r="AB557" i="4" l="1"/>
  <c r="AA558" i="4" a="1"/>
  <c r="AA558" i="4" s="1"/>
  <c r="AD556" i="4"/>
  <c r="AB558" i="4" l="1"/>
  <c r="AA559" i="4" a="1"/>
  <c r="AA559" i="4" s="1"/>
  <c r="AD557" i="4"/>
  <c r="AB559" i="4" l="1"/>
  <c r="AA560" i="4" a="1"/>
  <c r="AA560" i="4" s="1"/>
  <c r="AD558" i="4"/>
  <c r="AB560" i="4" l="1"/>
  <c r="AA561" i="4" a="1"/>
  <c r="AA561" i="4" s="1"/>
  <c r="AD559" i="4"/>
  <c r="AB561" i="4" l="1"/>
  <c r="AA562" i="4" a="1"/>
  <c r="AA562" i="4" s="1"/>
  <c r="AD560" i="4"/>
  <c r="AB562" i="4" l="1"/>
  <c r="AA563" i="4" a="1"/>
  <c r="AA563" i="4" s="1"/>
  <c r="AD561" i="4"/>
  <c r="AB563" i="4" l="1"/>
  <c r="AA564" i="4" a="1"/>
  <c r="AA564" i="4" s="1"/>
  <c r="AD562" i="4"/>
  <c r="AB564" i="4" l="1"/>
  <c r="AA565" i="4" a="1"/>
  <c r="AA565" i="4" s="1"/>
  <c r="AD563" i="4"/>
  <c r="AB565" i="4" l="1"/>
  <c r="AA566" i="4" a="1"/>
  <c r="AA566" i="4" s="1"/>
  <c r="AD564" i="4"/>
  <c r="AB566" i="4" l="1"/>
  <c r="AA567" i="4" a="1"/>
  <c r="AA567" i="4" s="1"/>
  <c r="AD565" i="4"/>
  <c r="AB567" i="4" l="1"/>
  <c r="AA568" i="4" a="1"/>
  <c r="AA568" i="4" s="1"/>
  <c r="AD566" i="4"/>
  <c r="AB568" i="4" l="1"/>
  <c r="AA569" i="4" a="1"/>
  <c r="AA569" i="4" s="1"/>
  <c r="AD567" i="4"/>
  <c r="AB569" i="4" l="1"/>
  <c r="AA570" i="4" a="1"/>
  <c r="AA570" i="4" s="1"/>
  <c r="AD568" i="4"/>
  <c r="AB570" i="4" l="1"/>
  <c r="AA571" i="4" a="1"/>
  <c r="AA571" i="4" s="1"/>
  <c r="AD569" i="4"/>
  <c r="AB571" i="4" l="1"/>
  <c r="AA572" i="4" a="1"/>
  <c r="AA572" i="4" s="1"/>
  <c r="AD570" i="4"/>
  <c r="AB572" i="4" l="1"/>
  <c r="AA573" i="4" a="1"/>
  <c r="AA573" i="4" s="1"/>
  <c r="AD571" i="4"/>
  <c r="AB573" i="4" l="1"/>
  <c r="AA574" i="4" a="1"/>
  <c r="AA574" i="4" s="1"/>
  <c r="AD572" i="4"/>
  <c r="AB574" i="4" l="1"/>
  <c r="AA575" i="4" a="1"/>
  <c r="AA575" i="4" s="1"/>
  <c r="AD573" i="4"/>
  <c r="AB575" i="4" l="1"/>
  <c r="AA576" i="4" a="1"/>
  <c r="AA576" i="4" s="1"/>
  <c r="AD574" i="4"/>
  <c r="AB576" i="4" l="1"/>
  <c r="AA577" i="4" a="1"/>
  <c r="AA577" i="4" s="1"/>
  <c r="AD575" i="4"/>
  <c r="AB577" i="4" l="1"/>
  <c r="AA578" i="4" a="1"/>
  <c r="AA578" i="4" s="1"/>
  <c r="AD576" i="4"/>
  <c r="AB578" i="4" l="1"/>
  <c r="AA579" i="4" a="1"/>
  <c r="AA579" i="4" s="1"/>
  <c r="AD577" i="4"/>
  <c r="AB579" i="4" l="1"/>
  <c r="AA580" i="4" a="1"/>
  <c r="AA580" i="4" s="1"/>
  <c r="AD578" i="4"/>
  <c r="AB580" i="4" l="1"/>
  <c r="AA581" i="4" a="1"/>
  <c r="AA581" i="4" s="1"/>
  <c r="AD579" i="4"/>
  <c r="AB581" i="4" l="1"/>
  <c r="AA582" i="4" a="1"/>
  <c r="AA582" i="4" s="1"/>
  <c r="AD580" i="4"/>
  <c r="AB582" i="4" l="1"/>
  <c r="AA583" i="4" a="1"/>
  <c r="AA583" i="4" s="1"/>
  <c r="AD581" i="4"/>
  <c r="AB583" i="4" l="1"/>
  <c r="AA584" i="4" a="1"/>
  <c r="AA584" i="4" s="1"/>
  <c r="AD582" i="4"/>
  <c r="AB584" i="4" l="1"/>
  <c r="AA585" i="4" a="1"/>
  <c r="AA585" i="4" s="1"/>
  <c r="AD583" i="4"/>
  <c r="AB585" i="4" l="1"/>
  <c r="AA586" i="4" a="1"/>
  <c r="AA586" i="4" s="1"/>
  <c r="AD584" i="4"/>
  <c r="AB586" i="4" l="1"/>
  <c r="AA587" i="4" a="1"/>
  <c r="AA587" i="4" s="1"/>
  <c r="AD585" i="4"/>
  <c r="AB587" i="4" l="1"/>
  <c r="AA588" i="4" a="1"/>
  <c r="AA588" i="4" s="1"/>
  <c r="AD586" i="4"/>
  <c r="AB588" i="4" l="1"/>
  <c r="AA589" i="4" a="1"/>
  <c r="AA589" i="4" s="1"/>
  <c r="AD587" i="4"/>
  <c r="AB589" i="4" l="1"/>
  <c r="AA590" i="4" a="1"/>
  <c r="AA590" i="4" s="1"/>
  <c r="AD588" i="4"/>
  <c r="AB590" i="4" l="1"/>
  <c r="AA591" i="4" a="1"/>
  <c r="AA591" i="4" s="1"/>
  <c r="AD589" i="4"/>
  <c r="AB591" i="4" l="1"/>
  <c r="AA592" i="4" a="1"/>
  <c r="AA592" i="4" s="1"/>
  <c r="AD590" i="4"/>
  <c r="AB592" i="4" l="1"/>
  <c r="AA593" i="4" a="1"/>
  <c r="AA593" i="4" s="1"/>
  <c r="AD591" i="4"/>
  <c r="AB593" i="4" l="1"/>
  <c r="AA594" i="4" a="1"/>
  <c r="AA594" i="4" s="1"/>
  <c r="AD592" i="4"/>
  <c r="AB594" i="4" l="1"/>
  <c r="AA595" i="4" a="1"/>
  <c r="AA595" i="4" s="1"/>
  <c r="AD593" i="4"/>
  <c r="AB595" i="4" l="1"/>
  <c r="AA596" i="4" a="1"/>
  <c r="AA596" i="4" s="1"/>
  <c r="AD594" i="4"/>
  <c r="AB596" i="4" l="1"/>
  <c r="AA597" i="4" a="1"/>
  <c r="AA597" i="4" s="1"/>
  <c r="AD595" i="4"/>
  <c r="AB597" i="4" l="1"/>
  <c r="AA598" i="4" a="1"/>
  <c r="AA598" i="4" s="1"/>
  <c r="AD596" i="4"/>
  <c r="AB598" i="4" l="1"/>
  <c r="AA599" i="4" a="1"/>
  <c r="AA599" i="4" s="1"/>
  <c r="AD597" i="4"/>
  <c r="AB599" i="4" l="1"/>
  <c r="AA600" i="4" a="1"/>
  <c r="AA600" i="4" s="1"/>
  <c r="AD598" i="4"/>
  <c r="AB600" i="4" l="1"/>
  <c r="AA601" i="4" a="1"/>
  <c r="AA601" i="4" s="1"/>
  <c r="AD599" i="4"/>
  <c r="AB601" i="4" l="1"/>
  <c r="AA602" i="4" a="1"/>
  <c r="AA602" i="4" s="1"/>
  <c r="AD600" i="4"/>
  <c r="AB602" i="4" l="1"/>
  <c r="AA603" i="4" a="1"/>
  <c r="AA603" i="4" s="1"/>
  <c r="AD601" i="4"/>
  <c r="AB603" i="4" l="1"/>
  <c r="AA604" i="4" a="1"/>
  <c r="AA604" i="4" s="1"/>
  <c r="AD602" i="4"/>
  <c r="AB604" i="4" l="1"/>
  <c r="AA605" i="4" a="1"/>
  <c r="AA605" i="4" s="1"/>
  <c r="AD603" i="4"/>
  <c r="AB605" i="4" l="1"/>
  <c r="AA606" i="4" a="1"/>
  <c r="AA606" i="4" s="1"/>
  <c r="AD604" i="4"/>
  <c r="AB606" i="4" l="1"/>
  <c r="AA607" i="4" a="1"/>
  <c r="AA607" i="4" s="1"/>
  <c r="AD605" i="4"/>
  <c r="AB607" i="4" l="1"/>
  <c r="AA608" i="4" a="1"/>
  <c r="AA608" i="4" s="1"/>
  <c r="AD606" i="4"/>
  <c r="AB608" i="4" l="1"/>
  <c r="AA609" i="4" a="1"/>
  <c r="AA609" i="4" s="1"/>
  <c r="AD607" i="4"/>
  <c r="AB609" i="4" l="1"/>
  <c r="AA610" i="4" a="1"/>
  <c r="AA610" i="4" s="1"/>
  <c r="AD608" i="4"/>
  <c r="AB610" i="4" l="1"/>
  <c r="AA611" i="4" a="1"/>
  <c r="AA611" i="4" s="1"/>
  <c r="AD609" i="4"/>
  <c r="AB611" i="4" l="1"/>
  <c r="AA612" i="4" a="1"/>
  <c r="AA612" i="4" s="1"/>
  <c r="AD610" i="4"/>
  <c r="AB612" i="4" l="1"/>
  <c r="AA613" i="4" a="1"/>
  <c r="AA613" i="4" s="1"/>
  <c r="AD611" i="4"/>
  <c r="AB613" i="4" l="1"/>
  <c r="AA614" i="4" a="1"/>
  <c r="AA614" i="4" s="1"/>
  <c r="AD612" i="4"/>
  <c r="AB614" i="4" l="1"/>
  <c r="AA615" i="4" a="1"/>
  <c r="AA615" i="4" s="1"/>
  <c r="AD613" i="4"/>
  <c r="AB615" i="4" l="1"/>
  <c r="AA616" i="4" a="1"/>
  <c r="AA616" i="4" s="1"/>
  <c r="AD614" i="4"/>
  <c r="AB616" i="4" l="1"/>
  <c r="AA617" i="4" a="1"/>
  <c r="AA617" i="4" s="1"/>
  <c r="AD615" i="4"/>
  <c r="AB617" i="4" l="1"/>
  <c r="AA618" i="4" a="1"/>
  <c r="AA618" i="4" s="1"/>
  <c r="AD616" i="4"/>
  <c r="AB618" i="4" l="1"/>
  <c r="AA619" i="4" a="1"/>
  <c r="AA619" i="4" s="1"/>
  <c r="AD617" i="4"/>
  <c r="AB619" i="4" l="1"/>
  <c r="AA620" i="4" a="1"/>
  <c r="AA620" i="4" s="1"/>
  <c r="AD618" i="4"/>
  <c r="AB620" i="4" l="1"/>
  <c r="AA621" i="4" a="1"/>
  <c r="AA621" i="4" s="1"/>
  <c r="AD619" i="4"/>
  <c r="AB621" i="4" l="1"/>
  <c r="AA622" i="4" a="1"/>
  <c r="AA622" i="4" s="1"/>
  <c r="AD620" i="4"/>
  <c r="AB622" i="4" l="1"/>
  <c r="AA623" i="4" a="1"/>
  <c r="AA623" i="4" s="1"/>
  <c r="AD621" i="4"/>
  <c r="AB623" i="4" l="1"/>
  <c r="AA624" i="4" a="1"/>
  <c r="AA624" i="4" s="1"/>
  <c r="AD622" i="4"/>
  <c r="AB624" i="4" l="1"/>
  <c r="AA625" i="4" a="1"/>
  <c r="AA625" i="4" s="1"/>
  <c r="AD623" i="4"/>
  <c r="AB625" i="4" l="1"/>
  <c r="AA626" i="4" a="1"/>
  <c r="AA626" i="4" s="1"/>
  <c r="AD624" i="4"/>
  <c r="AB626" i="4" l="1"/>
  <c r="AA627" i="4" a="1"/>
  <c r="AA627" i="4" s="1"/>
  <c r="AD625" i="4"/>
  <c r="AB627" i="4" l="1"/>
  <c r="AA628" i="4" a="1"/>
  <c r="AA628" i="4" s="1"/>
  <c r="AD626" i="4"/>
  <c r="AB628" i="4" l="1"/>
  <c r="AA629" i="4" a="1"/>
  <c r="AA629" i="4" s="1"/>
  <c r="AD627" i="4"/>
  <c r="AB629" i="4" l="1"/>
  <c r="AA630" i="4" a="1"/>
  <c r="AA630" i="4" s="1"/>
  <c r="AD628" i="4"/>
  <c r="AB630" i="4" l="1"/>
  <c r="AA631" i="4" a="1"/>
  <c r="AA631" i="4" s="1"/>
  <c r="AD629" i="4"/>
  <c r="AB631" i="4" l="1"/>
  <c r="AA632" i="4" a="1"/>
  <c r="AA632" i="4" s="1"/>
  <c r="AD630" i="4"/>
  <c r="AB632" i="4" l="1"/>
  <c r="AA633" i="4" a="1"/>
  <c r="AA633" i="4" s="1"/>
  <c r="AD631" i="4"/>
  <c r="AB633" i="4" l="1"/>
  <c r="AA634" i="4" a="1"/>
  <c r="AA634" i="4" s="1"/>
  <c r="AD632" i="4"/>
  <c r="AB634" i="4" l="1"/>
  <c r="AA635" i="4" a="1"/>
  <c r="AA635" i="4" s="1"/>
  <c r="AD633" i="4"/>
  <c r="AB635" i="4" l="1"/>
  <c r="AA636" i="4" a="1"/>
  <c r="AA636" i="4" s="1"/>
  <c r="AD634" i="4"/>
  <c r="AB636" i="4" l="1"/>
  <c r="AA637" i="4" a="1"/>
  <c r="AA637" i="4" s="1"/>
  <c r="AD635" i="4"/>
  <c r="AB637" i="4" l="1"/>
  <c r="AA638" i="4" a="1"/>
  <c r="AA638" i="4" s="1"/>
  <c r="AD636" i="4"/>
  <c r="AB638" i="4" l="1"/>
  <c r="AA639" i="4" a="1"/>
  <c r="AA639" i="4" s="1"/>
  <c r="AD637" i="4"/>
  <c r="AB639" i="4" l="1"/>
  <c r="AA640" i="4" a="1"/>
  <c r="AA640" i="4" s="1"/>
  <c r="AD638" i="4"/>
  <c r="AB640" i="4" l="1"/>
  <c r="AA641" i="4" a="1"/>
  <c r="AA641" i="4" s="1"/>
  <c r="AD639" i="4"/>
  <c r="AB641" i="4" l="1"/>
  <c r="AA642" i="4" a="1"/>
  <c r="AA642" i="4" s="1"/>
  <c r="AD640" i="4"/>
  <c r="AB642" i="4" l="1"/>
  <c r="AA643" i="4" a="1"/>
  <c r="AA643" i="4" s="1"/>
  <c r="AD641" i="4"/>
  <c r="AB643" i="4" l="1"/>
  <c r="AA644" i="4" a="1"/>
  <c r="AA644" i="4" s="1"/>
  <c r="AD642" i="4"/>
  <c r="AB644" i="4" l="1"/>
  <c r="AA645" i="4" a="1"/>
  <c r="AA645" i="4" s="1"/>
  <c r="AD643" i="4"/>
  <c r="AB645" i="4" l="1"/>
  <c r="AA646" i="4" a="1"/>
  <c r="AA646" i="4" s="1"/>
  <c r="AD644" i="4"/>
  <c r="AB646" i="4" l="1"/>
  <c r="AA647" i="4" a="1"/>
  <c r="AA647" i="4" s="1"/>
  <c r="AD645" i="4"/>
  <c r="AB647" i="4" l="1"/>
  <c r="AA648" i="4" a="1"/>
  <c r="AA648" i="4" s="1"/>
  <c r="AD646" i="4"/>
  <c r="AB648" i="4" l="1"/>
  <c r="AA649" i="4" a="1"/>
  <c r="AA649" i="4" s="1"/>
  <c r="AD647" i="4"/>
  <c r="AB649" i="4" l="1"/>
  <c r="AA650" i="4" a="1"/>
  <c r="AA650" i="4" s="1"/>
  <c r="AD648" i="4"/>
  <c r="AB650" i="4" l="1"/>
  <c r="AA651" i="4" a="1"/>
  <c r="AA651" i="4" s="1"/>
  <c r="AD649" i="4"/>
  <c r="AB651" i="4" l="1"/>
  <c r="AA652" i="4" a="1"/>
  <c r="AA652" i="4" s="1"/>
  <c r="AD650" i="4"/>
  <c r="AB652" i="4" l="1"/>
  <c r="AA653" i="4" a="1"/>
  <c r="AA653" i="4" s="1"/>
  <c r="AD651" i="4"/>
  <c r="AB653" i="4" l="1"/>
  <c r="AA654" i="4" a="1"/>
  <c r="AA654" i="4" s="1"/>
  <c r="AD652" i="4"/>
  <c r="AB654" i="4" l="1"/>
  <c r="AA655" i="4" a="1"/>
  <c r="AA655" i="4" s="1"/>
  <c r="AD653" i="4"/>
  <c r="AB655" i="4" l="1"/>
  <c r="AA656" i="4" a="1"/>
  <c r="AA656" i="4" s="1"/>
  <c r="AD654" i="4"/>
  <c r="AB656" i="4" l="1"/>
  <c r="AA657" i="4" a="1"/>
  <c r="AA657" i="4" s="1"/>
  <c r="AD655" i="4"/>
  <c r="AB657" i="4" l="1"/>
  <c r="AA658" i="4" a="1"/>
  <c r="AA658" i="4" s="1"/>
  <c r="AD656" i="4"/>
  <c r="AB658" i="4" l="1"/>
  <c r="AA659" i="4" a="1"/>
  <c r="AA659" i="4" s="1"/>
  <c r="AD657" i="4"/>
  <c r="AB659" i="4" l="1"/>
  <c r="AA660" i="4" a="1"/>
  <c r="AA660" i="4" s="1"/>
  <c r="AD658" i="4"/>
  <c r="AB660" i="4" l="1"/>
  <c r="AA661" i="4" a="1"/>
  <c r="AA661" i="4" s="1"/>
  <c r="AD659" i="4"/>
  <c r="AB661" i="4" l="1"/>
  <c r="AA662" i="4" a="1"/>
  <c r="AA662" i="4" s="1"/>
  <c r="AD660" i="4"/>
  <c r="AB662" i="4" l="1"/>
  <c r="AA663" i="4" a="1"/>
  <c r="AA663" i="4" s="1"/>
  <c r="AD661" i="4"/>
  <c r="AB663" i="4" l="1"/>
  <c r="AA664" i="4" a="1"/>
  <c r="AA664" i="4" s="1"/>
  <c r="AD662" i="4"/>
  <c r="AB664" i="4" l="1"/>
  <c r="AA665" i="4" a="1"/>
  <c r="AA665" i="4" s="1"/>
  <c r="AD663" i="4"/>
  <c r="AB665" i="4" l="1"/>
  <c r="AA666" i="4" a="1"/>
  <c r="AA666" i="4" s="1"/>
  <c r="AD664" i="4"/>
  <c r="AB666" i="4" l="1"/>
  <c r="AA667" i="4" a="1"/>
  <c r="AA667" i="4" s="1"/>
  <c r="AD665" i="4"/>
  <c r="AB667" i="4" l="1"/>
  <c r="AA668" i="4" a="1"/>
  <c r="AA668" i="4" s="1"/>
  <c r="AD666" i="4"/>
  <c r="AB668" i="4" l="1"/>
  <c r="AA669" i="4" a="1"/>
  <c r="AA669" i="4" s="1"/>
  <c r="AD667" i="4"/>
  <c r="AB669" i="4" l="1"/>
  <c r="AA670" i="4" a="1"/>
  <c r="AA670" i="4" s="1"/>
  <c r="AD668" i="4"/>
  <c r="AB670" i="4" l="1"/>
  <c r="AA671" i="4" a="1"/>
  <c r="AA671" i="4" s="1"/>
  <c r="AD669" i="4"/>
  <c r="AB671" i="4" l="1"/>
  <c r="AA672" i="4" a="1"/>
  <c r="AA672" i="4" s="1"/>
  <c r="AD670" i="4"/>
  <c r="AB672" i="4" l="1"/>
  <c r="AA673" i="4" a="1"/>
  <c r="AA673" i="4" s="1"/>
  <c r="AD671" i="4"/>
  <c r="AB673" i="4" l="1"/>
  <c r="AA674" i="4" a="1"/>
  <c r="AA674" i="4" s="1"/>
  <c r="AD672" i="4"/>
  <c r="AB674" i="4" l="1"/>
  <c r="AA675" i="4" a="1"/>
  <c r="AA675" i="4" s="1"/>
  <c r="AD673" i="4"/>
  <c r="AB675" i="4" l="1"/>
  <c r="AA676" i="4" a="1"/>
  <c r="AA676" i="4" s="1"/>
  <c r="AD674" i="4"/>
  <c r="AB676" i="4" l="1"/>
  <c r="AA677" i="4" a="1"/>
  <c r="AA677" i="4" s="1"/>
  <c r="AD675" i="4"/>
  <c r="AB677" i="4" l="1"/>
  <c r="AA678" i="4" a="1"/>
  <c r="AA678" i="4" s="1"/>
  <c r="AD676" i="4"/>
  <c r="AB678" i="4" l="1"/>
  <c r="AA679" i="4" a="1"/>
  <c r="AA679" i="4" s="1"/>
  <c r="AD677" i="4"/>
  <c r="AB679" i="4" l="1"/>
  <c r="AA680" i="4" a="1"/>
  <c r="AA680" i="4" s="1"/>
  <c r="AD678" i="4"/>
  <c r="AB680" i="4" l="1"/>
  <c r="AA681" i="4" a="1"/>
  <c r="AA681" i="4" s="1"/>
  <c r="AD679" i="4"/>
  <c r="AB681" i="4" l="1"/>
  <c r="AA682" i="4" a="1"/>
  <c r="AA682" i="4" s="1"/>
  <c r="AD680" i="4"/>
  <c r="AB682" i="4" l="1"/>
  <c r="AA683" i="4" a="1"/>
  <c r="AA683" i="4" s="1"/>
  <c r="AD681" i="4"/>
  <c r="AB683" i="4" l="1"/>
  <c r="AA684" i="4" a="1"/>
  <c r="AA684" i="4" s="1"/>
  <c r="AD682" i="4"/>
  <c r="AB684" i="4" l="1"/>
  <c r="AA685" i="4" a="1"/>
  <c r="AA685" i="4" s="1"/>
  <c r="AD683" i="4"/>
  <c r="AB685" i="4" l="1"/>
  <c r="AA686" i="4" a="1"/>
  <c r="AA686" i="4" s="1"/>
  <c r="AD684" i="4"/>
  <c r="AB686" i="4" l="1"/>
  <c r="AA687" i="4" a="1"/>
  <c r="AA687" i="4" s="1"/>
  <c r="AD685" i="4"/>
  <c r="AB687" i="4" l="1"/>
  <c r="AA688" i="4" a="1"/>
  <c r="AA688" i="4" s="1"/>
  <c r="AD686" i="4"/>
  <c r="AB688" i="4" l="1"/>
  <c r="AA689" i="4" a="1"/>
  <c r="AA689" i="4" s="1"/>
  <c r="AD687" i="4"/>
  <c r="AB689" i="4" l="1"/>
  <c r="AA690" i="4" a="1"/>
  <c r="AA690" i="4" s="1"/>
  <c r="AD688" i="4"/>
  <c r="AB690" i="4" l="1"/>
  <c r="AA691" i="4" a="1"/>
  <c r="AA691" i="4" s="1"/>
  <c r="AD689" i="4"/>
  <c r="AB691" i="4" l="1"/>
  <c r="AA692" i="4" a="1"/>
  <c r="AA692" i="4" s="1"/>
  <c r="AD690" i="4"/>
  <c r="AB692" i="4" l="1"/>
  <c r="AA693" i="4" a="1"/>
  <c r="AA693" i="4" s="1"/>
  <c r="AD691" i="4"/>
  <c r="AB693" i="4" l="1"/>
  <c r="AA694" i="4" a="1"/>
  <c r="AA694" i="4" s="1"/>
  <c r="AD692" i="4"/>
  <c r="AB694" i="4" l="1"/>
  <c r="AA695" i="4" a="1"/>
  <c r="AA695" i="4" s="1"/>
  <c r="AD693" i="4"/>
  <c r="AB695" i="4" l="1"/>
  <c r="AA696" i="4" a="1"/>
  <c r="AA696" i="4" s="1"/>
  <c r="AD694" i="4"/>
  <c r="AB696" i="4" l="1"/>
  <c r="AA697" i="4" a="1"/>
  <c r="AA697" i="4" s="1"/>
  <c r="AD695" i="4"/>
  <c r="AB697" i="4" l="1"/>
  <c r="AA698" i="4" a="1"/>
  <c r="AA698" i="4" s="1"/>
  <c r="AD696" i="4"/>
  <c r="AB698" i="4" l="1"/>
  <c r="AA699" i="4" a="1"/>
  <c r="AA699" i="4" s="1"/>
  <c r="AD697" i="4"/>
  <c r="AB699" i="4" l="1"/>
  <c r="AA700" i="4" a="1"/>
  <c r="AA700" i="4" s="1"/>
  <c r="AD698" i="4"/>
  <c r="AB700" i="4" l="1"/>
  <c r="AA701" i="4" a="1"/>
  <c r="AA701" i="4" s="1"/>
  <c r="AD699" i="4"/>
  <c r="AB701" i="4" l="1"/>
  <c r="AA702" i="4" a="1"/>
  <c r="AA702" i="4" s="1"/>
  <c r="AD700" i="4"/>
  <c r="AB702" i="4" l="1"/>
  <c r="AA703" i="4" a="1"/>
  <c r="AA703" i="4" s="1"/>
  <c r="AD701" i="4"/>
  <c r="AB703" i="4" l="1"/>
  <c r="AA704" i="4" a="1"/>
  <c r="AA704" i="4" s="1"/>
  <c r="AD702" i="4"/>
  <c r="AB704" i="4" l="1"/>
  <c r="AA705" i="4" a="1"/>
  <c r="AA705" i="4" s="1"/>
  <c r="AD703" i="4"/>
  <c r="AB705" i="4" l="1"/>
  <c r="AA706" i="4" a="1"/>
  <c r="AA706" i="4" s="1"/>
  <c r="AD704" i="4"/>
  <c r="AB706" i="4" l="1"/>
  <c r="AA707" i="4" a="1"/>
  <c r="AA707" i="4" s="1"/>
  <c r="AD705" i="4"/>
  <c r="AB707" i="4" l="1"/>
  <c r="AA708" i="4" a="1"/>
  <c r="AA708" i="4" s="1"/>
  <c r="AD706" i="4"/>
  <c r="AB708" i="4" l="1"/>
  <c r="AA709" i="4" a="1"/>
  <c r="AA709" i="4" s="1"/>
  <c r="AD707" i="4"/>
  <c r="AB709" i="4" l="1"/>
  <c r="AA710" i="4" a="1"/>
  <c r="AA710" i="4" s="1"/>
  <c r="AD708" i="4"/>
  <c r="AB710" i="4" l="1"/>
  <c r="AA711" i="4" a="1"/>
  <c r="AA711" i="4" s="1"/>
  <c r="AD709" i="4"/>
  <c r="AB711" i="4" l="1"/>
  <c r="AA712" i="4" a="1"/>
  <c r="AA712" i="4" s="1"/>
  <c r="AD710" i="4"/>
  <c r="AB712" i="4" l="1"/>
  <c r="AA713" i="4" a="1"/>
  <c r="AA713" i="4" s="1"/>
  <c r="AD711" i="4"/>
  <c r="AB713" i="4" l="1"/>
  <c r="AA714" i="4" a="1"/>
  <c r="AA714" i="4" s="1"/>
  <c r="AD712" i="4"/>
  <c r="AB714" i="4" l="1"/>
  <c r="AA715" i="4" a="1"/>
  <c r="AA715" i="4" s="1"/>
  <c r="AD713" i="4"/>
  <c r="AB715" i="4" l="1"/>
  <c r="AA716" i="4" a="1"/>
  <c r="AA716" i="4" s="1"/>
  <c r="AD714" i="4"/>
  <c r="AB716" i="4" l="1"/>
  <c r="AA717" i="4" a="1"/>
  <c r="AA717" i="4" s="1"/>
  <c r="AD715" i="4"/>
  <c r="AB717" i="4" l="1"/>
  <c r="AA718" i="4" a="1"/>
  <c r="AA718" i="4" s="1"/>
  <c r="AD716" i="4"/>
  <c r="AB718" i="4" l="1"/>
  <c r="AA719" i="4" a="1"/>
  <c r="AA719" i="4" s="1"/>
  <c r="AD717" i="4"/>
  <c r="AB719" i="4" l="1"/>
  <c r="AA720" i="4" a="1"/>
  <c r="AA720" i="4" s="1"/>
  <c r="AD718" i="4"/>
  <c r="AB720" i="4" l="1"/>
  <c r="AA721" i="4" a="1"/>
  <c r="AA721" i="4" s="1"/>
  <c r="AD719" i="4"/>
  <c r="AB721" i="4" l="1"/>
  <c r="AA722" i="4" a="1"/>
  <c r="AA722" i="4" s="1"/>
  <c r="AD720" i="4"/>
  <c r="AB722" i="4" l="1"/>
  <c r="AA723" i="4" a="1"/>
  <c r="AA723" i="4" s="1"/>
  <c r="AD721" i="4"/>
  <c r="AB723" i="4" l="1"/>
  <c r="AA724" i="4" a="1"/>
  <c r="AA724" i="4" s="1"/>
  <c r="AD722" i="4"/>
  <c r="AB724" i="4" l="1"/>
  <c r="AA725" i="4" a="1"/>
  <c r="AA725" i="4" s="1"/>
  <c r="AD723" i="4"/>
  <c r="AB725" i="4" l="1"/>
  <c r="AA726" i="4" a="1"/>
  <c r="AA726" i="4" s="1"/>
  <c r="AD724" i="4"/>
  <c r="AB726" i="4" l="1"/>
  <c r="AA727" i="4" a="1"/>
  <c r="AA727" i="4" s="1"/>
  <c r="AD725" i="4"/>
  <c r="AB727" i="4" l="1"/>
  <c r="AA728" i="4" a="1"/>
  <c r="AA728" i="4" s="1"/>
  <c r="AD726" i="4"/>
  <c r="AB728" i="4" l="1"/>
  <c r="AA729" i="4" a="1"/>
  <c r="AA729" i="4" s="1"/>
  <c r="AD727" i="4"/>
  <c r="AB729" i="4" l="1"/>
  <c r="AA730" i="4" a="1"/>
  <c r="AA730" i="4" s="1"/>
  <c r="AD728" i="4"/>
  <c r="AB730" i="4" l="1"/>
  <c r="AA731" i="4" a="1"/>
  <c r="AA731" i="4" s="1"/>
  <c r="AD729" i="4"/>
  <c r="AB731" i="4" l="1"/>
  <c r="AA732" i="4" a="1"/>
  <c r="AA732" i="4" s="1"/>
  <c r="AD730" i="4"/>
  <c r="AB732" i="4" l="1"/>
  <c r="AA733" i="4" a="1"/>
  <c r="AA733" i="4" s="1"/>
  <c r="AD731" i="4"/>
  <c r="AB733" i="4" l="1"/>
  <c r="AA734" i="4" a="1"/>
  <c r="AA734" i="4" s="1"/>
  <c r="AD732" i="4"/>
  <c r="AB734" i="4" l="1"/>
  <c r="AA735" i="4" a="1"/>
  <c r="AA735" i="4" s="1"/>
  <c r="AD733" i="4"/>
  <c r="AB735" i="4" l="1"/>
  <c r="AA736" i="4" a="1"/>
  <c r="AA736" i="4" s="1"/>
  <c r="AD734" i="4"/>
  <c r="AB736" i="4" l="1"/>
  <c r="AA737" i="4" a="1"/>
  <c r="AA737" i="4" s="1"/>
  <c r="AD735" i="4"/>
  <c r="AB737" i="4" l="1"/>
  <c r="AA738" i="4" a="1"/>
  <c r="AA738" i="4" s="1"/>
  <c r="AD736" i="4"/>
  <c r="AB738" i="4" l="1"/>
  <c r="AA739" i="4" a="1"/>
  <c r="AA739" i="4" s="1"/>
  <c r="AD737" i="4"/>
  <c r="AB739" i="4" l="1"/>
  <c r="AA740" i="4" a="1"/>
  <c r="AA740" i="4" s="1"/>
  <c r="AD738" i="4"/>
  <c r="AB740" i="4" l="1"/>
  <c r="AA741" i="4" a="1"/>
  <c r="AA741" i="4" s="1"/>
  <c r="AD739" i="4"/>
  <c r="AB741" i="4" l="1"/>
  <c r="AA742" i="4" a="1"/>
  <c r="AA742" i="4" s="1"/>
  <c r="AD740" i="4"/>
  <c r="AB742" i="4" l="1"/>
  <c r="AA743" i="4" a="1"/>
  <c r="AA743" i="4" s="1"/>
  <c r="AD741" i="4"/>
  <c r="AB743" i="4" l="1"/>
  <c r="AA744" i="4" a="1"/>
  <c r="AA744" i="4" s="1"/>
  <c r="AD742" i="4"/>
  <c r="AB744" i="4" l="1"/>
  <c r="AA745" i="4" a="1"/>
  <c r="AA745" i="4" s="1"/>
  <c r="AD743" i="4"/>
  <c r="AB745" i="4" l="1"/>
  <c r="AA746" i="4" a="1"/>
  <c r="AA746" i="4" s="1"/>
  <c r="AD744" i="4"/>
  <c r="AB746" i="4" l="1"/>
  <c r="AA747" i="4" a="1"/>
  <c r="AA747" i="4" s="1"/>
  <c r="AD745" i="4"/>
  <c r="AB747" i="4" l="1"/>
  <c r="AA748" i="4" a="1"/>
  <c r="AA748" i="4" s="1"/>
  <c r="AD746" i="4"/>
  <c r="AB748" i="4" l="1"/>
  <c r="AA749" i="4" a="1"/>
  <c r="AA749" i="4" s="1"/>
  <c r="AD747" i="4"/>
  <c r="AB749" i="4" l="1"/>
  <c r="AA750" i="4" a="1"/>
  <c r="AA750" i="4" s="1"/>
  <c r="AD748" i="4"/>
  <c r="AB750" i="4" l="1"/>
  <c r="AA751" i="4" a="1"/>
  <c r="AA751" i="4" s="1"/>
  <c r="AD749" i="4"/>
  <c r="AB751" i="4" l="1"/>
  <c r="AA752" i="4" a="1"/>
  <c r="AA752" i="4" s="1"/>
  <c r="AD750" i="4"/>
  <c r="AB752" i="4" l="1"/>
  <c r="AA753" i="4" a="1"/>
  <c r="AA753" i="4" s="1"/>
  <c r="AD751" i="4"/>
  <c r="AB753" i="4" l="1"/>
  <c r="AA754" i="4" a="1"/>
  <c r="AA754" i="4" s="1"/>
  <c r="AD752" i="4"/>
  <c r="AB754" i="4" l="1"/>
  <c r="AA755" i="4" a="1"/>
  <c r="AA755" i="4" s="1"/>
  <c r="AD753" i="4"/>
  <c r="AB755" i="4" l="1"/>
  <c r="AA756" i="4" a="1"/>
  <c r="AA756" i="4" s="1"/>
  <c r="AD754" i="4"/>
  <c r="AB756" i="4" l="1"/>
  <c r="AA757" i="4" a="1"/>
  <c r="AA757" i="4" s="1"/>
  <c r="AD755" i="4"/>
  <c r="AB757" i="4" l="1"/>
  <c r="AA758" i="4" a="1"/>
  <c r="AA758" i="4" s="1"/>
  <c r="AD756" i="4"/>
  <c r="AB758" i="4" l="1"/>
  <c r="AA759" i="4" a="1"/>
  <c r="AA759" i="4" s="1"/>
  <c r="AD757" i="4"/>
  <c r="AB759" i="4" l="1"/>
  <c r="AA760" i="4" a="1"/>
  <c r="AA760" i="4" s="1"/>
  <c r="AD758" i="4"/>
  <c r="AB760" i="4" l="1"/>
  <c r="AA761" i="4" a="1"/>
  <c r="AA761" i="4" s="1"/>
  <c r="AD759" i="4"/>
  <c r="AB761" i="4" l="1"/>
  <c r="AA762" i="4" a="1"/>
  <c r="AA762" i="4" s="1"/>
  <c r="AD760" i="4"/>
  <c r="AB762" i="4" l="1"/>
  <c r="AA763" i="4" a="1"/>
  <c r="AA763" i="4" s="1"/>
  <c r="AD761" i="4"/>
  <c r="AB763" i="4" l="1"/>
  <c r="AA764" i="4" a="1"/>
  <c r="AA764" i="4" s="1"/>
  <c r="AD762" i="4"/>
  <c r="AB764" i="4" l="1"/>
  <c r="AA765" i="4" a="1"/>
  <c r="AA765" i="4" s="1"/>
  <c r="AD763" i="4"/>
  <c r="AB765" i="4" l="1"/>
  <c r="AA766" i="4" a="1"/>
  <c r="AA766" i="4" s="1"/>
  <c r="AD764" i="4"/>
  <c r="AB766" i="4" l="1"/>
  <c r="AA767" i="4" a="1"/>
  <c r="AA767" i="4" s="1"/>
  <c r="AD765" i="4"/>
  <c r="AB767" i="4" l="1"/>
  <c r="AA768" i="4" a="1"/>
  <c r="AA768" i="4" s="1"/>
  <c r="AD766" i="4"/>
  <c r="AB768" i="4" l="1"/>
  <c r="AA769" i="4" a="1"/>
  <c r="AA769" i="4" s="1"/>
  <c r="AD767" i="4"/>
  <c r="AB769" i="4" l="1"/>
  <c r="AA770" i="4" a="1"/>
  <c r="AA770" i="4" s="1"/>
  <c r="AD768" i="4"/>
  <c r="AB770" i="4" l="1"/>
  <c r="AA771" i="4" a="1"/>
  <c r="AA771" i="4" s="1"/>
  <c r="AD769" i="4"/>
  <c r="AB771" i="4" l="1"/>
  <c r="AA772" i="4" a="1"/>
  <c r="AA772" i="4" s="1"/>
  <c r="AD770" i="4"/>
  <c r="AB772" i="4" l="1"/>
  <c r="AA773" i="4" a="1"/>
  <c r="AA773" i="4" s="1"/>
  <c r="AD771" i="4"/>
  <c r="AB773" i="4" l="1"/>
  <c r="AA774" i="4" a="1"/>
  <c r="AA774" i="4" s="1"/>
  <c r="AD772" i="4"/>
  <c r="AB774" i="4" l="1"/>
  <c r="AA775" i="4" a="1"/>
  <c r="AA775" i="4" s="1"/>
  <c r="AD773" i="4"/>
  <c r="AB775" i="4" l="1"/>
  <c r="AA776" i="4" a="1"/>
  <c r="AA776" i="4" s="1"/>
  <c r="AD774" i="4"/>
  <c r="AB776" i="4" l="1"/>
  <c r="AA777" i="4" a="1"/>
  <c r="AA777" i="4" s="1"/>
  <c r="AD775" i="4"/>
  <c r="AB777" i="4" l="1"/>
  <c r="AA778" i="4" a="1"/>
  <c r="AA778" i="4" s="1"/>
  <c r="AD776" i="4"/>
  <c r="AB778" i="4" l="1"/>
  <c r="AA779" i="4" a="1"/>
  <c r="AA779" i="4" s="1"/>
  <c r="AD777" i="4"/>
  <c r="AB779" i="4" l="1"/>
  <c r="AA780" i="4" a="1"/>
  <c r="AA780" i="4" s="1"/>
  <c r="AD778" i="4"/>
  <c r="AB780" i="4" l="1"/>
  <c r="AA781" i="4" a="1"/>
  <c r="AA781" i="4" s="1"/>
  <c r="AD779" i="4"/>
  <c r="AB781" i="4" l="1"/>
  <c r="AA782" i="4" a="1"/>
  <c r="AA782" i="4" s="1"/>
  <c r="AD780" i="4"/>
  <c r="AB782" i="4" l="1"/>
  <c r="AA783" i="4" a="1"/>
  <c r="AA783" i="4" s="1"/>
  <c r="AD781" i="4"/>
  <c r="AB783" i="4" l="1"/>
  <c r="AA784" i="4" a="1"/>
  <c r="AA784" i="4" s="1"/>
  <c r="AD782" i="4"/>
  <c r="AB784" i="4" l="1"/>
  <c r="AA785" i="4" a="1"/>
  <c r="AA785" i="4" s="1"/>
  <c r="AD783" i="4"/>
  <c r="AB785" i="4" l="1"/>
  <c r="AA786" i="4" a="1"/>
  <c r="AA786" i="4" s="1"/>
  <c r="AD784" i="4"/>
  <c r="AB786" i="4" l="1"/>
  <c r="AA787" i="4" a="1"/>
  <c r="AA787" i="4" s="1"/>
  <c r="AD785" i="4"/>
  <c r="AB787" i="4" l="1"/>
  <c r="AA788" i="4" a="1"/>
  <c r="AA788" i="4" s="1"/>
  <c r="AD786" i="4"/>
  <c r="AB788" i="4" l="1"/>
  <c r="AA789" i="4" a="1"/>
  <c r="AA789" i="4" s="1"/>
  <c r="AD787" i="4"/>
  <c r="AB789" i="4" l="1"/>
  <c r="AA790" i="4" a="1"/>
  <c r="AA790" i="4" s="1"/>
  <c r="AD788" i="4"/>
  <c r="AB790" i="4" l="1"/>
  <c r="AA791" i="4" a="1"/>
  <c r="AA791" i="4" s="1"/>
  <c r="AD789" i="4"/>
  <c r="AB791" i="4" l="1"/>
  <c r="AA792" i="4" a="1"/>
  <c r="AA792" i="4" s="1"/>
  <c r="AD790" i="4"/>
  <c r="AB792" i="4" l="1"/>
  <c r="AA793" i="4" a="1"/>
  <c r="AA793" i="4" s="1"/>
  <c r="AD791" i="4"/>
  <c r="AB793" i="4" l="1"/>
  <c r="AA794" i="4" a="1"/>
  <c r="AA794" i="4" s="1"/>
  <c r="AD792" i="4"/>
  <c r="AB794" i="4" l="1"/>
  <c r="AA795" i="4" a="1"/>
  <c r="AA795" i="4" s="1"/>
  <c r="AD793" i="4"/>
  <c r="AB795" i="4" l="1"/>
  <c r="AA796" i="4" a="1"/>
  <c r="AA796" i="4" s="1"/>
  <c r="AD794" i="4"/>
  <c r="AB796" i="4" l="1"/>
  <c r="AA797" i="4" a="1"/>
  <c r="AA797" i="4" s="1"/>
  <c r="AD795" i="4"/>
  <c r="AB797" i="4" l="1"/>
  <c r="AA798" i="4" a="1"/>
  <c r="AA798" i="4" s="1"/>
  <c r="AD796" i="4"/>
  <c r="AB798" i="4" l="1"/>
  <c r="AA799" i="4" a="1"/>
  <c r="AA799" i="4" s="1"/>
  <c r="AD797" i="4"/>
  <c r="AB799" i="4" l="1"/>
  <c r="AA800" i="4" a="1"/>
  <c r="AA800" i="4" s="1"/>
  <c r="AD798" i="4"/>
  <c r="AB800" i="4" l="1"/>
  <c r="AA801" i="4" a="1"/>
  <c r="AA801" i="4" s="1"/>
  <c r="AD799" i="4"/>
  <c r="AB801" i="4" l="1"/>
  <c r="AA802" i="4" a="1"/>
  <c r="AA802" i="4" s="1"/>
  <c r="AD800" i="4"/>
  <c r="AB802" i="4" l="1"/>
  <c r="AA803" i="4" a="1"/>
  <c r="AA803" i="4" s="1"/>
  <c r="AD801" i="4"/>
  <c r="AB803" i="4" l="1"/>
  <c r="AA804" i="4" a="1"/>
  <c r="AA804" i="4" s="1"/>
  <c r="AD802" i="4"/>
  <c r="AB804" i="4" l="1"/>
  <c r="AA805" i="4" a="1"/>
  <c r="AA805" i="4" s="1"/>
  <c r="AD803" i="4"/>
  <c r="AB805" i="4" l="1"/>
  <c r="AA806" i="4" a="1"/>
  <c r="AA806" i="4" s="1"/>
  <c r="AD804" i="4"/>
  <c r="AB806" i="4" l="1"/>
  <c r="AA807" i="4" a="1"/>
  <c r="AA807" i="4" s="1"/>
  <c r="AD805" i="4"/>
  <c r="AB807" i="4" l="1"/>
  <c r="AA808" i="4" a="1"/>
  <c r="AA808" i="4" s="1"/>
  <c r="AD806" i="4"/>
  <c r="AB808" i="4" l="1"/>
  <c r="AA809" i="4" a="1"/>
  <c r="AA809" i="4" s="1"/>
  <c r="AD807" i="4"/>
  <c r="AB809" i="4" l="1"/>
  <c r="AA810" i="4" a="1"/>
  <c r="AA810" i="4" s="1"/>
  <c r="AD808" i="4"/>
  <c r="AB810" i="4" l="1"/>
  <c r="AA811" i="4" a="1"/>
  <c r="AA811" i="4" s="1"/>
  <c r="AD809" i="4"/>
  <c r="AB811" i="4" l="1"/>
  <c r="AA812" i="4" a="1"/>
  <c r="AA812" i="4" s="1"/>
  <c r="AD810" i="4"/>
  <c r="AB812" i="4" l="1"/>
  <c r="AA813" i="4" a="1"/>
  <c r="AA813" i="4" s="1"/>
  <c r="AD811" i="4"/>
  <c r="AB813" i="4" l="1"/>
  <c r="AA814" i="4" a="1"/>
  <c r="AA814" i="4" s="1"/>
  <c r="AD812" i="4"/>
  <c r="AB814" i="4" l="1"/>
  <c r="AA815" i="4" a="1"/>
  <c r="AA815" i="4" s="1"/>
  <c r="AD813" i="4"/>
  <c r="AB815" i="4" l="1"/>
  <c r="AA816" i="4" a="1"/>
  <c r="AA816" i="4" s="1"/>
  <c r="AD814" i="4"/>
  <c r="AB816" i="4" l="1"/>
  <c r="AA817" i="4" a="1"/>
  <c r="AA817" i="4" s="1"/>
  <c r="AD815" i="4"/>
  <c r="AB817" i="4" l="1"/>
  <c r="AA818" i="4" a="1"/>
  <c r="AA818" i="4" s="1"/>
  <c r="AD816" i="4"/>
  <c r="AB818" i="4" l="1"/>
  <c r="AA819" i="4" a="1"/>
  <c r="AA819" i="4" s="1"/>
  <c r="AD817" i="4"/>
  <c r="AB819" i="4" l="1"/>
  <c r="AA820" i="4" a="1"/>
  <c r="AA820" i="4" s="1"/>
  <c r="AD818" i="4"/>
  <c r="AB820" i="4" l="1"/>
  <c r="AA821" i="4" a="1"/>
  <c r="AA821" i="4" s="1"/>
  <c r="AD819" i="4"/>
  <c r="AB821" i="4" l="1"/>
  <c r="AA822" i="4" a="1"/>
  <c r="AA822" i="4" s="1"/>
  <c r="AD820" i="4"/>
  <c r="AB822" i="4" l="1"/>
  <c r="AA823" i="4" a="1"/>
  <c r="AA823" i="4" s="1"/>
  <c r="AD821" i="4"/>
  <c r="AB823" i="4" l="1"/>
  <c r="AA824" i="4" a="1"/>
  <c r="AA824" i="4" s="1"/>
  <c r="AD822" i="4"/>
  <c r="AB824" i="4" l="1"/>
  <c r="AA825" i="4" a="1"/>
  <c r="AA825" i="4" s="1"/>
  <c r="AD823" i="4"/>
  <c r="AB825" i="4" l="1"/>
  <c r="AA826" i="4" a="1"/>
  <c r="AA826" i="4" s="1"/>
  <c r="AD824" i="4"/>
  <c r="AB826" i="4" l="1"/>
  <c r="AA827" i="4" a="1"/>
  <c r="AA827" i="4" s="1"/>
  <c r="AD825" i="4"/>
  <c r="AB827" i="4" l="1"/>
  <c r="AA828" i="4" a="1"/>
  <c r="AA828" i="4" s="1"/>
  <c r="AD826" i="4"/>
  <c r="AB828" i="4" l="1"/>
  <c r="AA829" i="4" a="1"/>
  <c r="AA829" i="4" s="1"/>
  <c r="AD827" i="4"/>
  <c r="AB829" i="4" l="1"/>
  <c r="AA830" i="4" a="1"/>
  <c r="AA830" i="4" s="1"/>
  <c r="AD828" i="4"/>
  <c r="AB830" i="4" l="1"/>
  <c r="AA831" i="4" a="1"/>
  <c r="AA831" i="4" s="1"/>
  <c r="AD829" i="4"/>
  <c r="AB831" i="4" l="1"/>
  <c r="AA832" i="4" a="1"/>
  <c r="AA832" i="4" s="1"/>
  <c r="AD830" i="4"/>
  <c r="AB832" i="4" l="1"/>
  <c r="AA833" i="4" a="1"/>
  <c r="AA833" i="4" s="1"/>
  <c r="AD831" i="4"/>
  <c r="AB833" i="4" l="1"/>
  <c r="AA834" i="4" a="1"/>
  <c r="AA834" i="4" s="1"/>
  <c r="AD832" i="4"/>
  <c r="AB834" i="4" l="1"/>
  <c r="AA835" i="4" a="1"/>
  <c r="AA835" i="4" s="1"/>
  <c r="AD833" i="4"/>
  <c r="AB835" i="4" l="1"/>
  <c r="AA836" i="4" a="1"/>
  <c r="AA836" i="4" s="1"/>
  <c r="AD834" i="4"/>
  <c r="AB836" i="4" l="1"/>
  <c r="AA837" i="4" a="1"/>
  <c r="AA837" i="4" s="1"/>
  <c r="AD835" i="4"/>
  <c r="AB837" i="4" l="1"/>
  <c r="AA838" i="4" a="1"/>
  <c r="AA838" i="4" s="1"/>
  <c r="AD836" i="4"/>
  <c r="AB838" i="4" l="1"/>
  <c r="AA839" i="4" a="1"/>
  <c r="AA839" i="4" s="1"/>
  <c r="AD837" i="4"/>
  <c r="AB839" i="4" l="1"/>
  <c r="AA840" i="4" a="1"/>
  <c r="AA840" i="4" s="1"/>
  <c r="AD838" i="4"/>
  <c r="AB840" i="4" l="1"/>
  <c r="AA841" i="4" a="1"/>
  <c r="AA841" i="4" s="1"/>
  <c r="AD839" i="4"/>
  <c r="AB841" i="4" l="1"/>
  <c r="AA842" i="4" a="1"/>
  <c r="AA842" i="4" s="1"/>
  <c r="AD840" i="4"/>
  <c r="AB842" i="4" l="1"/>
  <c r="AA843" i="4" a="1"/>
  <c r="AA843" i="4" s="1"/>
  <c r="AD841" i="4"/>
  <c r="AB843" i="4" l="1"/>
  <c r="AA844" i="4" a="1"/>
  <c r="AA844" i="4" s="1"/>
  <c r="AD842" i="4"/>
  <c r="AB844" i="4" l="1"/>
  <c r="AA845" i="4" a="1"/>
  <c r="AA845" i="4" s="1"/>
  <c r="AD843" i="4"/>
  <c r="AB845" i="4" l="1"/>
  <c r="AA846" i="4" a="1"/>
  <c r="AA846" i="4" s="1"/>
  <c r="AD844" i="4"/>
  <c r="AB846" i="4" l="1"/>
  <c r="AA847" i="4" a="1"/>
  <c r="AA847" i="4" s="1"/>
  <c r="AD845" i="4"/>
  <c r="AB847" i="4" l="1"/>
  <c r="AA848" i="4" a="1"/>
  <c r="AA848" i="4" s="1"/>
  <c r="AD846" i="4"/>
  <c r="AB848" i="4" l="1"/>
  <c r="AA849" i="4" a="1"/>
  <c r="AA849" i="4" s="1"/>
  <c r="AD847" i="4"/>
  <c r="AB849" i="4" l="1"/>
  <c r="AA850" i="4" a="1"/>
  <c r="AA850" i="4" s="1"/>
  <c r="AD848" i="4"/>
  <c r="AB850" i="4" l="1"/>
  <c r="AA851" i="4" a="1"/>
  <c r="AA851" i="4" s="1"/>
  <c r="AD849" i="4"/>
  <c r="AB851" i="4" l="1"/>
  <c r="AA852" i="4" a="1"/>
  <c r="AA852" i="4" s="1"/>
  <c r="AD850" i="4"/>
  <c r="AB852" i="4" l="1"/>
  <c r="AA853" i="4" a="1"/>
  <c r="AA853" i="4" s="1"/>
  <c r="AD851" i="4"/>
  <c r="AB853" i="4" l="1"/>
  <c r="AA854" i="4" a="1"/>
  <c r="AA854" i="4" s="1"/>
  <c r="AD852" i="4"/>
  <c r="AB854" i="4" l="1"/>
  <c r="AA855" i="4" a="1"/>
  <c r="AA855" i="4" s="1"/>
  <c r="AD853" i="4"/>
  <c r="AB855" i="4" l="1"/>
  <c r="AA856" i="4" a="1"/>
  <c r="AA856" i="4" s="1"/>
  <c r="AD854" i="4"/>
  <c r="AB856" i="4" l="1"/>
  <c r="AA857" i="4" a="1"/>
  <c r="AA857" i="4" s="1"/>
  <c r="AD855" i="4"/>
  <c r="AB857" i="4" l="1"/>
  <c r="AA858" i="4" a="1"/>
  <c r="AA858" i="4" s="1"/>
  <c r="AD856" i="4"/>
  <c r="AB858" i="4" l="1"/>
  <c r="AA859" i="4" a="1"/>
  <c r="AA859" i="4" s="1"/>
  <c r="AD857" i="4"/>
  <c r="AB859" i="4" l="1"/>
  <c r="AA860" i="4" a="1"/>
  <c r="AA860" i="4" s="1"/>
  <c r="AD858" i="4"/>
  <c r="AB860" i="4" l="1"/>
  <c r="AA861" i="4" a="1"/>
  <c r="AA861" i="4" s="1"/>
  <c r="AD859" i="4"/>
  <c r="AB861" i="4" l="1"/>
  <c r="AA862" i="4" a="1"/>
  <c r="AA862" i="4" s="1"/>
  <c r="AD860" i="4"/>
  <c r="AB862" i="4" l="1"/>
  <c r="AA863" i="4" a="1"/>
  <c r="AA863" i="4" s="1"/>
  <c r="AD861" i="4"/>
  <c r="AB863" i="4" l="1"/>
  <c r="AA864" i="4" a="1"/>
  <c r="AA864" i="4" s="1"/>
  <c r="AD862" i="4"/>
  <c r="AB864" i="4" l="1"/>
  <c r="AA865" i="4" a="1"/>
  <c r="AA865" i="4" s="1"/>
  <c r="AD863" i="4"/>
  <c r="AB865" i="4" l="1"/>
  <c r="AA866" i="4" a="1"/>
  <c r="AA866" i="4" s="1"/>
  <c r="AD864" i="4"/>
  <c r="AB866" i="4" l="1"/>
  <c r="AA867" i="4" a="1"/>
  <c r="AA867" i="4" s="1"/>
  <c r="AD865" i="4"/>
  <c r="AB867" i="4" l="1"/>
  <c r="AA868" i="4" a="1"/>
  <c r="AA868" i="4" s="1"/>
  <c r="AD866" i="4"/>
  <c r="AB868" i="4" l="1"/>
  <c r="AA869" i="4" a="1"/>
  <c r="AA869" i="4" s="1"/>
  <c r="AD867" i="4"/>
  <c r="AB869" i="4" l="1"/>
  <c r="AA870" i="4" a="1"/>
  <c r="AA870" i="4" s="1"/>
  <c r="AD868" i="4"/>
  <c r="AB870" i="4" l="1"/>
  <c r="AA871" i="4" a="1"/>
  <c r="AA871" i="4" s="1"/>
  <c r="AD869" i="4"/>
  <c r="AB871" i="4" l="1"/>
  <c r="AA872" i="4" a="1"/>
  <c r="AA872" i="4" s="1"/>
  <c r="AD870" i="4"/>
  <c r="AB872" i="4" l="1"/>
  <c r="AA873" i="4" a="1"/>
  <c r="AA873" i="4" s="1"/>
  <c r="AD871" i="4"/>
  <c r="AB873" i="4" l="1"/>
  <c r="AA874" i="4" a="1"/>
  <c r="AA874" i="4" s="1"/>
  <c r="AD872" i="4"/>
  <c r="AB874" i="4" l="1"/>
  <c r="AA875" i="4" a="1"/>
  <c r="AA875" i="4" s="1"/>
  <c r="AD873" i="4"/>
  <c r="AB875" i="4" l="1"/>
  <c r="AA876" i="4" a="1"/>
  <c r="AA876" i="4" s="1"/>
  <c r="AD874" i="4"/>
  <c r="AB876" i="4" l="1"/>
  <c r="AA877" i="4" a="1"/>
  <c r="AA877" i="4" s="1"/>
  <c r="AD875" i="4"/>
  <c r="AB877" i="4" l="1"/>
  <c r="AA878" i="4" a="1"/>
  <c r="AA878" i="4" s="1"/>
  <c r="AD876" i="4"/>
  <c r="AB878" i="4" l="1"/>
  <c r="AA879" i="4" a="1"/>
  <c r="AA879" i="4" s="1"/>
  <c r="AD877" i="4"/>
  <c r="AB879" i="4" l="1"/>
  <c r="AA880" i="4" a="1"/>
  <c r="AA880" i="4" s="1"/>
  <c r="AD878" i="4"/>
  <c r="AB880" i="4" l="1"/>
  <c r="AA881" i="4" a="1"/>
  <c r="AA881" i="4" s="1"/>
  <c r="AD879" i="4"/>
  <c r="AB881" i="4" l="1"/>
  <c r="AA882" i="4" a="1"/>
  <c r="AA882" i="4" s="1"/>
  <c r="AD880" i="4"/>
  <c r="AB882" i="4" l="1"/>
  <c r="AA883" i="4" a="1"/>
  <c r="AA883" i="4" s="1"/>
  <c r="AD881" i="4"/>
  <c r="AB883" i="4" l="1"/>
  <c r="AA884" i="4" a="1"/>
  <c r="AA884" i="4" s="1"/>
  <c r="AD882" i="4"/>
  <c r="AB884" i="4" l="1"/>
  <c r="AA885" i="4" a="1"/>
  <c r="AA885" i="4" s="1"/>
  <c r="AD883" i="4"/>
  <c r="AB885" i="4" l="1"/>
  <c r="AA886" i="4" a="1"/>
  <c r="AA886" i="4" s="1"/>
  <c r="AD884" i="4"/>
  <c r="AB886" i="4" l="1"/>
  <c r="AA887" i="4" a="1"/>
  <c r="AA887" i="4" s="1"/>
  <c r="AD885" i="4"/>
  <c r="AB887" i="4" l="1"/>
  <c r="AA888" i="4" a="1"/>
  <c r="AA888" i="4" s="1"/>
  <c r="AD886" i="4"/>
  <c r="AB888" i="4" l="1"/>
  <c r="AA889" i="4" a="1"/>
  <c r="AA889" i="4" s="1"/>
  <c r="AD887" i="4"/>
  <c r="AB889" i="4" l="1"/>
  <c r="AA890" i="4" a="1"/>
  <c r="AA890" i="4" s="1"/>
  <c r="AD888" i="4"/>
  <c r="AB890" i="4" l="1"/>
  <c r="AA891" i="4" a="1"/>
  <c r="AA891" i="4" s="1"/>
  <c r="AD889" i="4"/>
  <c r="AB891" i="4" l="1"/>
  <c r="AA892" i="4" a="1"/>
  <c r="AA892" i="4" s="1"/>
  <c r="AD890" i="4"/>
  <c r="AB892" i="4" l="1"/>
  <c r="AA893" i="4" a="1"/>
  <c r="AA893" i="4" s="1"/>
  <c r="AD891" i="4"/>
  <c r="AB893" i="4" l="1"/>
  <c r="AA894" i="4" a="1"/>
  <c r="AA894" i="4" s="1"/>
  <c r="AD892" i="4"/>
  <c r="AB894" i="4" l="1"/>
  <c r="AA895" i="4" a="1"/>
  <c r="AA895" i="4" s="1"/>
  <c r="AD893" i="4"/>
  <c r="AB895" i="4" l="1"/>
  <c r="AA896" i="4" a="1"/>
  <c r="AA896" i="4" s="1"/>
  <c r="AD894" i="4"/>
  <c r="AB896" i="4" l="1"/>
  <c r="AA897" i="4" a="1"/>
  <c r="AA897" i="4" s="1"/>
  <c r="AD895" i="4"/>
  <c r="AB897" i="4" l="1"/>
  <c r="AA898" i="4" a="1"/>
  <c r="AA898" i="4" s="1"/>
  <c r="AD896" i="4"/>
  <c r="AB898" i="4" l="1"/>
  <c r="AA899" i="4" a="1"/>
  <c r="AA899" i="4" s="1"/>
  <c r="AD897" i="4"/>
  <c r="AB899" i="4" l="1"/>
  <c r="AA900" i="4" a="1"/>
  <c r="AA900" i="4" s="1"/>
  <c r="AD898" i="4"/>
  <c r="AB900" i="4" l="1"/>
  <c r="AA901" i="4" a="1"/>
  <c r="AA901" i="4" s="1"/>
  <c r="AD899" i="4"/>
  <c r="AB901" i="4" l="1"/>
  <c r="AA902" i="4" a="1"/>
  <c r="AA902" i="4" s="1"/>
  <c r="AD900" i="4"/>
  <c r="AB902" i="4" l="1"/>
  <c r="AA903" i="4" a="1"/>
  <c r="AA903" i="4" s="1"/>
  <c r="AD901" i="4"/>
  <c r="AB903" i="4" l="1"/>
  <c r="AA904" i="4" a="1"/>
  <c r="AA904" i="4" s="1"/>
  <c r="AD902" i="4"/>
  <c r="AB904" i="4" l="1"/>
  <c r="AA905" i="4" a="1"/>
  <c r="AA905" i="4" s="1"/>
  <c r="AD903" i="4"/>
  <c r="AB905" i="4" l="1"/>
  <c r="AA906" i="4" a="1"/>
  <c r="AA906" i="4" s="1"/>
  <c r="AD904" i="4"/>
  <c r="AB906" i="4" l="1"/>
  <c r="AA907" i="4" a="1"/>
  <c r="AA907" i="4" s="1"/>
  <c r="AD905" i="4"/>
  <c r="AB907" i="4" l="1"/>
  <c r="AA908" i="4" a="1"/>
  <c r="AA908" i="4" s="1"/>
  <c r="AD906" i="4"/>
  <c r="AB908" i="4" l="1"/>
  <c r="AA909" i="4" a="1"/>
  <c r="AA909" i="4" s="1"/>
  <c r="AD907" i="4"/>
  <c r="AB909" i="4" l="1"/>
  <c r="AA910" i="4" a="1"/>
  <c r="AA910" i="4" s="1"/>
  <c r="AD908" i="4"/>
  <c r="AB910" i="4" l="1"/>
  <c r="AA911" i="4" a="1"/>
  <c r="AA911" i="4" s="1"/>
  <c r="AD909" i="4"/>
  <c r="AB911" i="4" l="1"/>
  <c r="AA912" i="4" a="1"/>
  <c r="AA912" i="4" s="1"/>
  <c r="AD910" i="4"/>
  <c r="AB912" i="4" l="1"/>
  <c r="AA913" i="4" a="1"/>
  <c r="AA913" i="4" s="1"/>
  <c r="AD911" i="4"/>
  <c r="AB913" i="4" l="1"/>
  <c r="AA914" i="4" a="1"/>
  <c r="AA914" i="4" s="1"/>
  <c r="AD912" i="4"/>
  <c r="AB914" i="4" l="1"/>
  <c r="AA915" i="4" a="1"/>
  <c r="AA915" i="4" s="1"/>
  <c r="AD913" i="4"/>
  <c r="AB915" i="4" l="1"/>
  <c r="AA916" i="4" a="1"/>
  <c r="AA916" i="4" s="1"/>
  <c r="AD914" i="4"/>
  <c r="AB916" i="4" l="1"/>
  <c r="AA917" i="4" a="1"/>
  <c r="AA917" i="4" s="1"/>
  <c r="AD915" i="4"/>
  <c r="AB917" i="4" l="1"/>
  <c r="AA918" i="4" a="1"/>
  <c r="AA918" i="4" s="1"/>
  <c r="AD916" i="4"/>
  <c r="AB918" i="4" l="1"/>
  <c r="AA919" i="4" a="1"/>
  <c r="AA919" i="4" s="1"/>
  <c r="AD917" i="4"/>
  <c r="AB919" i="4" l="1"/>
  <c r="AA920" i="4" a="1"/>
  <c r="AA920" i="4" s="1"/>
  <c r="AD918" i="4"/>
  <c r="AB920" i="4" l="1"/>
  <c r="AA921" i="4" a="1"/>
  <c r="AA921" i="4" s="1"/>
  <c r="AD919" i="4"/>
  <c r="AB921" i="4" l="1"/>
  <c r="AA922" i="4" a="1"/>
  <c r="AA922" i="4" s="1"/>
  <c r="AD920" i="4"/>
  <c r="AB922" i="4" l="1"/>
  <c r="AA923" i="4" a="1"/>
  <c r="AA923" i="4" s="1"/>
  <c r="AD921" i="4"/>
  <c r="AB923" i="4" l="1"/>
  <c r="AA924" i="4" a="1"/>
  <c r="AA924" i="4" s="1"/>
  <c r="AD922" i="4"/>
  <c r="AB924" i="4" l="1"/>
  <c r="AA925" i="4" a="1"/>
  <c r="AA925" i="4" s="1"/>
  <c r="AD923" i="4"/>
  <c r="AB925" i="4" l="1"/>
  <c r="AA926" i="4" a="1"/>
  <c r="AA926" i="4" s="1"/>
  <c r="AD924" i="4"/>
  <c r="AB926" i="4" l="1"/>
  <c r="AA927" i="4" a="1"/>
  <c r="AA927" i="4" s="1"/>
  <c r="AD925" i="4"/>
  <c r="AB927" i="4" l="1"/>
  <c r="AA928" i="4" a="1"/>
  <c r="AA928" i="4" s="1"/>
  <c r="AD926" i="4"/>
  <c r="AB928" i="4" l="1"/>
  <c r="AA929" i="4" a="1"/>
  <c r="AA929" i="4" s="1"/>
  <c r="AD927" i="4"/>
  <c r="AB929" i="4" l="1"/>
  <c r="AA930" i="4" a="1"/>
  <c r="AA930" i="4" s="1"/>
  <c r="AD928" i="4"/>
  <c r="AB930" i="4" l="1"/>
  <c r="AA931" i="4" a="1"/>
  <c r="AA931" i="4" s="1"/>
  <c r="AD929" i="4"/>
  <c r="AB931" i="4" l="1"/>
  <c r="AA932" i="4" a="1"/>
  <c r="AA932" i="4" s="1"/>
  <c r="AD930" i="4"/>
  <c r="AB932" i="4" l="1"/>
  <c r="AA933" i="4" a="1"/>
  <c r="AA933" i="4" s="1"/>
  <c r="AD931" i="4"/>
  <c r="AB933" i="4" l="1"/>
  <c r="AA934" i="4" a="1"/>
  <c r="AA934" i="4" s="1"/>
  <c r="AD932" i="4"/>
  <c r="AB934" i="4" l="1"/>
  <c r="AA935" i="4" a="1"/>
  <c r="AA935" i="4" s="1"/>
  <c r="AD933" i="4"/>
  <c r="AB935" i="4" l="1"/>
  <c r="AA936" i="4" a="1"/>
  <c r="AA936" i="4" s="1"/>
  <c r="AD934" i="4"/>
  <c r="AB936" i="4" l="1"/>
  <c r="AA937" i="4" a="1"/>
  <c r="AA937" i="4" s="1"/>
  <c r="AD935" i="4"/>
  <c r="AB937" i="4" l="1"/>
  <c r="AA938" i="4" a="1"/>
  <c r="AA938" i="4" s="1"/>
  <c r="AD936" i="4"/>
  <c r="AB938" i="4" l="1"/>
  <c r="AA939" i="4" a="1"/>
  <c r="AA939" i="4" s="1"/>
  <c r="AD937" i="4"/>
  <c r="AB939" i="4" l="1"/>
  <c r="AA940" i="4" a="1"/>
  <c r="AA940" i="4" s="1"/>
  <c r="AD938" i="4"/>
  <c r="AB940" i="4" l="1"/>
  <c r="AA941" i="4" a="1"/>
  <c r="AA941" i="4" s="1"/>
  <c r="AD939" i="4"/>
  <c r="AB941" i="4" l="1"/>
  <c r="AA942" i="4" a="1"/>
  <c r="AA942" i="4" s="1"/>
  <c r="AD940" i="4"/>
  <c r="AB942" i="4" l="1"/>
  <c r="AA943" i="4" a="1"/>
  <c r="AA943" i="4" s="1"/>
  <c r="AD941" i="4"/>
  <c r="AB943" i="4" l="1"/>
  <c r="AA944" i="4" a="1"/>
  <c r="AA944" i="4" s="1"/>
  <c r="AD942" i="4"/>
  <c r="AB944" i="4" l="1"/>
  <c r="AA945" i="4" a="1"/>
  <c r="AA945" i="4" s="1"/>
  <c r="AD943" i="4"/>
  <c r="AB945" i="4" l="1"/>
  <c r="AA946" i="4" a="1"/>
  <c r="AA946" i="4" s="1"/>
  <c r="AD944" i="4"/>
  <c r="AB946" i="4" l="1"/>
  <c r="AA947" i="4" a="1"/>
  <c r="AA947" i="4" s="1"/>
  <c r="AD945" i="4"/>
  <c r="AB947" i="4" l="1"/>
  <c r="AA948" i="4" a="1"/>
  <c r="AA948" i="4" s="1"/>
  <c r="AD946" i="4"/>
  <c r="AB948" i="4" l="1"/>
  <c r="AA949" i="4" a="1"/>
  <c r="AA949" i="4" s="1"/>
  <c r="AD947" i="4"/>
  <c r="AB949" i="4" l="1"/>
  <c r="AA950" i="4" a="1"/>
  <c r="AA950" i="4" s="1"/>
  <c r="AD948" i="4"/>
  <c r="AB950" i="4" l="1"/>
  <c r="AA951" i="4" a="1"/>
  <c r="AA951" i="4" s="1"/>
  <c r="AD949" i="4"/>
  <c r="AB951" i="4" l="1"/>
  <c r="AA952" i="4" a="1"/>
  <c r="AA952" i="4" s="1"/>
  <c r="AD950" i="4"/>
  <c r="AB952" i="4" l="1"/>
  <c r="AA953" i="4" a="1"/>
  <c r="AA953" i="4" s="1"/>
  <c r="AD951" i="4"/>
  <c r="AB953" i="4" l="1"/>
  <c r="AA954" i="4" a="1"/>
  <c r="AA954" i="4" s="1"/>
  <c r="AD952" i="4"/>
  <c r="AB954" i="4" l="1"/>
  <c r="AA955" i="4" a="1"/>
  <c r="AA955" i="4" s="1"/>
  <c r="AD953" i="4"/>
  <c r="AB955" i="4" l="1"/>
  <c r="AA956" i="4" a="1"/>
  <c r="AA956" i="4" s="1"/>
  <c r="AD954" i="4"/>
  <c r="AB956" i="4" l="1"/>
  <c r="AA957" i="4" a="1"/>
  <c r="AA957" i="4" s="1"/>
  <c r="AD955" i="4"/>
  <c r="AB957" i="4" l="1"/>
  <c r="AA958" i="4" a="1"/>
  <c r="AA958" i="4" s="1"/>
  <c r="AD956" i="4"/>
  <c r="AB958" i="4" l="1"/>
  <c r="AA959" i="4" a="1"/>
  <c r="AA959" i="4" s="1"/>
  <c r="AD957" i="4"/>
  <c r="AB959" i="4" l="1"/>
  <c r="AA960" i="4" a="1"/>
  <c r="AA960" i="4" s="1"/>
  <c r="AD958" i="4"/>
  <c r="AB960" i="4" l="1"/>
  <c r="AA961" i="4" a="1"/>
  <c r="AA961" i="4" s="1"/>
  <c r="AD959" i="4"/>
  <c r="AB961" i="4" l="1"/>
  <c r="AA962" i="4" a="1"/>
  <c r="AA962" i="4" s="1"/>
  <c r="AD960" i="4"/>
  <c r="AB962" i="4" l="1"/>
  <c r="AA963" i="4" a="1"/>
  <c r="AA963" i="4" s="1"/>
  <c r="AD961" i="4"/>
  <c r="AB963" i="4" l="1"/>
  <c r="AA964" i="4" a="1"/>
  <c r="AA964" i="4" s="1"/>
  <c r="AD962" i="4"/>
  <c r="AB964" i="4" l="1"/>
  <c r="AA965" i="4" a="1"/>
  <c r="AA965" i="4" s="1"/>
  <c r="AD963" i="4"/>
  <c r="AB965" i="4" l="1"/>
  <c r="AA966" i="4" a="1"/>
  <c r="AA966" i="4" s="1"/>
  <c r="AD964" i="4"/>
  <c r="AB966" i="4" l="1"/>
  <c r="AA967" i="4" a="1"/>
  <c r="AA967" i="4" s="1"/>
  <c r="AD965" i="4"/>
  <c r="AB967" i="4" l="1"/>
  <c r="AA968" i="4" a="1"/>
  <c r="AA968" i="4" s="1"/>
  <c r="AD966" i="4"/>
  <c r="AB968" i="4" l="1"/>
  <c r="AA969" i="4" a="1"/>
  <c r="AA969" i="4" s="1"/>
  <c r="AD967" i="4"/>
  <c r="AB969" i="4" l="1"/>
  <c r="AA970" i="4" a="1"/>
  <c r="AA970" i="4" s="1"/>
  <c r="AD968" i="4"/>
  <c r="AB970" i="4" l="1"/>
  <c r="AA971" i="4" a="1"/>
  <c r="AA971" i="4" s="1"/>
  <c r="AD969" i="4"/>
  <c r="AB971" i="4" l="1"/>
  <c r="AA972" i="4" a="1"/>
  <c r="AA972" i="4" s="1"/>
  <c r="AD970" i="4"/>
  <c r="AB972" i="4" l="1"/>
  <c r="AA973" i="4" a="1"/>
  <c r="AA973" i="4" s="1"/>
  <c r="AD971" i="4"/>
  <c r="AB973" i="4" l="1"/>
  <c r="AA974" i="4" a="1"/>
  <c r="AA974" i="4" s="1"/>
  <c r="AD972" i="4"/>
  <c r="AB974" i="4" l="1"/>
  <c r="AA975" i="4" a="1"/>
  <c r="AA975" i="4" s="1"/>
  <c r="AD973" i="4"/>
  <c r="AB975" i="4" l="1"/>
  <c r="AA976" i="4" a="1"/>
  <c r="AA976" i="4" s="1"/>
  <c r="AD974" i="4"/>
  <c r="AB976" i="4" l="1"/>
  <c r="AA977" i="4" a="1"/>
  <c r="AA977" i="4" s="1"/>
  <c r="AD975" i="4"/>
  <c r="AB977" i="4" l="1"/>
  <c r="AA978" i="4" a="1"/>
  <c r="AA978" i="4" s="1"/>
  <c r="AD976" i="4"/>
  <c r="AB978" i="4" l="1"/>
  <c r="AA979" i="4" a="1"/>
  <c r="AA979" i="4" s="1"/>
  <c r="AD977" i="4"/>
  <c r="AB979" i="4" l="1"/>
  <c r="AA980" i="4" a="1"/>
  <c r="AA980" i="4" s="1"/>
  <c r="AD978" i="4"/>
  <c r="AB980" i="4" l="1"/>
  <c r="AA981" i="4" a="1"/>
  <c r="AA981" i="4" s="1"/>
  <c r="AD979" i="4"/>
  <c r="AB981" i="4" l="1"/>
  <c r="AA982" i="4" a="1"/>
  <c r="AA982" i="4" s="1"/>
  <c r="AD980" i="4"/>
  <c r="AB982" i="4" l="1"/>
  <c r="AA983" i="4" a="1"/>
  <c r="AA983" i="4" s="1"/>
  <c r="AD981" i="4"/>
  <c r="AB983" i="4" l="1"/>
  <c r="AA984" i="4" a="1"/>
  <c r="AA984" i="4" s="1"/>
  <c r="AD982" i="4"/>
  <c r="AB984" i="4" l="1"/>
  <c r="AA985" i="4" a="1"/>
  <c r="AA985" i="4" s="1"/>
  <c r="AD983" i="4"/>
  <c r="AB985" i="4" l="1"/>
  <c r="AA986" i="4" a="1"/>
  <c r="AA986" i="4" s="1"/>
  <c r="AD984" i="4"/>
  <c r="AB986" i="4" l="1"/>
  <c r="AA987" i="4" a="1"/>
  <c r="AA987" i="4" s="1"/>
  <c r="AD985" i="4"/>
  <c r="AB987" i="4" l="1"/>
  <c r="AA988" i="4" a="1"/>
  <c r="AA988" i="4" s="1"/>
  <c r="AD986" i="4"/>
  <c r="AB988" i="4" l="1"/>
  <c r="AA989" i="4" a="1"/>
  <c r="AA989" i="4" s="1"/>
  <c r="AD987" i="4"/>
  <c r="AB989" i="4" l="1"/>
  <c r="AA990" i="4" a="1"/>
  <c r="AA990" i="4" s="1"/>
  <c r="AD988" i="4"/>
  <c r="AB990" i="4" l="1"/>
  <c r="AA991" i="4" a="1"/>
  <c r="AA991" i="4" s="1"/>
  <c r="AD989" i="4"/>
  <c r="AB991" i="4" l="1"/>
  <c r="AA992" i="4" a="1"/>
  <c r="AA992" i="4" s="1"/>
  <c r="AD990" i="4"/>
  <c r="AB992" i="4" l="1"/>
  <c r="AA993" i="4" a="1"/>
  <c r="AA993" i="4" s="1"/>
  <c r="AD991" i="4"/>
  <c r="AB993" i="4" l="1"/>
  <c r="AA994" i="4" a="1"/>
  <c r="AA994" i="4" s="1"/>
  <c r="AD992" i="4"/>
  <c r="AB994" i="4" l="1"/>
  <c r="AA995" i="4" a="1"/>
  <c r="AA995" i="4" s="1"/>
  <c r="AD993" i="4"/>
  <c r="AB995" i="4" l="1"/>
  <c r="AA996" i="4" a="1"/>
  <c r="AA996" i="4" s="1"/>
  <c r="AD994" i="4"/>
  <c r="AB996" i="4" l="1"/>
  <c r="AA997" i="4" a="1"/>
  <c r="AA997" i="4" s="1"/>
  <c r="AD995" i="4"/>
  <c r="AB997" i="4" l="1"/>
  <c r="AA998" i="4" a="1"/>
  <c r="AA998" i="4" s="1"/>
  <c r="AD996" i="4"/>
  <c r="AB998" i="4" l="1"/>
  <c r="AA999" i="4" a="1"/>
  <c r="AA999" i="4" s="1"/>
  <c r="AD997" i="4"/>
  <c r="AB999" i="4" l="1"/>
  <c r="AA1000" i="4" a="1"/>
  <c r="AA1000" i="4" s="1"/>
  <c r="AD998" i="4"/>
  <c r="AB1000" i="4" l="1"/>
  <c r="AA1001" i="4" a="1"/>
  <c r="AA1001" i="4" s="1"/>
  <c r="AD999" i="4"/>
  <c r="AB1001" i="4" l="1"/>
  <c r="AA1002" i="4" a="1"/>
  <c r="AA1002" i="4" s="1"/>
  <c r="AD1000" i="4"/>
  <c r="AB1002" i="4" l="1"/>
  <c r="AA1003" i="4" a="1"/>
  <c r="AA1003" i="4" s="1"/>
  <c r="AD1001" i="4"/>
  <c r="AB1003" i="4" l="1"/>
  <c r="AA1004" i="4" a="1"/>
  <c r="AA1004" i="4" s="1"/>
  <c r="AD1002" i="4"/>
  <c r="AB1004" i="4" l="1"/>
  <c r="AA1005" i="4" a="1"/>
  <c r="AA1005" i="4" s="1"/>
  <c r="AD1003" i="4"/>
  <c r="AB1005" i="4" l="1"/>
  <c r="AA1006" i="4" a="1"/>
  <c r="AA1006" i="4" s="1"/>
  <c r="AD1004" i="4"/>
  <c r="AB1006" i="4" l="1"/>
  <c r="AA1007" i="4" a="1"/>
  <c r="AA1007" i="4" s="1"/>
  <c r="AD1005" i="4"/>
  <c r="AB1007" i="4" l="1"/>
  <c r="AA1008" i="4" a="1"/>
  <c r="AA1008" i="4" s="1"/>
  <c r="AD1006" i="4"/>
  <c r="AB1008" i="4" l="1"/>
  <c r="AA1009" i="4" a="1"/>
  <c r="AA1009" i="4" s="1"/>
  <c r="AD1007" i="4"/>
  <c r="AB1009" i="4" l="1"/>
  <c r="AA1010" i="4" a="1"/>
  <c r="AA1010" i="4" s="1"/>
  <c r="AD1008" i="4"/>
  <c r="AB1010" i="4" l="1"/>
  <c r="AA1011" i="4" a="1"/>
  <c r="AA1011" i="4" s="1"/>
  <c r="AD1009" i="4"/>
  <c r="AB1011" i="4" l="1"/>
  <c r="AA1012" i="4" a="1"/>
  <c r="AA1012" i="4" s="1"/>
  <c r="AD1010" i="4"/>
  <c r="AB1012" i="4" l="1"/>
  <c r="AA1013" i="4" a="1"/>
  <c r="AA1013" i="4" s="1"/>
  <c r="AD1011" i="4"/>
  <c r="AB1013" i="4" l="1"/>
  <c r="AA1014" i="4" a="1"/>
  <c r="AA1014" i="4" s="1"/>
  <c r="AD1012" i="4"/>
  <c r="AB1014" i="4" l="1"/>
  <c r="AA1015" i="4" a="1"/>
  <c r="AA1015" i="4" s="1"/>
  <c r="AD1013" i="4"/>
  <c r="AB1015" i="4" l="1"/>
  <c r="AA1016" i="4" a="1"/>
  <c r="AA1016" i="4" s="1"/>
  <c r="AD1014" i="4"/>
  <c r="AB1016" i="4" l="1"/>
  <c r="AA1017" i="4" a="1"/>
  <c r="AA1017" i="4" s="1"/>
  <c r="AD1015" i="4"/>
  <c r="AB1017" i="4" l="1"/>
  <c r="AA1018" i="4" a="1"/>
  <c r="AA1018" i="4" s="1"/>
  <c r="AD1016" i="4"/>
  <c r="AB1018" i="4" l="1"/>
  <c r="AA1019" i="4" a="1"/>
  <c r="AA1019" i="4" s="1"/>
  <c r="AD1017" i="4"/>
  <c r="AB1019" i="4" l="1"/>
  <c r="AA1020" i="4" a="1"/>
  <c r="AA1020" i="4" s="1"/>
  <c r="AD1018" i="4"/>
  <c r="AB1020" i="4" l="1"/>
  <c r="AA1021" i="4" a="1"/>
  <c r="AA1021" i="4" s="1"/>
  <c r="AD1019" i="4"/>
  <c r="AB1021" i="4" l="1"/>
  <c r="AA1022" i="4" a="1"/>
  <c r="AA1022" i="4" s="1"/>
  <c r="AD1020" i="4"/>
  <c r="AB1022" i="4" l="1"/>
  <c r="AA1023" i="4" a="1"/>
  <c r="AA1023" i="4" s="1"/>
  <c r="AD1021" i="4"/>
  <c r="AB1023" i="4" l="1"/>
  <c r="AA1024" i="4" a="1"/>
  <c r="AA1024" i="4" s="1"/>
  <c r="AD1022" i="4"/>
  <c r="AB1024" i="4" l="1"/>
  <c r="AA1025" i="4" a="1"/>
  <c r="AA1025" i="4" s="1"/>
  <c r="AD1023" i="4"/>
  <c r="AB1025" i="4" l="1"/>
  <c r="AA1026" i="4" a="1"/>
  <c r="AA1026" i="4" s="1"/>
  <c r="AD1024" i="4"/>
  <c r="AB1026" i="4" l="1"/>
  <c r="AA1027" i="4" a="1"/>
  <c r="AA1027" i="4" s="1"/>
  <c r="AD1025" i="4"/>
  <c r="AB1027" i="4" l="1"/>
  <c r="AA1028" i="4" a="1"/>
  <c r="AA1028" i="4" s="1"/>
  <c r="AD1026" i="4"/>
  <c r="AB1028" i="4" l="1"/>
  <c r="AA1029" i="4" a="1"/>
  <c r="AA1029" i="4" s="1"/>
  <c r="AD1027" i="4"/>
  <c r="AB1029" i="4" l="1"/>
  <c r="AA1030" i="4" a="1"/>
  <c r="AA1030" i="4" s="1"/>
  <c r="AD1028" i="4"/>
  <c r="AB1030" i="4" l="1"/>
  <c r="AA1031" i="4" a="1"/>
  <c r="AA1031" i="4" s="1"/>
  <c r="AD1029" i="4"/>
  <c r="AB1031" i="4" l="1"/>
  <c r="AA1032" i="4" a="1"/>
  <c r="AA1032" i="4" s="1"/>
  <c r="AD1030" i="4"/>
  <c r="AB1032" i="4" l="1"/>
  <c r="AA1033" i="4" a="1"/>
  <c r="AA1033" i="4" s="1"/>
  <c r="AD1031" i="4"/>
  <c r="AB1033" i="4" l="1"/>
  <c r="AA1034" i="4" a="1"/>
  <c r="AA1034" i="4" s="1"/>
  <c r="AD1032" i="4"/>
  <c r="AB1034" i="4" l="1"/>
  <c r="AA1035" i="4" a="1"/>
  <c r="AA1035" i="4" s="1"/>
  <c r="AD1033" i="4"/>
  <c r="AB1035" i="4" l="1"/>
  <c r="AA1036" i="4" a="1"/>
  <c r="AA1036" i="4" s="1"/>
  <c r="AD1034" i="4"/>
  <c r="AB1036" i="4" l="1"/>
  <c r="AA1037" i="4" a="1"/>
  <c r="AA1037" i="4" s="1"/>
  <c r="AD1035" i="4"/>
  <c r="AB1037" i="4" l="1"/>
  <c r="AA1038" i="4" a="1"/>
  <c r="AA1038" i="4" s="1"/>
  <c r="AD1036" i="4"/>
  <c r="AB1038" i="4" l="1"/>
  <c r="AA1039" i="4" a="1"/>
  <c r="AA1039" i="4" s="1"/>
  <c r="AD1037" i="4"/>
  <c r="AB1039" i="4" l="1"/>
  <c r="AA1040" i="4" a="1"/>
  <c r="AA1040" i="4" s="1"/>
  <c r="AD1038" i="4"/>
  <c r="AB1040" i="4" l="1"/>
  <c r="AA1041" i="4" a="1"/>
  <c r="AA1041" i="4" s="1"/>
  <c r="AD1039" i="4"/>
  <c r="AB1041" i="4" l="1"/>
  <c r="AA1042" i="4" a="1"/>
  <c r="AA1042" i="4" s="1"/>
  <c r="AD1040" i="4"/>
  <c r="AB1042" i="4" l="1"/>
  <c r="AA1043" i="4" a="1"/>
  <c r="AA1043" i="4" s="1"/>
  <c r="AD1041" i="4"/>
  <c r="AB1043" i="4" l="1"/>
  <c r="AA1044" i="4" a="1"/>
  <c r="AA1044" i="4" s="1"/>
  <c r="AD1042" i="4"/>
  <c r="AB1044" i="4" l="1"/>
  <c r="AA1045" i="4" a="1"/>
  <c r="AA1045" i="4" s="1"/>
  <c r="AD1043" i="4"/>
  <c r="AB1045" i="4" l="1"/>
  <c r="AA1046" i="4" a="1"/>
  <c r="AA1046" i="4" s="1"/>
  <c r="AD1044" i="4"/>
  <c r="AB1046" i="4" l="1"/>
  <c r="AA1047" i="4" a="1"/>
  <c r="AA1047" i="4" s="1"/>
  <c r="AD1045" i="4"/>
  <c r="AB1047" i="4" l="1"/>
  <c r="AA1048" i="4" a="1"/>
  <c r="AA1048" i="4" s="1"/>
  <c r="AD1046" i="4"/>
  <c r="AB1048" i="4" l="1"/>
  <c r="AA1049" i="4" a="1"/>
  <c r="AA1049" i="4" s="1"/>
  <c r="AD1047" i="4"/>
  <c r="AB1049" i="4" l="1"/>
  <c r="AA1050" i="4" a="1"/>
  <c r="AA1050" i="4" s="1"/>
  <c r="AD1048" i="4"/>
  <c r="AB1050" i="4" l="1"/>
  <c r="AA1051" i="4" a="1"/>
  <c r="AA1051" i="4" s="1"/>
  <c r="AD1049" i="4"/>
  <c r="AB1051" i="4" l="1"/>
  <c r="AA1052" i="4" a="1"/>
  <c r="AA1052" i="4" s="1"/>
  <c r="AD1050" i="4"/>
  <c r="AB1052" i="4" l="1"/>
  <c r="AA1053" i="4" a="1"/>
  <c r="AA1053" i="4" s="1"/>
  <c r="AD1051" i="4"/>
  <c r="AB1053" i="4" l="1"/>
  <c r="AA1054" i="4" a="1"/>
  <c r="AA1054" i="4" s="1"/>
  <c r="AD1052" i="4"/>
  <c r="AB1054" i="4" l="1"/>
  <c r="AA1055" i="4" a="1"/>
  <c r="AA1055" i="4" s="1"/>
  <c r="AD1053" i="4"/>
  <c r="AB1055" i="4" l="1"/>
  <c r="AA1056" i="4" a="1"/>
  <c r="AA1056" i="4" s="1"/>
  <c r="AD1054" i="4"/>
  <c r="AB1056" i="4" l="1"/>
  <c r="AA1057" i="4" a="1"/>
  <c r="AA1057" i="4" s="1"/>
  <c r="AD1055" i="4"/>
  <c r="AB1057" i="4" l="1"/>
  <c r="AA1058" i="4" a="1"/>
  <c r="AA1058" i="4" s="1"/>
  <c r="AD1056" i="4"/>
  <c r="AB1058" i="4" l="1"/>
  <c r="AA1059" i="4" a="1"/>
  <c r="AA1059" i="4" s="1"/>
  <c r="AD1057" i="4"/>
  <c r="AB1059" i="4" l="1"/>
  <c r="AA1060" i="4" a="1"/>
  <c r="AA1060" i="4" s="1"/>
  <c r="AD1058" i="4"/>
  <c r="AB1060" i="4" l="1"/>
  <c r="AA1061" i="4" a="1"/>
  <c r="AA1061" i="4" s="1"/>
  <c r="AD1059" i="4"/>
  <c r="AB1061" i="4" l="1"/>
  <c r="AA1062" i="4" a="1"/>
  <c r="AA1062" i="4" s="1"/>
  <c r="AD1060" i="4"/>
  <c r="AB1062" i="4" l="1"/>
  <c r="AA1063" i="4" a="1"/>
  <c r="AA1063" i="4" s="1"/>
  <c r="AD1061" i="4"/>
  <c r="AB1063" i="4" l="1"/>
  <c r="AA1064" i="4" a="1"/>
  <c r="AA1064" i="4" s="1"/>
  <c r="AD1062" i="4"/>
  <c r="AB1064" i="4" l="1"/>
  <c r="AA1065" i="4" a="1"/>
  <c r="AA1065" i="4" s="1"/>
  <c r="AD1063" i="4"/>
  <c r="AB1065" i="4" l="1"/>
  <c r="AA1066" i="4" a="1"/>
  <c r="AA1066" i="4" s="1"/>
  <c r="AD1064" i="4"/>
  <c r="AB1066" i="4" l="1"/>
  <c r="AA1067" i="4" a="1"/>
  <c r="AA1067" i="4" s="1"/>
  <c r="AD1065" i="4"/>
  <c r="AB1067" i="4" l="1"/>
  <c r="AA1068" i="4" a="1"/>
  <c r="AA1068" i="4" s="1"/>
  <c r="AD1066" i="4"/>
  <c r="AB1068" i="4" l="1"/>
  <c r="AA1069" i="4" a="1"/>
  <c r="AA1069" i="4" s="1"/>
  <c r="AD1067" i="4"/>
  <c r="AB1069" i="4" l="1"/>
  <c r="AA1070" i="4" a="1"/>
  <c r="AA1070" i="4" s="1"/>
  <c r="AD1068" i="4"/>
  <c r="AB1070" i="4" l="1"/>
  <c r="AA1071" i="4" a="1"/>
  <c r="AA1071" i="4" s="1"/>
  <c r="AD1069" i="4"/>
  <c r="AB1071" i="4" l="1"/>
  <c r="AA1072" i="4" a="1"/>
  <c r="AA1072" i="4" s="1"/>
  <c r="AD1070" i="4"/>
  <c r="AB1072" i="4" l="1"/>
  <c r="AA1073" i="4" a="1"/>
  <c r="AA1073" i="4" s="1"/>
  <c r="AD1071" i="4"/>
  <c r="AB1073" i="4" l="1"/>
  <c r="AA1074" i="4" a="1"/>
  <c r="AA1074" i="4" s="1"/>
  <c r="AD1072" i="4"/>
  <c r="AB1074" i="4" l="1"/>
  <c r="AA1075" i="4" a="1"/>
  <c r="AA1075" i="4" s="1"/>
  <c r="AD1073" i="4"/>
  <c r="AB1075" i="4" l="1"/>
  <c r="AA1076" i="4" a="1"/>
  <c r="AA1076" i="4" s="1"/>
  <c r="AD1074" i="4"/>
  <c r="AB1076" i="4" l="1"/>
  <c r="AA1077" i="4" a="1"/>
  <c r="AA1077" i="4" s="1"/>
  <c r="AD1075" i="4"/>
  <c r="AB1077" i="4" l="1"/>
  <c r="AA1078" i="4" a="1"/>
  <c r="AA1078" i="4" s="1"/>
  <c r="AD1076" i="4"/>
  <c r="AB1078" i="4" l="1"/>
  <c r="AA1079" i="4" a="1"/>
  <c r="AA1079" i="4" s="1"/>
  <c r="AD1077" i="4"/>
  <c r="AB1079" i="4" l="1"/>
  <c r="AA1080" i="4" a="1"/>
  <c r="AA1080" i="4" s="1"/>
  <c r="AD1078" i="4"/>
  <c r="AB1080" i="4" l="1"/>
  <c r="AA1081" i="4" a="1"/>
  <c r="AA1081" i="4" s="1"/>
  <c r="AD1079" i="4"/>
  <c r="AB1081" i="4" l="1"/>
  <c r="AA1082" i="4" a="1"/>
  <c r="AA1082" i="4" s="1"/>
  <c r="AD1080" i="4"/>
  <c r="AB1082" i="4" l="1"/>
  <c r="AA1083" i="4" a="1"/>
  <c r="AA1083" i="4" s="1"/>
  <c r="AD1081" i="4"/>
  <c r="AB1083" i="4" l="1"/>
  <c r="AA1084" i="4" a="1"/>
  <c r="AA1084" i="4" s="1"/>
  <c r="AD1082" i="4"/>
  <c r="AB1084" i="4" l="1"/>
  <c r="AA1085" i="4" a="1"/>
  <c r="AA1085" i="4" s="1"/>
  <c r="AD1083" i="4"/>
  <c r="AB1085" i="4" l="1"/>
  <c r="AA1086" i="4" a="1"/>
  <c r="AA1086" i="4" s="1"/>
  <c r="AD1084" i="4"/>
  <c r="AB1086" i="4" l="1"/>
  <c r="AA1087" i="4" a="1"/>
  <c r="AA1087" i="4" s="1"/>
  <c r="AD1085" i="4"/>
  <c r="AB1087" i="4" l="1"/>
  <c r="AA1088" i="4" a="1"/>
  <c r="AA1088" i="4" s="1"/>
  <c r="AD1086" i="4"/>
  <c r="AB1088" i="4" l="1"/>
  <c r="AA1089" i="4" a="1"/>
  <c r="AA1089" i="4" s="1"/>
  <c r="AD1087" i="4"/>
  <c r="AB1089" i="4" l="1"/>
  <c r="AA1090" i="4" a="1"/>
  <c r="AA1090" i="4" s="1"/>
  <c r="AD1088" i="4"/>
  <c r="AB1090" i="4" l="1"/>
  <c r="AA1091" i="4" a="1"/>
  <c r="AA1091" i="4" s="1"/>
  <c r="AD1089" i="4"/>
  <c r="AB1091" i="4" l="1"/>
  <c r="AA1092" i="4" a="1"/>
  <c r="AA1092" i="4" s="1"/>
  <c r="AD1090" i="4"/>
  <c r="AB1092" i="4" l="1"/>
  <c r="AA1093" i="4" a="1"/>
  <c r="AA1093" i="4" s="1"/>
  <c r="AD1091" i="4"/>
  <c r="AB1093" i="4" l="1"/>
  <c r="AA1094" i="4" a="1"/>
  <c r="AA1094" i="4" s="1"/>
  <c r="AD1092" i="4"/>
  <c r="AB1094" i="4" l="1"/>
  <c r="AA1095" i="4" a="1"/>
  <c r="AA1095" i="4" s="1"/>
  <c r="AD1093" i="4"/>
  <c r="AB1095" i="4" l="1"/>
  <c r="AA1096" i="4" a="1"/>
  <c r="AA1096" i="4" s="1"/>
  <c r="AD1094" i="4"/>
  <c r="AB1096" i="4" l="1"/>
  <c r="AA1097" i="4" a="1"/>
  <c r="AA1097" i="4" s="1"/>
  <c r="AD1095" i="4"/>
  <c r="AB1097" i="4" l="1"/>
  <c r="AA1098" i="4" a="1"/>
  <c r="AA1098" i="4" s="1"/>
  <c r="AD1096" i="4"/>
  <c r="AB1098" i="4" l="1"/>
  <c r="AA1099" i="4" a="1"/>
  <c r="AA1099" i="4" s="1"/>
  <c r="AD1097" i="4"/>
  <c r="AB1099" i="4" l="1"/>
  <c r="AA1100" i="4" a="1"/>
  <c r="AA1100" i="4" s="1"/>
  <c r="AD1098" i="4"/>
  <c r="AB1100" i="4" l="1"/>
  <c r="AA1101" i="4" a="1"/>
  <c r="AA1101" i="4" s="1"/>
  <c r="AD1099" i="4"/>
  <c r="AB1101" i="4" l="1"/>
  <c r="AA1102" i="4" a="1"/>
  <c r="AA1102" i="4" s="1"/>
  <c r="AD1100" i="4"/>
  <c r="AB1102" i="4" l="1"/>
  <c r="AA1103" i="4" a="1"/>
  <c r="AA1103" i="4" s="1"/>
  <c r="AD1101" i="4"/>
  <c r="AB1103" i="4" l="1"/>
  <c r="AA1104" i="4" a="1"/>
  <c r="AA1104" i="4" s="1"/>
  <c r="AD1102" i="4"/>
  <c r="AB1104" i="4" l="1"/>
  <c r="AA1105" i="4" a="1"/>
  <c r="AA1105" i="4" s="1"/>
  <c r="AD1103" i="4"/>
  <c r="AB1105" i="4" l="1"/>
  <c r="AA1106" i="4" a="1"/>
  <c r="AA1106" i="4" s="1"/>
  <c r="AD1104" i="4"/>
  <c r="AB1106" i="4" l="1"/>
  <c r="AA1107" i="4" a="1"/>
  <c r="AA1107" i="4" s="1"/>
  <c r="AD1105" i="4"/>
  <c r="AB1107" i="4" l="1"/>
  <c r="AA1108" i="4" a="1"/>
  <c r="AA1108" i="4" s="1"/>
  <c r="AD1106" i="4"/>
  <c r="AB1108" i="4" l="1"/>
  <c r="AA1109" i="4" a="1"/>
  <c r="AA1109" i="4" s="1"/>
  <c r="AD1107" i="4"/>
  <c r="AB1109" i="4" l="1"/>
  <c r="AA1110" i="4" a="1"/>
  <c r="AA1110" i="4" s="1"/>
  <c r="AD1108" i="4"/>
  <c r="AB1110" i="4" l="1"/>
  <c r="AA1111" i="4" a="1"/>
  <c r="AA1111" i="4" s="1"/>
  <c r="AD1109" i="4"/>
  <c r="AB1111" i="4" l="1"/>
  <c r="AA1112" i="4" a="1"/>
  <c r="AA1112" i="4" s="1"/>
  <c r="AD1110" i="4"/>
  <c r="AB1112" i="4" l="1"/>
  <c r="AA1113" i="4" a="1"/>
  <c r="AA1113" i="4" s="1"/>
  <c r="AD1111" i="4"/>
  <c r="AB1113" i="4" l="1"/>
  <c r="AA1114" i="4" a="1"/>
  <c r="AA1114" i="4" s="1"/>
  <c r="AD1112" i="4"/>
  <c r="AB1114" i="4" l="1"/>
  <c r="AA1115" i="4" a="1"/>
  <c r="AA1115" i="4" s="1"/>
  <c r="AD1113" i="4"/>
  <c r="AB1115" i="4" l="1"/>
  <c r="AA1116" i="4" a="1"/>
  <c r="AA1116" i="4" s="1"/>
  <c r="AD1114" i="4"/>
  <c r="AB1116" i="4" l="1"/>
  <c r="AA1117" i="4" a="1"/>
  <c r="AA1117" i="4" s="1"/>
  <c r="AD1115" i="4"/>
  <c r="AB1117" i="4" l="1"/>
  <c r="AA1118" i="4" a="1"/>
  <c r="AA1118" i="4" s="1"/>
  <c r="AD1116" i="4"/>
  <c r="AB1118" i="4" l="1"/>
  <c r="AA1119" i="4" a="1"/>
  <c r="AA1119" i="4" s="1"/>
  <c r="AD1117" i="4"/>
  <c r="AB1119" i="4" l="1"/>
  <c r="AA1120" i="4" a="1"/>
  <c r="AA1120" i="4" s="1"/>
  <c r="AD1118" i="4"/>
  <c r="AB1120" i="4" l="1"/>
  <c r="AA1121" i="4" a="1"/>
  <c r="AA1121" i="4" s="1"/>
  <c r="AD1119" i="4"/>
  <c r="AB1121" i="4" l="1"/>
  <c r="AA1122" i="4" a="1"/>
  <c r="AA1122" i="4" s="1"/>
  <c r="AD1120" i="4"/>
  <c r="AB1122" i="4" l="1"/>
  <c r="AA1123" i="4" a="1"/>
  <c r="AA1123" i="4" s="1"/>
  <c r="AD1121" i="4"/>
  <c r="AB1123" i="4" l="1"/>
  <c r="AA1124" i="4" a="1"/>
  <c r="AA1124" i="4" s="1"/>
  <c r="AD1122" i="4"/>
  <c r="AB1124" i="4" l="1"/>
  <c r="AA1125" i="4" a="1"/>
  <c r="AA1125" i="4" s="1"/>
  <c r="AD1123" i="4"/>
  <c r="AB1125" i="4" l="1"/>
  <c r="AA1126" i="4" a="1"/>
  <c r="AA1126" i="4" s="1"/>
  <c r="AD1124" i="4"/>
  <c r="AB1126" i="4" l="1"/>
  <c r="AA1127" i="4" a="1"/>
  <c r="AA1127" i="4" s="1"/>
  <c r="AD1125" i="4"/>
  <c r="AB1127" i="4" l="1"/>
  <c r="AA1128" i="4" a="1"/>
  <c r="AA1128" i="4" s="1"/>
  <c r="AD1126" i="4"/>
  <c r="AB1128" i="4" l="1"/>
  <c r="AA1129" i="4" a="1"/>
  <c r="AA1129" i="4" s="1"/>
  <c r="AD1127" i="4"/>
  <c r="AB1129" i="4" l="1"/>
  <c r="AA1130" i="4" a="1"/>
  <c r="AA1130" i="4" s="1"/>
  <c r="AD1128" i="4"/>
  <c r="AB1130" i="4" l="1"/>
  <c r="AA1131" i="4" a="1"/>
  <c r="AA1131" i="4" s="1"/>
  <c r="AD1129" i="4"/>
  <c r="AB1131" i="4" l="1"/>
  <c r="AA1132" i="4" a="1"/>
  <c r="AA1132" i="4" s="1"/>
  <c r="AD1130" i="4"/>
  <c r="AB1132" i="4" l="1"/>
  <c r="AA1133" i="4" a="1"/>
  <c r="AA1133" i="4" s="1"/>
  <c r="AD1131" i="4"/>
  <c r="AB1133" i="4" l="1"/>
  <c r="AA1134" i="4" a="1"/>
  <c r="AA1134" i="4" s="1"/>
  <c r="AD1132" i="4"/>
  <c r="AB1134" i="4" l="1"/>
  <c r="AA1135" i="4" a="1"/>
  <c r="AA1135" i="4" s="1"/>
  <c r="AD1133" i="4"/>
  <c r="AB1135" i="4" l="1"/>
  <c r="AA1136" i="4" a="1"/>
  <c r="AA1136" i="4" s="1"/>
  <c r="AD1134" i="4"/>
  <c r="AB1136" i="4" l="1"/>
  <c r="AA1137" i="4" a="1"/>
  <c r="AA1137" i="4" s="1"/>
  <c r="AD1135" i="4"/>
  <c r="AB1137" i="4" l="1"/>
  <c r="AA1138" i="4" a="1"/>
  <c r="AA1138" i="4" s="1"/>
  <c r="AD1136" i="4"/>
  <c r="AB1138" i="4" l="1"/>
  <c r="AA1139" i="4" a="1"/>
  <c r="AA1139" i="4" s="1"/>
  <c r="AD1137" i="4"/>
  <c r="AB1139" i="4" l="1"/>
  <c r="AA1140" i="4" a="1"/>
  <c r="AA1140" i="4" s="1"/>
  <c r="AD1138" i="4"/>
  <c r="AB1140" i="4" l="1"/>
  <c r="AA1141" i="4" a="1"/>
  <c r="AA1141" i="4" s="1"/>
  <c r="AD1139" i="4"/>
  <c r="AB1141" i="4" l="1"/>
  <c r="AA1142" i="4" a="1"/>
  <c r="AA1142" i="4" s="1"/>
  <c r="AD1140" i="4"/>
  <c r="AB1142" i="4" l="1"/>
  <c r="AA1143" i="4" a="1"/>
  <c r="AA1143" i="4" s="1"/>
  <c r="AD1141" i="4"/>
  <c r="AB1143" i="4" l="1"/>
  <c r="AA1144" i="4" a="1"/>
  <c r="AA1144" i="4" s="1"/>
  <c r="AD1142" i="4"/>
  <c r="AB1144" i="4" l="1"/>
  <c r="AA1145" i="4" a="1"/>
  <c r="AA1145" i="4" s="1"/>
  <c r="AD1143" i="4"/>
  <c r="AB1145" i="4" l="1"/>
  <c r="AA1146" i="4" a="1"/>
  <c r="AA1146" i="4" s="1"/>
  <c r="AD1144" i="4"/>
  <c r="AB1146" i="4" l="1"/>
  <c r="AA1147" i="4" a="1"/>
  <c r="AA1147" i="4" s="1"/>
  <c r="AD1145" i="4"/>
  <c r="AB1147" i="4" l="1"/>
  <c r="AA1148" i="4" a="1"/>
  <c r="AA1148" i="4" s="1"/>
  <c r="AD1146" i="4"/>
  <c r="AB1148" i="4" l="1"/>
  <c r="AA1149" i="4" a="1"/>
  <c r="AA1149" i="4" s="1"/>
  <c r="AD1147" i="4"/>
  <c r="AB1149" i="4" l="1"/>
  <c r="AA1150" i="4" a="1"/>
  <c r="AA1150" i="4" s="1"/>
  <c r="AD1148" i="4"/>
  <c r="AB1150" i="4" l="1"/>
  <c r="AA1151" i="4" a="1"/>
  <c r="AA1151" i="4" s="1"/>
  <c r="AD1149" i="4"/>
  <c r="AB1151" i="4" l="1"/>
  <c r="AA1152" i="4" a="1"/>
  <c r="AA1152" i="4" s="1"/>
  <c r="AD1150" i="4"/>
  <c r="AB1152" i="4" l="1"/>
  <c r="AA1153" i="4" a="1"/>
  <c r="AA1153" i="4" s="1"/>
  <c r="AD1151" i="4"/>
  <c r="AB1153" i="4" l="1"/>
  <c r="AA1154" i="4" a="1"/>
  <c r="AA1154" i="4" s="1"/>
  <c r="AD1152" i="4"/>
  <c r="AB1154" i="4" l="1"/>
  <c r="AA1155" i="4" a="1"/>
  <c r="AA1155" i="4" s="1"/>
  <c r="AD1153" i="4"/>
  <c r="AB1155" i="4" l="1"/>
  <c r="AA1156" i="4" a="1"/>
  <c r="AA1156" i="4" s="1"/>
  <c r="AD1154" i="4"/>
  <c r="AB1156" i="4" l="1"/>
  <c r="AA1157" i="4" a="1"/>
  <c r="AA1157" i="4" s="1"/>
  <c r="AD1155" i="4"/>
  <c r="AB1157" i="4" l="1"/>
  <c r="AA1158" i="4" a="1"/>
  <c r="AA1158" i="4" s="1"/>
  <c r="AD1156" i="4"/>
  <c r="AB1158" i="4" l="1"/>
  <c r="AA1159" i="4" a="1"/>
  <c r="AA1159" i="4" s="1"/>
  <c r="AD1157" i="4"/>
  <c r="AB1159" i="4" l="1"/>
  <c r="AA1160" i="4" a="1"/>
  <c r="AA1160" i="4" s="1"/>
  <c r="AD1158" i="4"/>
  <c r="AB1160" i="4" l="1"/>
  <c r="AA1161" i="4" a="1"/>
  <c r="AA1161" i="4" s="1"/>
  <c r="AD1159" i="4"/>
  <c r="AB1161" i="4" l="1"/>
  <c r="AA1162" i="4" a="1"/>
  <c r="AA1162" i="4" s="1"/>
  <c r="AD1160" i="4"/>
  <c r="AB1162" i="4" l="1"/>
  <c r="AA1163" i="4" a="1"/>
  <c r="AA1163" i="4" s="1"/>
  <c r="AD1161" i="4"/>
  <c r="AB1163" i="4" l="1"/>
  <c r="AA1164" i="4" a="1"/>
  <c r="AA1164" i="4" s="1"/>
  <c r="AD1162" i="4"/>
  <c r="AB1164" i="4" l="1"/>
  <c r="AA1165" i="4" a="1"/>
  <c r="AA1165" i="4" s="1"/>
  <c r="AD1163" i="4"/>
  <c r="AB1165" i="4" l="1"/>
  <c r="AA1166" i="4" a="1"/>
  <c r="AA1166" i="4" s="1"/>
  <c r="AD1164" i="4"/>
  <c r="AB1166" i="4" l="1"/>
  <c r="AA1167" i="4" a="1"/>
  <c r="AA1167" i="4" s="1"/>
  <c r="AD1165" i="4"/>
  <c r="AB1167" i="4" l="1"/>
  <c r="AA1168" i="4" a="1"/>
  <c r="AA1168" i="4" s="1"/>
  <c r="AD1166" i="4"/>
  <c r="AB1168" i="4" l="1"/>
  <c r="AA1169" i="4" a="1"/>
  <c r="AA1169" i="4" s="1"/>
  <c r="AD1167" i="4"/>
  <c r="AB1169" i="4" l="1"/>
  <c r="AA1170" i="4" a="1"/>
  <c r="AA1170" i="4" s="1"/>
  <c r="AD1168" i="4"/>
  <c r="AB1170" i="4" l="1"/>
  <c r="AA1171" i="4" a="1"/>
  <c r="AA1171" i="4" s="1"/>
  <c r="AD1169" i="4"/>
  <c r="AB1171" i="4" l="1"/>
  <c r="AA1172" i="4" a="1"/>
  <c r="AA1172" i="4" s="1"/>
  <c r="AD1170" i="4"/>
  <c r="AB1172" i="4" l="1"/>
  <c r="AA1173" i="4" a="1"/>
  <c r="AA1173" i="4" s="1"/>
  <c r="AD1171" i="4"/>
  <c r="AB1173" i="4" l="1"/>
  <c r="AA1174" i="4" a="1"/>
  <c r="AA1174" i="4" s="1"/>
  <c r="AD1172" i="4"/>
  <c r="AB1174" i="4" l="1"/>
  <c r="AA1175" i="4" a="1"/>
  <c r="AA1175" i="4" s="1"/>
  <c r="AD1173" i="4"/>
  <c r="AB1175" i="4" l="1"/>
  <c r="AA1176" i="4" a="1"/>
  <c r="AA1176" i="4" s="1"/>
  <c r="AD1174" i="4"/>
  <c r="AB1176" i="4" l="1"/>
  <c r="AA1177" i="4" a="1"/>
  <c r="AA1177" i="4" s="1"/>
  <c r="AD1175" i="4"/>
  <c r="AB1177" i="4" l="1"/>
  <c r="AA1178" i="4" a="1"/>
  <c r="AA1178" i="4" s="1"/>
  <c r="AD1176" i="4"/>
  <c r="AB1178" i="4" l="1"/>
  <c r="AA1179" i="4" a="1"/>
  <c r="AA1179" i="4" s="1"/>
  <c r="AD1177" i="4"/>
  <c r="AB1179" i="4" l="1"/>
  <c r="AA1180" i="4" a="1"/>
  <c r="AA1180" i="4" s="1"/>
  <c r="AD1178" i="4"/>
  <c r="AB1180" i="4" l="1"/>
  <c r="AA1181" i="4" a="1"/>
  <c r="AA1181" i="4" s="1"/>
  <c r="AD1179" i="4"/>
  <c r="AB1181" i="4" l="1"/>
  <c r="AA1182" i="4" a="1"/>
  <c r="AA1182" i="4" s="1"/>
  <c r="AD1180" i="4"/>
  <c r="AB1182" i="4" l="1"/>
  <c r="AA1183" i="4" a="1"/>
  <c r="AA1183" i="4" s="1"/>
  <c r="AD1181" i="4"/>
  <c r="AB1183" i="4" l="1"/>
  <c r="AA1184" i="4" a="1"/>
  <c r="AA1184" i="4" s="1"/>
  <c r="AD1182" i="4"/>
  <c r="AB1184" i="4" l="1"/>
  <c r="AA1185" i="4" a="1"/>
  <c r="AA1185" i="4" s="1"/>
  <c r="AD1183" i="4"/>
  <c r="AB1185" i="4" l="1"/>
  <c r="AA1186" i="4" a="1"/>
  <c r="AA1186" i="4" s="1"/>
  <c r="AD1184" i="4"/>
  <c r="AB1186" i="4" l="1"/>
  <c r="AA1187" i="4" a="1"/>
  <c r="AA1187" i="4" s="1"/>
  <c r="AD1185" i="4"/>
  <c r="AB1187" i="4" l="1"/>
  <c r="AA1188" i="4" a="1"/>
  <c r="AA1188" i="4" s="1"/>
  <c r="AD1186" i="4"/>
  <c r="AB1188" i="4" l="1"/>
  <c r="AA1189" i="4" a="1"/>
  <c r="AA1189" i="4" s="1"/>
  <c r="AD1187" i="4"/>
  <c r="AB1189" i="4" l="1"/>
  <c r="AA1190" i="4" a="1"/>
  <c r="AA1190" i="4" s="1"/>
  <c r="AD1188" i="4"/>
  <c r="AB1190" i="4" l="1"/>
  <c r="AA1191" i="4" a="1"/>
  <c r="AA1191" i="4" s="1"/>
  <c r="AD1189" i="4"/>
  <c r="AB1191" i="4" l="1"/>
  <c r="AA1192" i="4" a="1"/>
  <c r="AA1192" i="4" s="1"/>
  <c r="AD1190" i="4"/>
  <c r="AB1192" i="4" l="1"/>
  <c r="AA1193" i="4" a="1"/>
  <c r="AA1193" i="4" s="1"/>
  <c r="AD1191" i="4"/>
  <c r="AB1193" i="4" l="1"/>
  <c r="AA1194" i="4" a="1"/>
  <c r="AA1194" i="4" s="1"/>
  <c r="AB1194" i="4" s="1"/>
  <c r="AD1192" i="4"/>
  <c r="AD1193" i="4" l="1"/>
  <c r="AD1194" i="4" l="1"/>
  <c r="W30" i="4" l="1"/>
  <c r="V30" i="4" s="1"/>
  <c r="W32" i="4"/>
  <c r="V32" i="4" s="1"/>
  <c r="W28" i="4"/>
  <c r="V28" i="4" s="1"/>
  <c r="W29" i="4"/>
  <c r="V29" i="4" s="1"/>
  <c r="W31" i="4"/>
  <c r="V31" i="4" s="1"/>
</calcChain>
</file>

<file path=xl/sharedStrings.xml><?xml version="1.0" encoding="utf-8"?>
<sst xmlns="http://schemas.openxmlformats.org/spreadsheetml/2006/main" count="716" uniqueCount="237">
  <si>
    <t>Vente de produits</t>
  </si>
  <si>
    <t>Espèce</t>
  </si>
  <si>
    <t>Abonnement</t>
  </si>
  <si>
    <t>Produit exceptionnel</t>
  </si>
  <si>
    <t>Virement</t>
  </si>
  <si>
    <t>Fourniture</t>
  </si>
  <si>
    <t>Prestation de service</t>
  </si>
  <si>
    <t>Carte bancaire</t>
  </si>
  <si>
    <t>Transport</t>
  </si>
  <si>
    <t>Paiement reçu</t>
  </si>
  <si>
    <t>Paiement effectué</t>
  </si>
  <si>
    <t>Autre produit</t>
  </si>
  <si>
    <t>Chèque</t>
  </si>
  <si>
    <t>Communication</t>
  </si>
  <si>
    <t>Paiement à recevoir</t>
  </si>
  <si>
    <t>Paiement à effectuer</t>
  </si>
  <si>
    <t>Paypal</t>
  </si>
  <si>
    <t>Autre dépense</t>
  </si>
  <si>
    <t>Autre</t>
  </si>
  <si>
    <t>Espèces
Virement
Carte bancaire
Chèque
PayPal
Autre</t>
  </si>
  <si>
    <t>Agriculteur exploitant</t>
  </si>
  <si>
    <t xml:space="preserve">Auvergne-Rhône-Alpes  </t>
  </si>
  <si>
    <t xml:space="preserve">Artisan, commerçant, chef d’entreprise  </t>
  </si>
  <si>
    <t xml:space="preserve">Bourgogne-Franche-Comté  </t>
  </si>
  <si>
    <t>Cadre et profession intellectuelle supérieure</t>
  </si>
  <si>
    <t xml:space="preserve">Bretagne  </t>
  </si>
  <si>
    <t>Profession intermédiaire</t>
  </si>
  <si>
    <t xml:space="preserve">Centre-Val de Loire  </t>
  </si>
  <si>
    <t xml:space="preserve">Employé </t>
  </si>
  <si>
    <t xml:space="preserve">Corse  </t>
  </si>
  <si>
    <t xml:space="preserve">Ouvrier </t>
  </si>
  <si>
    <t xml:space="preserve">Grand Est  </t>
  </si>
  <si>
    <t xml:space="preserve">Retraité </t>
  </si>
  <si>
    <t xml:space="preserve">Hauts-de-France  </t>
  </si>
  <si>
    <t>Autre personne sans activité professionnelle</t>
  </si>
  <si>
    <t xml:space="preserve">Île-de-France  </t>
  </si>
  <si>
    <t xml:space="preserve">Normandie  </t>
  </si>
  <si>
    <t xml:space="preserve">Homme </t>
  </si>
  <si>
    <t xml:space="preserve">Nouvelle-Aquitaine  </t>
  </si>
  <si>
    <t>Femme</t>
  </si>
  <si>
    <t xml:space="preserve">Occitanie  </t>
  </si>
  <si>
    <t xml:space="preserve">Pays de la Loire  </t>
  </si>
  <si>
    <t xml:space="preserve">Provence-Alpes-Côte d'Azur  </t>
  </si>
  <si>
    <t xml:space="preserve">Guadeloupe  </t>
  </si>
  <si>
    <t xml:space="preserve">18-24 ans  </t>
  </si>
  <si>
    <t xml:space="preserve">Martinique  </t>
  </si>
  <si>
    <t xml:space="preserve">25-34 ans  </t>
  </si>
  <si>
    <t xml:space="preserve">Guyane  </t>
  </si>
  <si>
    <t xml:space="preserve">35-44 ans  </t>
  </si>
  <si>
    <t xml:space="preserve">La Réunion  </t>
  </si>
  <si>
    <t xml:space="preserve">45-54 ans  </t>
  </si>
  <si>
    <t>Mayotte</t>
  </si>
  <si>
    <t xml:space="preserve">55-64 ans  </t>
  </si>
  <si>
    <t>65 ans et plus</t>
  </si>
  <si>
    <t>Date</t>
  </si>
  <si>
    <t>Type</t>
  </si>
  <si>
    <t>Description (libellé)</t>
  </si>
  <si>
    <t>Montant</t>
  </si>
  <si>
    <t>Catégorie</t>
  </si>
  <si>
    <t>Mois</t>
  </si>
  <si>
    <t>Mode de paiement</t>
  </si>
  <si>
    <t>État du paiement</t>
  </si>
  <si>
    <t>Commentaire</t>
  </si>
  <si>
    <t>Nom du client</t>
  </si>
  <si>
    <t>Nom du fournisseur</t>
  </si>
  <si>
    <t>Revenu</t>
  </si>
  <si>
    <t>José</t>
  </si>
  <si>
    <t>Total des dépenses</t>
  </si>
  <si>
    <t>Dépense</t>
  </si>
  <si>
    <t>Total des revenus</t>
  </si>
  <si>
    <t>Julie</t>
  </si>
  <si>
    <t>Laurine</t>
  </si>
  <si>
    <t>Solde</t>
  </si>
  <si>
    <t>Dépenses par mois</t>
  </si>
  <si>
    <t>Montants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</si>
  <si>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</si>
  <si>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</si>
  <si>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</si>
  <si>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</si>
  <si>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</si>
  <si>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</si>
  <si>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</si>
  <si>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</si>
  <si>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</si>
  <si>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</si>
  <si>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</si>
  <si>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</si>
  <si>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Revenus par mois</t>
  </si>
  <si>
    <t>Solde par mois</t>
  </si>
  <si>
    <t xml:space="preserve">Âge </t>
  </si>
  <si>
    <t>Sexe</t>
  </si>
  <si>
    <t>Provenance</t>
  </si>
  <si>
    <t>Catégorie socio-professionnelle</t>
  </si>
  <si>
    <t>Montant reçu</t>
  </si>
  <si>
    <t>Date 1</t>
  </si>
  <si>
    <t>Mois 2</t>
  </si>
  <si>
    <t>Montant payé</t>
  </si>
  <si>
    <t>Date 2</t>
  </si>
  <si>
    <t>Nom du client2</t>
  </si>
  <si>
    <t>Nom du fournisseur3</t>
  </si>
  <si>
    <t>Âge 4</t>
  </si>
  <si>
    <t>Sexe2</t>
  </si>
  <si>
    <t>Genres</t>
  </si>
  <si>
    <t>Nombre de clients</t>
  </si>
  <si>
    <t>Pourcentages</t>
  </si>
  <si>
    <t>AEDQE</t>
  </si>
  <si>
    <t>esy</t>
  </si>
  <si>
    <t>Nombre d'hommes</t>
  </si>
  <si>
    <t>dsfqx</t>
  </si>
  <si>
    <t>xfvcw</t>
  </si>
  <si>
    <t>Nombre de femmes</t>
  </si>
  <si>
    <t>rzdga</t>
  </si>
  <si>
    <t>&lt;sfv</t>
  </si>
  <si>
    <t>Nombre autres</t>
  </si>
  <si>
    <t>RESF</t>
  </si>
  <si>
    <t>wdv</t>
  </si>
  <si>
    <t>FRZNFE</t>
  </si>
  <si>
    <t>qedfvqewdfgv</t>
  </si>
  <si>
    <t>Pays</t>
  </si>
  <si>
    <t>Province</t>
  </si>
  <si>
    <t>Valeur</t>
  </si>
  <si>
    <t xml:space="preserve">xfwvc </t>
  </si>
  <si>
    <t>66 ans et plus</t>
  </si>
  <si>
    <t>Catégories socio-professionnelles</t>
  </si>
  <si>
    <t>France</t>
  </si>
  <si>
    <t>Île de France</t>
  </si>
  <si>
    <t>RARDZ</t>
  </si>
  <si>
    <t>sruh</t>
  </si>
  <si>
    <t>dgdzeqf</t>
  </si>
  <si>
    <t>sgdj</t>
  </si>
  <si>
    <t>esfr</t>
  </si>
  <si>
    <t>qrdf</t>
  </si>
  <si>
    <t>Julien</t>
  </si>
  <si>
    <t>qdfgze</t>
  </si>
  <si>
    <t>Paul</t>
  </si>
  <si>
    <t>Hervé</t>
  </si>
  <si>
    <t>Sandrine</t>
  </si>
  <si>
    <t>Marie</t>
  </si>
  <si>
    <t>Tranches d'âge</t>
  </si>
  <si>
    <t>ezfs</t>
  </si>
  <si>
    <t>Nombre de 18-24 ans</t>
  </si>
  <si>
    <t>qedf</t>
  </si>
  <si>
    <t>Nombre de 25-34 ans</t>
  </si>
  <si>
    <t>qefd</t>
  </si>
  <si>
    <t>Nombre de 35-44 ans</t>
  </si>
  <si>
    <t>3ER</t>
  </si>
  <si>
    <t>Nombre de 45-54 ans</t>
  </si>
  <si>
    <t>4ESA</t>
  </si>
  <si>
    <t>Nombre de 55-64 ans</t>
  </si>
  <si>
    <t>SRF</t>
  </si>
  <si>
    <t>Nombre de 65 ans et +</t>
  </si>
  <si>
    <t>eq</t>
  </si>
  <si>
    <t>xs</t>
  </si>
  <si>
    <t>s</t>
  </si>
  <si>
    <t>&lt;zsd</t>
  </si>
  <si>
    <t>Montant dépensé</t>
  </si>
  <si>
    <t>Rang</t>
  </si>
  <si>
    <t>(etr</t>
  </si>
  <si>
    <t>qredtfesr</t>
  </si>
  <si>
    <t>TEST</t>
  </si>
  <si>
    <t>2025-07-21</t>
  </si>
  <si>
    <t>Étiquettes de lignes</t>
  </si>
  <si>
    <t>Total général</t>
  </si>
  <si>
    <t>Somme de Montant payé</t>
  </si>
  <si>
    <t>Nombre de Nom du client</t>
  </si>
  <si>
    <t>Somme de Montant reçu</t>
  </si>
  <si>
    <t>2025</t>
  </si>
  <si>
    <t>janv</t>
  </si>
  <si>
    <t>mai</t>
  </si>
  <si>
    <t>juin</t>
  </si>
  <si>
    <t>juil</t>
  </si>
  <si>
    <t>2026</t>
  </si>
  <si>
    <t>févr</t>
  </si>
  <si>
    <t>Régions</t>
  </si>
  <si>
    <t>X</t>
  </si>
  <si>
    <t>Y</t>
  </si>
  <si>
    <t>Max clients</t>
  </si>
  <si>
    <t>Nombre de Nom du fournisseur</t>
  </si>
  <si>
    <t xml:space="preserve">                   Tableau de bord</t>
  </si>
  <si>
    <t>Tableau de bord</t>
  </si>
  <si>
    <t>Bénéfice/Solde</t>
  </si>
  <si>
    <t>Répartition par genre</t>
  </si>
  <si>
    <t>Somme de Montants</t>
  </si>
  <si>
    <t>Somme de Pourcentages</t>
  </si>
  <si>
    <t>Nom de l'entreprise</t>
  </si>
  <si>
    <t>Adresse</t>
  </si>
  <si>
    <t>Référence article</t>
  </si>
  <si>
    <t>Modèle</t>
  </si>
  <si>
    <t>Prix unitaire</t>
  </si>
  <si>
    <t>Code postal</t>
  </si>
  <si>
    <t>Téléphone</t>
  </si>
  <si>
    <t>B</t>
  </si>
  <si>
    <t>Date facture</t>
  </si>
  <si>
    <t>C</t>
  </si>
  <si>
    <t>D</t>
  </si>
  <si>
    <t>Numéro facture</t>
  </si>
  <si>
    <t>E</t>
  </si>
  <si>
    <t>F</t>
  </si>
  <si>
    <t xml:space="preserve">Quantité </t>
  </si>
  <si>
    <t>Total hors taxe</t>
  </si>
  <si>
    <t>G</t>
  </si>
  <si>
    <t>H</t>
  </si>
  <si>
    <t>L</t>
  </si>
  <si>
    <t>I</t>
  </si>
  <si>
    <t>J</t>
  </si>
  <si>
    <t>K</t>
  </si>
  <si>
    <t>M</t>
  </si>
  <si>
    <t>N</t>
  </si>
  <si>
    <t>O</t>
  </si>
  <si>
    <t>P</t>
  </si>
  <si>
    <t>Montant hors taxes</t>
  </si>
  <si>
    <t>Q</t>
  </si>
  <si>
    <t>Remise</t>
  </si>
  <si>
    <t>R</t>
  </si>
  <si>
    <t>Net financier</t>
  </si>
  <si>
    <t>TVA</t>
  </si>
  <si>
    <t>TTC</t>
  </si>
  <si>
    <t>Choix de l'année</t>
  </si>
  <si>
    <t>Jour de l'an</t>
  </si>
  <si>
    <t>Lundi de Pâques</t>
  </si>
  <si>
    <t>Fête du travail</t>
  </si>
  <si>
    <t>Jeudi de l'ascension</t>
  </si>
  <si>
    <t>Lundi de Pantecôte</t>
  </si>
  <si>
    <t>Fête nationale</t>
  </si>
  <si>
    <t>Assomption</t>
  </si>
  <si>
    <t>La Toussaint</t>
  </si>
  <si>
    <t>Armistice</t>
  </si>
  <si>
    <t>Noël</t>
  </si>
  <si>
    <t>Début du projet</t>
  </si>
  <si>
    <t>Première semaine affichée</t>
  </si>
  <si>
    <t>Tâche</t>
  </si>
  <si>
    <t>Date de début</t>
  </si>
  <si>
    <t>Date de fin</t>
  </si>
  <si>
    <t>Statut</t>
  </si>
  <si>
    <t>Progression</t>
  </si>
  <si>
    <t>A</t>
  </si>
  <si>
    <t>06/010/2025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</si>
</sst>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#,##0.00\ &quot;€&quot;"/>
    <numFmt numFmtId="165" formatCode="d"/>
    <numFmt numFmtId="166" formatCode="dddd\,dd\-mmmm\-yyyy"/>
    <numFmt numFmtId="167" formatCode="[$-40C]d\-mmm;@"/>
    <numFmt numFmtId="168" formatCode="mmmm\ "/>
    <numFmt numFmtId="169" formatCode="mmmm"/>
    <numFmt numFmtId="170" formatCode="dd\ mmm"/>
    <numFmt numFmtId="171" formatCode="[$-F800]dddd\,\ mmmm\ dd\,\ yyyy"/>
    <numFmt numFmtId="172" formatCode="ddd\ dd"/>
    <numFmt numFmtId="173" formatCode="#,##0\ &quot;€&quot;"/>
    <numFmt numFmtId="174" formatCode="mmmm\ yyyy"/>
    <numFmt numFmtId="175" formatCode="yyyy\-mm\-dd\ h:mm:ss"/>
  </numFmts>
  <fonts count="26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B050"/>
      <name val="Aptos Narrow"/>
      <family val="2"/>
      <scheme val="minor"/>
    </font>
    <font>
      <b/>
      <sz val="12"/>
      <color rgb="FFFF0000"/>
      <name val="Aptos Narrow"/>
      <scheme val="minor"/>
    </font>
    <font>
      <b/>
      <sz val="12"/>
      <color rgb="FF00B050"/>
      <name val="Aptos Narrow"/>
      <scheme val="minor"/>
    </font>
    <font>
      <sz val="12"/>
      <color theme="0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48"/>
      <color theme="3" tint="0.249977111117893"/>
      <name val="Aptos Narrow"/>
      <family val="2"/>
      <scheme val="minor"/>
    </font>
    <font>
      <b/>
      <sz val="12"/>
      <color theme="4" tint="-0.249977111117893"/>
      <name val="Aptos Narrow"/>
      <family val="2"/>
      <scheme val="minor"/>
    </font>
    <font>
      <sz val="12"/>
      <color theme="4" tint="-0.249977111117893"/>
      <name val="Aptos Narrow"/>
      <family val="2"/>
      <scheme val="minor"/>
    </font>
    <font>
      <sz val="12"/>
      <color rgb="FF02A7E2"/>
      <name val="Aptos Narrow"/>
      <family val="2"/>
      <scheme val="minor"/>
    </font>
    <font>
      <sz val="12"/>
      <color theme="4" tint="-0.249977111117893"/>
      <name val="Aptos Narrow"/>
      <scheme val="minor"/>
    </font>
    <font>
      <sz val="12"/>
      <color theme="1"/>
      <name val="Aptos Narrow (Corps)"/>
    </font>
    <font>
      <sz val="38"/>
      <color theme="3" tint="0.249977111117893"/>
      <name val="Aptos Narrow (Corps)"/>
    </font>
    <font>
      <sz val="38"/>
      <color theme="3" tint="0.249977111117893"/>
      <name val="Aptos Narrow"/>
      <family val="2"/>
      <scheme val="minor"/>
    </font>
    <font>
      <sz val="36"/>
      <color theme="3" tint="0.249977111117893"/>
      <name val="Aptos Narrow"/>
      <family val="2"/>
      <scheme val="minor"/>
    </font>
    <font>
      <sz val="38"/>
      <color theme="3" tint="0.249977111117893"/>
      <name val="Aptos Narrow"/>
      <scheme val="minor"/>
    </font>
    <font>
      <sz val="45"/>
      <color theme="3" tint="0.249977111117893"/>
      <name val="Aptos Narrow"/>
      <family val="2"/>
      <scheme val="minor"/>
    </font>
    <font>
      <b/>
      <sz val="45"/>
      <color theme="3" tint="0.249977111117893"/>
      <name val="Aptos Narrow"/>
      <scheme val="minor"/>
    </font>
    <font>
      <b/>
      <sz val="36"/>
      <color theme="0"/>
      <name val="Product Sans"/>
    </font>
    <font>
      <sz val="12"/>
      <color rgb="FF000000"/>
      <name val="Aptos Narrow"/>
      <family val="2"/>
      <scheme val="minor"/>
    </font>
    <font>
      <sz val="24"/>
      <color theme="3" tint="0.249977111117893"/>
      <name val="Aptos Narrow"/>
      <family val="2"/>
      <scheme val="minor"/>
    </font>
    <font>
      <sz val="26"/>
      <color theme="3" tint="0.249977111117893"/>
      <name val="Aptos Narrow"/>
      <family val="2"/>
      <scheme val="minor"/>
    </font>
    <font>
      <sz val="26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2A7E2"/>
        <bgColor indexed="64"/>
      </patternFill>
    </fill>
    <fill>
      <patternFill patternType="solid">
        <fgColor rgb="FF5DE0FF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7" tint="-0.24994659260841701"/>
      </top>
      <bottom/>
      <diagonal/>
    </border>
    <border>
      <left/>
      <right style="thin">
        <color theme="7" tint="-0.24994659260841701"/>
      </right>
      <top style="thin">
        <color theme="7" tint="-0.24994659260841701"/>
      </top>
      <bottom/>
      <diagonal/>
    </border>
    <border>
      <left style="thin">
        <color theme="7" tint="-0.24994659260841701"/>
      </left>
      <right/>
      <top/>
      <bottom/>
      <diagonal/>
    </border>
    <border>
      <left/>
      <right style="thin">
        <color theme="7" tint="-0.24994659260841701"/>
      </right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/>
      <diagonal/>
    </border>
  </borders>
  <cellStyleXfs count="1">
    <xf numFmtId="0" fontId="0" fillId="0" borderId="0"/>
  </cellStyleXfs>
  <cellXfs count="188">
    <xf numFmtId="0" fontId="0" fillId="0" borderId="0" xfId="0"/>
    <xf numFmtId="14" fontId="3" fillId="2" borderId="0" xfId="0" applyNumberFormat="1" applyFont="1" applyFill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164" fontId="3" fillId="2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1" fillId="0" borderId="1" xfId="0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/>
    <xf numFmtId="0" fontId="2" fillId="2" borderId="0" xfId="0" applyFont="1" applyFill="1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5" borderId="1" xfId="0" applyFill="1" applyBorder="1" applyAlignment="1" applyProtection="1">
      <alignment horizontal="center" vertical="center"/>
      <protection locked="0"/>
    </xf>
    <xf numFmtId="10" fontId="0" fillId="0" borderId="0" xfId="0" applyNumberFormat="1"/>
    <xf numFmtId="0" fontId="7" fillId="0" borderId="0" xfId="0" applyFont="1"/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7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65" fontId="0" fillId="3" borderId="4" xfId="0" applyNumberFormat="1" applyFill="1" applyBorder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165" fontId="0" fillId="3" borderId="5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0" xfId="0" applyFont="1" applyProtection="1">
      <protection locked="0"/>
    </xf>
    <xf numFmtId="0" fontId="5" fillId="0" borderId="0" xfId="0" applyFont="1" applyProtection="1">
      <protection locked="0"/>
    </xf>
    <xf numFmtId="167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center" vertical="center"/>
      <protection locked="0"/>
    </xf>
    <xf numFmtId="169" fontId="0" fillId="0" borderId="0" xfId="0" applyNumberFormat="1" applyAlignment="1" applyProtection="1">
      <alignment horizontal="center" vertical="center"/>
      <protection locked="0"/>
    </xf>
    <xf numFmtId="2" fontId="0" fillId="0" borderId="1" xfId="0" applyNumberFormat="1" applyBorder="1"/>
    <xf numFmtId="2" fontId="0" fillId="0" borderId="0" xfId="0" applyNumberForma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0" fillId="7" borderId="1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7" borderId="1" xfId="0" applyFill="1" applyBorder="1"/>
    <xf numFmtId="9" fontId="0" fillId="7" borderId="1" xfId="0" applyNumberFormat="1" applyFill="1" applyBorder="1"/>
    <xf numFmtId="0" fontId="0" fillId="8" borderId="1" xfId="0" applyFill="1" applyBorder="1"/>
    <xf numFmtId="170" fontId="0" fillId="0" borderId="0" xfId="0" applyNumberFormat="1"/>
    <xf numFmtId="171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0" fontId="0" fillId="9" borderId="1" xfId="0" applyFill="1" applyBorder="1" applyAlignment="1">
      <alignment horizontal="center"/>
    </xf>
    <xf numFmtId="16" fontId="0" fillId="9" borderId="1" xfId="0" applyNumberForma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0" xfId="0" applyAlignment="1">
      <alignment vertical="center"/>
    </xf>
    <xf numFmtId="172" fontId="0" fillId="0" borderId="0" xfId="0" applyNumberFormat="1" applyAlignment="1">
      <alignment horizontal="center" vertical="center"/>
    </xf>
    <xf numFmtId="16" fontId="7" fillId="0" borderId="0" xfId="0" applyNumberFormat="1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70" fontId="7" fillId="0" borderId="0" xfId="0" applyNumberFormat="1" applyFont="1" applyAlignment="1">
      <alignment horizontal="center" vertical="center"/>
    </xf>
    <xf numFmtId="0" fontId="0" fillId="0" borderId="14" xfId="0" applyBorder="1" applyAlignment="1" applyProtection="1">
      <alignment horizontal="center" vertical="center"/>
      <protection locked="0"/>
    </xf>
    <xf numFmtId="0" fontId="0" fillId="7" borderId="0" xfId="0" applyFill="1"/>
    <xf numFmtId="173" fontId="9" fillId="7" borderId="0" xfId="0" applyNumberFormat="1" applyFont="1" applyFill="1" applyAlignment="1">
      <alignment horizontal="right"/>
    </xf>
    <xf numFmtId="0" fontId="0" fillId="0" borderId="0" xfId="0" pivotButton="1"/>
    <xf numFmtId="0" fontId="0" fillId="5" borderId="1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4" xfId="0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5" borderId="19" xfId="0" applyFill="1" applyBorder="1" applyProtection="1">
      <protection locked="0"/>
    </xf>
    <xf numFmtId="0" fontId="0" fillId="5" borderId="11" xfId="0" applyFill="1" applyBorder="1" applyProtection="1">
      <protection locked="0"/>
    </xf>
    <xf numFmtId="0" fontId="0" fillId="5" borderId="20" xfId="0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12" fillId="0" borderId="1" xfId="0" applyFont="1" applyBorder="1" applyProtection="1"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0" fontId="0" fillId="6" borderId="1" xfId="0" applyNumberFormat="1" applyFill="1" applyBorder="1" applyAlignment="1">
      <alignment horizontal="center"/>
    </xf>
    <xf numFmtId="0" fontId="0" fillId="4" borderId="1" xfId="0" applyFill="1" applyBorder="1" applyAlignment="1" applyProtection="1">
      <alignment horizontal="center"/>
      <protection locked="0"/>
    </xf>
    <xf numFmtId="10" fontId="7" fillId="0" borderId="0" xfId="0" applyNumberFormat="1" applyFont="1" applyAlignment="1">
      <alignment horizontal="center" vertical="center"/>
    </xf>
    <xf numFmtId="10" fontId="7" fillId="0" borderId="0" xfId="0" applyNumberFormat="1" applyFont="1"/>
    <xf numFmtId="0" fontId="0" fillId="2" borderId="17" xfId="0" applyFill="1" applyBorder="1" applyAlignment="1" applyProtection="1">
      <alignment horizontal="center"/>
      <protection locked="0"/>
    </xf>
    <xf numFmtId="10" fontId="0" fillId="2" borderId="18" xfId="0" applyNumberFormat="1" applyFill="1" applyBorder="1" applyAlignment="1">
      <alignment horizontal="center"/>
    </xf>
    <xf numFmtId="0" fontId="14" fillId="2" borderId="16" xfId="0" applyFont="1" applyFill="1" applyBorder="1" applyAlignment="1" applyProtection="1">
      <alignment horizontal="center" vertical="center"/>
      <protection locked="0"/>
    </xf>
    <xf numFmtId="0" fontId="0" fillId="2" borderId="19" xfId="0" applyFill="1" applyBorder="1" applyAlignment="1" applyProtection="1">
      <alignment horizontal="center" vertical="center"/>
      <protection locked="0"/>
    </xf>
    <xf numFmtId="0" fontId="14" fillId="2" borderId="14" xfId="0" applyFont="1" applyFill="1" applyBorder="1" applyAlignment="1" applyProtection="1">
      <alignment horizontal="center" vertical="center"/>
      <protection locked="0"/>
    </xf>
    <xf numFmtId="0" fontId="0" fillId="2" borderId="11" xfId="0" applyFill="1" applyBorder="1" applyAlignment="1" applyProtection="1">
      <alignment horizontal="center"/>
      <protection locked="0"/>
    </xf>
    <xf numFmtId="0" fontId="0" fillId="2" borderId="20" xfId="0" applyFill="1" applyBorder="1" applyAlignment="1">
      <alignment horizontal="center"/>
    </xf>
    <xf numFmtId="10" fontId="0" fillId="2" borderId="9" xfId="0" applyNumberFormat="1" applyFill="1" applyBorder="1" applyAlignment="1">
      <alignment horizontal="center"/>
    </xf>
    <xf numFmtId="0" fontId="0" fillId="6" borderId="17" xfId="0" applyFill="1" applyBorder="1" applyAlignment="1" applyProtection="1">
      <alignment horizontal="center"/>
      <protection locked="0"/>
    </xf>
    <xf numFmtId="10" fontId="0" fillId="6" borderId="18" xfId="0" applyNumberFormat="1" applyFill="1" applyBorder="1" applyAlignment="1">
      <alignment horizontal="center"/>
    </xf>
    <xf numFmtId="0" fontId="0" fillId="6" borderId="16" xfId="0" applyFill="1" applyBorder="1" applyAlignment="1" applyProtection="1">
      <alignment horizontal="center"/>
      <protection locked="0"/>
    </xf>
    <xf numFmtId="0" fontId="0" fillId="6" borderId="19" xfId="0" applyFill="1" applyBorder="1" applyAlignment="1" applyProtection="1">
      <alignment horizontal="center"/>
      <protection locked="0"/>
    </xf>
    <xf numFmtId="10" fontId="0" fillId="6" borderId="14" xfId="0" applyNumberFormat="1" applyFill="1" applyBorder="1" applyAlignment="1">
      <alignment horizontal="center"/>
    </xf>
    <xf numFmtId="0" fontId="0" fillId="6" borderId="11" xfId="0" applyFill="1" applyBorder="1" applyAlignment="1" applyProtection="1">
      <alignment horizontal="center"/>
      <protection locked="0"/>
    </xf>
    <xf numFmtId="0" fontId="0" fillId="6" borderId="20" xfId="0" applyFill="1" applyBorder="1" applyAlignment="1">
      <alignment horizontal="center"/>
    </xf>
    <xf numFmtId="10" fontId="0" fillId="6" borderId="9" xfId="0" applyNumberFormat="1" applyFill="1" applyBorder="1" applyAlignment="1">
      <alignment horizontal="center"/>
    </xf>
    <xf numFmtId="0" fontId="13" fillId="3" borderId="17" xfId="0" applyFont="1" applyFill="1" applyBorder="1" applyAlignment="1">
      <alignment horizontal="center"/>
    </xf>
    <xf numFmtId="10" fontId="11" fillId="3" borderId="18" xfId="0" applyNumberFormat="1" applyFont="1" applyFill="1" applyBorder="1" applyAlignment="1">
      <alignment horizontal="center"/>
    </xf>
    <xf numFmtId="0" fontId="0" fillId="3" borderId="16" xfId="0" applyFill="1" applyBorder="1" applyAlignment="1" applyProtection="1">
      <alignment horizontal="center"/>
      <protection locked="0"/>
    </xf>
    <xf numFmtId="0" fontId="0" fillId="3" borderId="19" xfId="0" applyFill="1" applyBorder="1" applyAlignment="1" applyProtection="1">
      <alignment horizontal="center"/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13" fillId="3" borderId="11" xfId="0" applyFont="1" applyFill="1" applyBorder="1" applyAlignment="1">
      <alignment horizontal="center"/>
    </xf>
    <xf numFmtId="10" fontId="11" fillId="3" borderId="9" xfId="0" applyNumberFormat="1" applyFont="1" applyFill="1" applyBorder="1" applyAlignment="1">
      <alignment horizontal="center"/>
    </xf>
    <xf numFmtId="0" fontId="15" fillId="7" borderId="0" xfId="0" applyFont="1" applyFill="1"/>
    <xf numFmtId="0" fontId="16" fillId="7" borderId="0" xfId="0" applyFont="1" applyFill="1"/>
    <xf numFmtId="0" fontId="10" fillId="0" borderId="17" xfId="0" applyFont="1" applyBorder="1" applyAlignment="1">
      <alignment horizontal="center" vertical="center"/>
    </xf>
    <xf numFmtId="0" fontId="3" fillId="0" borderId="17" xfId="0" applyFont="1" applyBorder="1" applyAlignment="1" applyProtection="1">
      <alignment horizontal="center" vertical="center"/>
      <protection locked="0"/>
    </xf>
    <xf numFmtId="169" fontId="0" fillId="0" borderId="16" xfId="0" applyNumberForma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10" fillId="0" borderId="11" xfId="0" applyFont="1" applyBorder="1" applyAlignment="1">
      <alignment horizontal="center" vertical="center"/>
    </xf>
    <xf numFmtId="14" fontId="10" fillId="0" borderId="17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14" fontId="10" fillId="0" borderId="11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3" fontId="11" fillId="0" borderId="18" xfId="0" applyNumberFormat="1" applyFont="1" applyBorder="1" applyAlignment="1">
      <alignment horizontal="center" vertical="center"/>
    </xf>
    <xf numFmtId="173" fontId="0" fillId="0" borderId="18" xfId="0" applyNumberFormat="1" applyBorder="1" applyAlignment="1" applyProtection="1">
      <alignment horizontal="center" vertical="center"/>
      <protection locked="0"/>
    </xf>
    <xf numFmtId="173" fontId="11" fillId="0" borderId="9" xfId="0" applyNumberFormat="1" applyFont="1" applyBorder="1" applyAlignment="1">
      <alignment horizontal="center" vertical="center"/>
    </xf>
    <xf numFmtId="173" fontId="0" fillId="0" borderId="9" xfId="0" applyNumberFormat="1" applyBorder="1" applyAlignment="1" applyProtection="1">
      <alignment horizontal="center" vertical="center"/>
      <protection locked="0"/>
    </xf>
    <xf numFmtId="173" fontId="0" fillId="0" borderId="0" xfId="0" applyNumberFormat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7" fillId="7" borderId="0" xfId="0" applyFont="1" applyFill="1" applyAlignment="1">
      <alignment horizontal="right" vertical="center"/>
    </xf>
    <xf numFmtId="0" fontId="17" fillId="7" borderId="0" xfId="0" applyFont="1" applyFill="1"/>
    <xf numFmtId="0" fontId="18" fillId="7" borderId="0" xfId="0" applyFont="1" applyFill="1"/>
    <xf numFmtId="164" fontId="19" fillId="7" borderId="0" xfId="0" applyNumberFormat="1" applyFont="1" applyFill="1"/>
    <xf numFmtId="0" fontId="19" fillId="7" borderId="0" xfId="0" applyFont="1" applyFill="1"/>
    <xf numFmtId="0" fontId="22" fillId="0" borderId="0" xfId="0" applyFont="1" applyProtection="1">
      <protection locked="0"/>
    </xf>
    <xf numFmtId="0" fontId="0" fillId="4" borderId="0" xfId="0" applyFill="1" applyAlignment="1" applyProtection="1">
      <alignment horizontal="center" vertical="center"/>
      <protection locked="0"/>
    </xf>
    <xf numFmtId="164" fontId="0" fillId="4" borderId="0" xfId="0" applyNumberFormat="1" applyFill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164" fontId="0" fillId="4" borderId="1" xfId="0" applyNumberFormat="1" applyFill="1" applyBorder="1" applyAlignment="1" applyProtection="1">
      <alignment horizontal="center" vertical="center"/>
      <protection locked="0"/>
    </xf>
    <xf numFmtId="0" fontId="2" fillId="0" borderId="0" xfId="0" applyFont="1" applyProtection="1">
      <protection locked="0"/>
    </xf>
    <xf numFmtId="0" fontId="2" fillId="7" borderId="0" xfId="0" applyFont="1" applyFill="1" applyProtection="1">
      <protection locked="0"/>
    </xf>
    <xf numFmtId="0" fontId="0" fillId="7" borderId="0" xfId="0" applyFill="1" applyProtection="1">
      <protection locked="0"/>
    </xf>
    <xf numFmtId="164" fontId="0" fillId="7" borderId="0" xfId="0" applyNumberFormat="1" applyFill="1" applyProtection="1">
      <protection locked="0"/>
    </xf>
    <xf numFmtId="14" fontId="0" fillId="7" borderId="0" xfId="0" applyNumberFormat="1" applyFill="1" applyProtection="1">
      <protection locked="0"/>
    </xf>
    <xf numFmtId="0" fontId="0" fillId="0" borderId="0" xfId="0" applyAlignment="1">
      <alignment horizontal="left" indent="1"/>
    </xf>
    <xf numFmtId="14" fontId="0" fillId="0" borderId="0" xfId="0" applyNumberFormat="1"/>
    <xf numFmtId="164" fontId="0" fillId="4" borderId="0" xfId="0" applyNumberFormat="1" applyFill="1" applyProtection="1">
      <protection locked="0"/>
    </xf>
    <xf numFmtId="174" fontId="0" fillId="7" borderId="0" xfId="0" applyNumberFormat="1" applyFill="1" applyProtection="1">
      <protection locked="0"/>
    </xf>
    <xf numFmtId="14" fontId="0" fillId="4" borderId="0" xfId="0" applyNumberFormat="1" applyFill="1" applyProtection="1">
      <protection locked="0"/>
    </xf>
    <xf numFmtId="174" fontId="0" fillId="0" borderId="0" xfId="0" applyNumberFormat="1"/>
    <xf numFmtId="164" fontId="23" fillId="0" borderId="0" xfId="0" applyNumberFormat="1" applyFont="1"/>
    <xf numFmtId="164" fontId="24" fillId="0" borderId="0" xfId="0" applyNumberFormat="1" applyFont="1"/>
    <xf numFmtId="14" fontId="0" fillId="0" borderId="0" xfId="0" applyNumberFormat="1" applyAlignment="1">
      <alignment horizontal="left" indent="2"/>
    </xf>
    <xf numFmtId="0" fontId="24" fillId="0" borderId="0" xfId="0" applyFont="1"/>
    <xf numFmtId="0" fontId="25" fillId="0" borderId="0" xfId="0" applyFont="1"/>
    <xf numFmtId="0" fontId="0" fillId="3" borderId="2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7" borderId="0" xfId="0" quotePrefix="1" applyFill="1" applyProtection="1">
      <protection locked="0"/>
    </xf>
    <xf numFmtId="174" fontId="0" fillId="0" borderId="0" xfId="0" applyNumberFormat="1" applyProtection="1">
      <protection locked="0"/>
    </xf>
    <xf numFmtId="175" fontId="0" fillId="0" borderId="0" xfId="0" applyNumberFormat="1"/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2" fillId="0" borderId="0" xfId="0" applyFont="1" applyAlignment="1">
      <alignment horizontal="center"/>
    </xf>
    <xf numFmtId="169" fontId="1" fillId="0" borderId="0" xfId="0" applyNumberFormat="1" applyFont="1" applyAlignment="1" applyProtection="1">
      <alignment horizontal="center" vertical="center"/>
      <protection locked="0"/>
    </xf>
    <xf numFmtId="0" fontId="24" fillId="0" borderId="0" xfId="0" applyFont="1" applyAlignment="1">
      <alignment horizontal="center"/>
    </xf>
    <xf numFmtId="0" fontId="0" fillId="0" borderId="0" xfId="0"/>
    <xf numFmtId="164" fontId="24" fillId="0" borderId="0" xfId="0" applyNumberFormat="1" applyFont="1" applyAlignment="1">
      <alignment horizontal="center"/>
    </xf>
    <xf numFmtId="0" fontId="21" fillId="7" borderId="0" xfId="0" applyFont="1" applyFill="1" applyAlignment="1">
      <alignment horizontal="left" vertical="center"/>
    </xf>
    <xf numFmtId="0" fontId="20" fillId="7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7" xfId="0" applyBorder="1"/>
    <xf numFmtId="14" fontId="0" fillId="3" borderId="30" xfId="0" applyNumberForma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7" borderId="0" xfId="0" applyNumberFormat="1" applyFill="1" applyProtection="1">
      <protection locked="0"/>
    </xf>
  </cellXfs>
  <cellStyles count="1">
    <cellStyle name="Normal" xfId="0" builtinId="0"/>
  </cellStyles>
  <dxfs count="100">
    <dxf>
      <fill>
        <patternFill>
          <bgColor theme="7" tint="0.79998168889431442"/>
        </patternFill>
      </fill>
    </dxf>
    <dxf>
      <border>
        <left style="thin">
          <color rgb="FF0070C0"/>
        </left>
        <right style="thin">
          <color rgb="FF0070C0"/>
        </right>
        <vertical/>
        <horizontal/>
      </border>
    </dxf>
    <dxf>
      <border>
        <vertical/>
        <horizontal/>
      </border>
    </dxf>
    <dxf>
      <fill>
        <patternFill>
          <bgColor theme="3" tint="0.749961851863155"/>
        </patternFill>
      </fill>
      <border>
        <vertical/>
        <horizontal/>
      </border>
    </dxf>
    <dxf>
      <fill>
        <patternFill>
          <bgColor theme="4" tint="0.59996337778862885"/>
        </patternFill>
      </fill>
      <border>
        <vertical/>
        <horizontal/>
      </border>
    </dxf>
    <dxf>
      <font>
        <color theme="0"/>
      </font>
      <fill>
        <patternFill>
          <bgColor theme="3" tint="0.749961851863155"/>
        </patternFill>
      </fill>
    </dxf>
    <dxf>
      <font>
        <color theme="0"/>
      </font>
      <fill>
        <patternFill>
          <bgColor theme="5" tint="0.59996337778862885"/>
        </patternFill>
      </fill>
    </dxf>
    <dxf>
      <font>
        <color theme="0"/>
      </font>
      <fill>
        <patternFill>
          <bgColor theme="5" tint="0.59996337778862885"/>
        </patternFill>
      </fill>
    </dxf>
    <dxf>
      <font>
        <color theme="0"/>
      </font>
      <fill>
        <patternFill>
          <bgColor theme="5" tint="0.59996337778862885"/>
        </patternFill>
      </fill>
    </dxf>
    <dxf>
      <border>
        <left style="thin">
          <color theme="3" tint="0.749961851863155"/>
        </left>
        <right style="thin">
          <color theme="3" tint="0.749961851863155"/>
        </right>
        <top style="thin">
          <color theme="3" tint="0.749961851863155"/>
        </top>
        <bottom style="thin">
          <color theme="3" tint="0.749961851863155"/>
        </bottom>
        <vertical/>
        <horizontal/>
      </border>
    </dxf>
    <dxf>
      <fill>
        <patternFill patternType="lightUp">
          <fgColor theme="3" tint="0.499984740745262"/>
        </patternFill>
      </fill>
    </dxf>
    <dxf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7" tint="0.79998168889431442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164" formatCode="#,##0.00\ &quot;€&quot;"/>
      <fill>
        <patternFill patternType="solid">
          <fgColor indexed="64"/>
          <bgColor theme="7" tint="0.79998168889431442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ont>
        <strike val="0"/>
        <condense val="0"/>
        <extend val="0"/>
        <outline val="0"/>
        <shadow val="0"/>
        <vertAlign val="baseline"/>
        <sz val="12"/>
        <color theme="4" tint="-0.249977111117893"/>
        <name val="Aptos Narrow"/>
        <family val="2"/>
        <scheme val="minor"/>
      </font>
      <numFmt numFmtId="14" formatCode="0.00%"/>
      <fill>
        <patternFill patternType="solid">
          <fgColor indexed="64"/>
          <bgColor theme="7" tint="0.39997558519241921"/>
        </patternFill>
      </fill>
      <alignment horizontal="center" vertical="bottom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4" tint="-0.249977111117893"/>
        <name val="Aptos Narrow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4" tint="-0.249977111117893"/>
        <name val="Aptos Narrow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7" tint="0.39997558519241921"/>
        </patternFill>
      </fill>
      <alignment horizontal="center" vertical="bottom"/>
      <border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numFmt numFmtId="14" formatCode="0.00%"/>
      <fill>
        <patternFill patternType="solid">
          <fgColor indexed="64"/>
          <bgColor rgb="FF5DE0FF"/>
        </patternFill>
      </fill>
      <alignment horizontal="center" vertical="bottom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5DE0FF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5DE0FF"/>
        </patternFill>
      </fill>
      <alignment horizontal="center" vertical="bottom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14" formatCode="0.00%"/>
      <fill>
        <patternFill patternType="solid">
          <fgColor indexed="64"/>
          <bgColor theme="7" tint="0.59999389629810485"/>
        </patternFill>
      </fill>
      <alignment horizontal="center" vertical="bottom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59999389629810485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59999389629810485"/>
        </patternFill>
      </fill>
      <alignment horizontal="center" vertical="bottom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02A7E2"/>
        </patternFill>
      </fill>
      <alignment horizontal="center" vertical="center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02A7E2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rgb="FF02A7E2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protection locked="0" hidden="0"/>
    </dxf>
    <dxf>
      <protection locked="0" hidden="0"/>
    </dxf>
    <dxf>
      <protection locked="0" hidden="0"/>
    </dxf>
    <dxf>
      <numFmt numFmtId="164" formatCode="#,##0.00\ &quot;€&quot;"/>
      <fill>
        <patternFill patternType="solid">
          <fgColor indexed="64"/>
          <bgColor theme="3" tint="0.749992370372631"/>
        </patternFill>
      </fill>
      <protection locked="0" hidden="0"/>
    </dxf>
    <dxf>
      <protection locked="0" hidden="0"/>
    </dxf>
    <dxf>
      <numFmt numFmtId="164" formatCode="#,##0.00\ &quot;€&quot;"/>
      <fill>
        <patternFill patternType="solid">
          <fgColor indexed="64"/>
          <bgColor theme="3" tint="0.749992370372631"/>
        </patternFill>
      </fill>
      <protection locked="0" hidden="0"/>
    </dxf>
    <dxf>
      <protection locked="0" hidden="0"/>
    </dxf>
    <dxf>
      <numFmt numFmtId="174" formatCode="mmmm\ yyyy"/>
      <protection locked="0" hidden="0"/>
    </dxf>
    <dxf>
      <protection locked="0" hidden="0"/>
    </dxf>
    <dxf>
      <numFmt numFmtId="19" formatCode="dd/mm/yyyy"/>
      <protection locked="0" hidden="0"/>
    </dxf>
    <dxf>
      <protection locked="0" hidden="0"/>
    </dxf>
    <dxf>
      <numFmt numFmtId="164" formatCode="#,##0.00\ &quot;€&quot;"/>
      <fill>
        <patternFill patternType="solid">
          <fgColor indexed="64"/>
          <bgColor theme="7" tint="0.79998168889431442"/>
        </patternFill>
      </fill>
      <protection locked="0" hidden="0"/>
    </dxf>
    <dxf>
      <protection locked="0" hidden="0"/>
    </dxf>
    <dxf>
      <font>
        <strike val="0"/>
        <outline val="0"/>
        <shadow val="0"/>
        <vertAlign val="baseline"/>
        <sz val="12"/>
        <color theme="1"/>
        <name val="Aptos Narrow"/>
        <family val="2"/>
        <scheme val="minor"/>
      </font>
      <numFmt numFmtId="174" formatCode="mmmm\ yyyy"/>
      <fill>
        <patternFill patternType="solid">
          <fgColor indexed="64"/>
          <bgColor theme="3" tint="0.749992370372631"/>
        </patternFill>
      </fill>
      <protection locked="0" hidden="0"/>
    </dxf>
    <dxf>
      <fill>
        <patternFill patternType="solid">
          <fgColor indexed="64"/>
          <bgColor theme="3" tint="0.749992370372631"/>
        </patternFill>
      </fill>
      <protection locked="0" hidden="0"/>
    </dxf>
    <dxf>
      <protection locked="0" hidden="0"/>
    </dxf>
    <dxf>
      <numFmt numFmtId="164" formatCode="#,##0.00\ &quot;€&quot;"/>
      <fill>
        <patternFill patternType="solid">
          <fgColor indexed="64"/>
          <bgColor theme="3" tint="0.749992370372631"/>
        </patternFill>
      </fill>
      <protection locked="0" hidden="0"/>
    </dxf>
    <dxf>
      <fill>
        <patternFill patternType="solid">
          <fgColor indexed="64"/>
          <bgColor theme="3" tint="0.749992370372631"/>
        </patternFill>
      </fill>
      <protection locked="0" hidden="0"/>
    </dxf>
    <dxf>
      <fill>
        <patternFill patternType="solid">
          <fgColor indexed="64"/>
          <bgColor theme="3" tint="0.749992370372631"/>
        </patternFill>
      </fill>
      <protection locked="0" hidden="0"/>
    </dxf>
    <dxf>
      <fill>
        <patternFill patternType="solid">
          <fgColor indexed="64"/>
          <bgColor theme="3" tint="0.749992370372631"/>
        </patternFill>
      </fill>
      <protection locked="0" hidden="0"/>
    </dxf>
    <dxf>
      <fill>
        <patternFill patternType="solid">
          <fgColor indexed="64"/>
          <bgColor theme="3" tint="0.749992370372631"/>
        </patternFill>
      </fill>
      <protection locked="0" hidden="0"/>
    </dxf>
    <dxf>
      <protection locked="0" hidden="0"/>
    </dxf>
    <dxf>
      <fill>
        <patternFill patternType="solid">
          <fgColor indexed="64"/>
          <bgColor theme="3" tint="0.749992370372631"/>
        </patternFill>
      </fill>
      <protection locked="0" hidden="0"/>
    </dxf>
    <dxf>
      <protection locked="0" hidden="0"/>
    </dxf>
    <dxf>
      <protection locked="0" hidden="0"/>
    </dxf>
    <dxf>
      <protection locked="0" hidden="0"/>
    </dxf>
    <dxf>
      <numFmt numFmtId="173" formatCode="#,##0\ &quot;€&quot;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/>
        <strike val="0"/>
        <condense val="0"/>
        <extend val="0"/>
        <outline val="0"/>
        <shadow val="0"/>
        <vertAlign val="baseline"/>
        <sz val="12"/>
        <color theme="4" tint="-0.249977111117893"/>
        <name val="Aptos Narrow"/>
        <scheme val="minor"/>
      </font>
      <numFmt numFmtId="19" formatCode="dd/mm/yyyy"/>
      <alignment horizontal="center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2"/>
        <color theme="4" tint="-0.249977111117893"/>
        <name val="Aptos Narrow"/>
        <family val="2"/>
        <scheme val="minor"/>
      </font>
      <numFmt numFmtId="173" formatCode="#,##0\ &quot;€&quot;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2"/>
        <color theme="4" tint="-0.249977111117893"/>
        <name val="Aptos Narrow"/>
        <family val="2"/>
        <scheme val="minor"/>
      </font>
      <numFmt numFmtId="19" formatCode="dd/mm/yyyy"/>
      <alignment horizontal="center" vertical="center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2"/>
        <color theme="4" tint="-0.249977111117893"/>
        <name val="Aptos Narrow"/>
        <family val="2"/>
        <scheme val="minor"/>
      </font>
      <numFmt numFmtId="173" formatCode="#,##0\ &quot;€&quot;"/>
      <fill>
        <patternFill>
          <fgColor indexed="64"/>
          <bgColor auto="1"/>
        </patternFill>
      </fill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2"/>
        <color theme="4" tint="-0.249977111117893"/>
        <name val="Aptos Narrow"/>
        <family val="2"/>
        <scheme val="minor"/>
      </font>
      <alignment horizontal="center" vertical="center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/>
      <protection locked="0" hidden="0"/>
    </dxf>
    <dxf>
      <alignment horizontal="center" vertical="center"/>
      <protection locked="0" hidden="0"/>
    </dxf>
    <dxf>
      <alignment horizontal="center" vertical="center"/>
      <protection locked="0" hidden="0"/>
    </dxf>
    <dxf>
      <alignment horizontal="center" vertical="center"/>
      <protection locked="0" hidden="0"/>
    </dxf>
    <dxf>
      <alignment horizontal="center" vertical="center"/>
      <protection locked="0" hidden="0"/>
    </dxf>
    <dxf>
      <alignment horizontal="center" vertical="center"/>
      <protection locked="1" hidden="0"/>
    </dxf>
    <dxf>
      <alignment horizontal="center" vertical="center"/>
      <protection locked="0" hidden="0"/>
    </dxf>
    <dxf>
      <numFmt numFmtId="164" formatCode="#,##0.00\ &quot;€&quot;"/>
      <alignment horizontal="center" vertical="center"/>
      <protection locked="0" hidden="0"/>
    </dxf>
    <dxf>
      <alignment horizontal="center" vertical="center"/>
      <protection locked="0" hidden="0"/>
    </dxf>
    <dxf>
      <alignment horizontal="center" vertical="center"/>
      <protection locked="0" hidden="0"/>
    </dxf>
    <dxf>
      <numFmt numFmtId="19" formatCode="dd/mm/yyyy"/>
      <alignment horizontal="center" vertical="center"/>
      <protection locked="0" hidden="0"/>
    </dxf>
    <dxf>
      <alignment horizontal="center" vertical="center"/>
      <protection locked="0" hidden="0"/>
    </dxf>
    <dxf>
      <font>
        <b/>
        <strike val="0"/>
        <condense val="0"/>
        <extend val="0"/>
        <outline val="0"/>
        <shadow val="0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pivotCacheDefinition" Target="pivotCache/pivotCacheDefinition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fr-FR"/>
  <c:roundedCorners val="1"/>
  <c:style val="2"/>
  <c:chart>
    <c:autoTitleDeleted val="1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2">
              <a:lumMod val="50000"/>
              <a:lumOff val="50000"/>
            </a:schemeClr>
          </a:solidFill>
          <a:ln>
            <a:noFill/>
            <a:prstDash val="solid"/>
          </a:ln>
        </c:spPr>
      </c:pivotFmt>
      <c:pivotFmt>
        <c:idx val="3"/>
        <c:spPr>
          <a:solidFill>
            <a:schemeClr val="tx2">
              <a:lumMod val="75000"/>
              <a:lumOff val="25000"/>
            </a:schemeClr>
          </a:solidFill>
          <a:ln>
            <a:noFill/>
            <a:prstDash val="solid"/>
          </a:ln>
        </c:spPr>
      </c:pivotFmt>
      <c:pivotFmt>
        <c:idx val="4"/>
        <c:spPr>
          <a:solidFill>
            <a:schemeClr val="tx2">
              <a:lumMod val="25000"/>
              <a:lumOff val="75000"/>
            </a:schemeClr>
          </a:solidFill>
          <a:ln>
            <a:noFill/>
            <a:prstDash val="solid"/>
          </a:ln>
        </c:spPr>
      </c:pivotFmt>
    </c:pivotFmts>
    <c:plotArea>
      <c:layout/>
      <c:pieChart>
        <c:varyColors val="1"/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overlay val="0"/>
      <c:spPr>
        <a:solidFill>
          <a:schemeClr val="lt1">
            <a:alpha val="39000"/>
            <a:lumMod val="95000"/>
          </a:schemeClr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200" b="0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fr-FR"/>
  <c:roundedCorners val="1"/>
  <c:style val="2"/>
  <c:chart>
    <c:autoTitleDeleted val="1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10000"/>
              <a:lumOff val="90000"/>
            </a:schemeClr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2">
              <a:lumMod val="25000"/>
              <a:lumOff val="75000"/>
            </a:schemeClr>
          </a:solidFill>
          <a:ln>
            <a:noFill/>
            <a:prstDash val="solid"/>
          </a:ln>
        </c:spPr>
      </c:pivotFmt>
      <c:pivotFmt>
        <c:idx val="3"/>
        <c:spPr>
          <a:solidFill>
            <a:schemeClr val="tx2">
              <a:lumMod val="50000"/>
              <a:lumOff val="50000"/>
            </a:schemeClr>
          </a:solidFill>
          <a:ln>
            <a:noFill/>
            <a:prstDash val="solid"/>
          </a:ln>
        </c:spPr>
      </c:pivotFmt>
      <c:pivotFmt>
        <c:idx val="4"/>
        <c:spPr>
          <a:solidFill>
            <a:schemeClr val="tx2">
              <a:lumMod val="75000"/>
              <a:lumOff val="25000"/>
            </a:schemeClr>
          </a:solidFill>
          <a:ln>
            <a:noFill/>
            <a:prstDash val="solid"/>
          </a:ln>
        </c:spPr>
      </c:pivotFmt>
      <c:pivotFmt>
        <c:idx val="5"/>
        <c:spPr>
          <a:solidFill>
            <a:schemeClr val="accent4">
              <a:lumMod val="75000"/>
            </a:schemeClr>
          </a:solidFill>
          <a:ln>
            <a:noFill/>
            <a:prstDash val="solid"/>
          </a:ln>
        </c:spPr>
      </c:pivotFmt>
      <c:pivotFmt>
        <c:idx val="6"/>
        <c:spPr>
          <a:solidFill>
            <a:schemeClr val="accent4">
              <a:lumMod val="40000"/>
              <a:lumOff val="60000"/>
            </a:schemeClr>
          </a:solidFill>
          <a:ln>
            <a:noFill/>
            <a:prstDash val="solid"/>
          </a:ln>
        </c:spPr>
      </c:pivotFmt>
      <c:pivotFmt>
        <c:idx val="7"/>
        <c:spPr>
          <a:solidFill>
            <a:schemeClr val="accent4">
              <a:lumMod val="60000"/>
              <a:lumOff val="40000"/>
            </a:schemeClr>
          </a:solidFill>
          <a:ln>
            <a:noFill/>
            <a:prstDash val="solid"/>
          </a:ln>
        </c:spPr>
      </c:pivotFmt>
      <c:pivotFmt>
        <c:idx val="8"/>
        <c:spPr>
          <a:solidFill>
            <a:schemeClr val="tx2">
              <a:lumMod val="10000"/>
              <a:lumOff val="90000"/>
            </a:schemeClr>
          </a:solidFill>
          <a:ln>
            <a:noFill/>
            <a:prstDash val="solid"/>
          </a:ln>
        </c:spPr>
      </c:pivotFmt>
      <c:pivotFmt>
        <c:idx val="9"/>
        <c:spPr>
          <a:solidFill>
            <a:schemeClr val="tx2">
              <a:lumMod val="10000"/>
              <a:lumOff val="90000"/>
            </a:schemeClr>
          </a:solidFill>
          <a:ln>
            <a:noFill/>
            <a:prstDash val="solid"/>
          </a:ln>
        </c:spPr>
      </c:pivotFmt>
    </c:pivotFmts>
    <c:plotArea>
      <c:layout/>
      <c:doughnutChart>
        <c:varyColors val="1"/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50"/>
      </c:doughnutChart>
    </c:plotArea>
    <c:legend>
      <c:legendPos val="r"/>
      <c:overlay val="0"/>
      <c:spPr>
        <a:solidFill>
          <a:schemeClr val="lt1">
            <a:alpha val="39000"/>
            <a:lumMod val="95000"/>
          </a:schemeClr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pivotSource>
    <c:name>[fichier_client.xlsx]Traitement!Tableau croisé dynamique3</c:name>
    <c:fmtId val="0"/>
  </c:pivotSource>
  <c:chart>
    <c:autoTitleDeleted val="1"/>
    <c:pivotFmts>
      <c:pivotFmt>
        <c:idx val="0"/>
        <c:spPr>
          <a:ln>
            <a:prstDash val="solid"/>
          </a:ln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Off val="25000"/>
                  <a:lumMod val="75000"/>
                </a:sysClr>
              </a:fgClr>
              <a:bgClr>
                <a:sysClr val="windowText" lastClr="000000">
                  <a:lumOff val="35000"/>
                  <a:lumMod val="65000"/>
                </a:sysClr>
              </a:bgClr>
            </a:pattFill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  <a:prstDash val="solid"/>
          </a:ln>
        </c:spPr>
      </c:pivotFmt>
      <c:pivotFmt>
        <c:idx val="2"/>
        <c:spPr>
          <a:solidFill>
            <a:schemeClr val="tx2">
              <a:lumMod val="50000"/>
              <a:lumOff val="50000"/>
            </a:schemeClr>
          </a:solidFill>
          <a:ln>
            <a:noFill/>
            <a:prstDash val="solid"/>
          </a:ln>
        </c:spPr>
      </c:pivotFmt>
      <c:pivotFmt>
        <c:idx val="3"/>
        <c:spPr>
          <a:solidFill>
            <a:schemeClr val="tx2">
              <a:lumMod val="75000"/>
              <a:lumOff val="25000"/>
            </a:schemeClr>
          </a:solidFill>
          <a:ln>
            <a:noFill/>
            <a:prstDash val="solid"/>
          </a:ln>
        </c:spPr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  <a:prstDash val="solid"/>
          </a:ln>
        </c:spPr>
      </c:pivotFmt>
      <c:pivotFmt>
        <c:idx val="5"/>
        <c:spPr>
          <a:solidFill>
            <a:schemeClr val="accent4">
              <a:lumMod val="40000"/>
              <a:lumOff val="60000"/>
            </a:schemeClr>
          </a:solidFill>
          <a:ln>
            <a:noFill/>
            <a:prstDash val="solid"/>
          </a:ln>
        </c:spPr>
      </c:pivotFmt>
      <c:pivotFmt>
        <c:idx val="6"/>
        <c:spPr>
          <a:solidFill>
            <a:schemeClr val="accent4">
              <a:lumMod val="60000"/>
              <a:lumOff val="40000"/>
            </a:schemeClr>
          </a:solidFill>
          <a:ln>
            <a:noFill/>
            <a:prstDash val="solid"/>
          </a:ln>
        </c:spPr>
      </c:pivotFmt>
      <c:pivotFmt>
        <c:idx val="7"/>
        <c:spPr>
          <a:solidFill>
            <a:schemeClr val="accent4">
              <a:lumMod val="75000"/>
            </a:schemeClr>
          </a:solidFill>
          <a:ln>
            <a:noFill/>
            <a:prstDash val="solid"/>
          </a:ln>
        </c:spPr>
      </c:pivotFmt>
      <c:pivotFmt>
        <c:idx val="8"/>
        <c:spPr>
          <a:solidFill>
            <a:schemeClr val="accent4">
              <a:lumMod val="50000"/>
            </a:schemeClr>
          </a:solidFill>
          <a:ln>
            <a:noFill/>
            <a:prstDash val="solid"/>
          </a:ln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Traitement!$L$17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tx2">
                  <a:lumMod val="75000"/>
                  <a:lumOff val="25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DAF7-454E-9F1C-11C9D153FC17}"/>
              </c:ext>
            </c:extLst>
          </c:dPt>
          <c:dPt>
            <c:idx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DAF7-454E-9F1C-11C9D153FC17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5-DAF7-454E-9F1C-11C9D153FC17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7-DAF7-454E-9F1C-11C9D153FC17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9-DAF7-454E-9F1C-11C9D153FC17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B-DAF7-454E-9F1C-11C9D153FC17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D-DAF7-454E-9F1C-11C9D153FC17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F-DAF7-454E-9F1C-11C9D153FC17}"/>
              </c:ext>
            </c:extLst>
          </c:dPt>
          <c:dLbls>
            <c:spPr>
              <a:pattFill prst="pct75">
                <a:fgClr>
                  <a:sysClr val="windowText" lastClr="000000">
                    <a:lumOff val="25000"/>
                    <a:lumMod val="75000"/>
                  </a:sysClr>
                </a:fgClr>
                <a:bgClr>
                  <a:sysClr val="windowText" lastClr="000000">
                    <a:lumOff val="35000"/>
                    <a:lumMod val="65000"/>
                  </a:sysClr>
                </a:bgClr>
              </a:patt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Traitement!$K$18:$K$20</c:f>
              <c:strCache>
                <c:ptCount val="2"/>
                <c:pt idx="0">
                  <c:v>Autre personne sans activité professionnelle</c:v>
                </c:pt>
                <c:pt idx="1">
                  <c:v>Ouvrier </c:v>
                </c:pt>
              </c:strCache>
            </c:strRef>
          </c:cat>
          <c:val>
            <c:numRef>
              <c:f>Traitement!$L$18:$L$20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AF7-454E-9F1C-11C9D153FC17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100" b="0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pivotSource>
    <c:name>[fichier_client.xlsx]Traitement!Tableau croisé dynamique5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Traitement!$P$18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Traitement!$O$19:$O$21</c:f>
              <c:strCache>
                <c:ptCount val="2"/>
                <c:pt idx="0">
                  <c:v>Paul</c:v>
                </c:pt>
                <c:pt idx="1">
                  <c:v>Marie</c:v>
                </c:pt>
              </c:strCache>
            </c:strRef>
          </c:cat>
          <c:val>
            <c:numRef>
              <c:f>Traitement!$P$19:$P$21</c:f>
              <c:numCache>
                <c:formatCode>General</c:formatCode>
                <c:ptCount val="2"/>
                <c:pt idx="0">
                  <c:v>160</c:v>
                </c:pt>
                <c:pt idx="1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24-174D-923D-7C9F0D8D4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42239792"/>
        <c:axId val="842283056"/>
      </c:barChart>
      <c:catAx>
        <c:axId val="842239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42283056"/>
        <c:crosses val="autoZero"/>
        <c:auto val="1"/>
        <c:lblAlgn val="ctr"/>
        <c:lblOffset val="100"/>
        <c:noMultiLvlLbl val="0"/>
      </c:catAx>
      <c:valAx>
        <c:axId val="842283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42239792"/>
        <c:crosses val="autoZero"/>
        <c:crossBetween val="between"/>
      </c:valAx>
    </c:plotArea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pivotSource>
    <c:name>[fichier_client.xlsx]Traitement!Tableau croisé dynamique6</c:name>
    <c:fmtId val="0"/>
  </c:pivotSource>
  <c:chart>
    <c:autoTitleDeleted val="1"/>
    <c:pivotFmts>
      <c:pivotFmt>
        <c:idx val="0"/>
        <c:spPr>
          <a:ln>
            <a:prstDash val="solid"/>
          </a:ln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Off val="25000"/>
                  <a:lumMod val="75000"/>
                </a:sysClr>
              </a:fgClr>
              <a:bgClr>
                <a:sysClr val="windowText" lastClr="000000">
                  <a:lumOff val="35000"/>
                  <a:lumMod val="65000"/>
                </a:sysClr>
              </a:bgClr>
            </a:pattFill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  <a:prstDash val="solid"/>
          </a:ln>
        </c:spPr>
      </c:pivotFmt>
      <c:pivotFmt>
        <c:idx val="2"/>
        <c:spPr>
          <a:solidFill>
            <a:schemeClr val="tx2">
              <a:lumMod val="50000"/>
              <a:lumOff val="50000"/>
            </a:schemeClr>
          </a:solidFill>
          <a:ln>
            <a:noFill/>
            <a:prstDash val="solid"/>
          </a:ln>
        </c:spPr>
      </c:pivotFmt>
      <c:pivotFmt>
        <c:idx val="3"/>
        <c:spPr>
          <a:solidFill>
            <a:schemeClr val="tx2">
              <a:lumMod val="75000"/>
              <a:lumOff val="25000"/>
            </a:schemeClr>
          </a:solidFill>
          <a:ln>
            <a:noFill/>
            <a:prstDash val="solid"/>
          </a:ln>
        </c:spPr>
      </c:pivotFmt>
      <c:pivotFmt>
        <c:idx val="4"/>
        <c:spPr>
          <a:solidFill>
            <a:schemeClr val="accent4">
              <a:lumMod val="40000"/>
              <a:lumOff val="60000"/>
            </a:schemeClr>
          </a:solidFill>
          <a:ln>
            <a:noFill/>
            <a:prstDash val="solid"/>
          </a:ln>
        </c:spPr>
      </c:pivotFmt>
      <c:pivotFmt>
        <c:idx val="5"/>
        <c:spPr>
          <a:solidFill>
            <a:schemeClr val="accent4">
              <a:lumMod val="60000"/>
              <a:lumOff val="40000"/>
            </a:schemeClr>
          </a:solidFill>
          <a:ln>
            <a:noFill/>
            <a:prstDash val="solid"/>
          </a:ln>
        </c:spPr>
      </c:pivotFmt>
      <c:pivotFmt>
        <c:idx val="6"/>
        <c:spPr>
          <a:solidFill>
            <a:schemeClr val="accent4">
              <a:lumMod val="75000"/>
            </a:schemeClr>
          </a:solidFill>
          <a:ln>
            <a:noFill/>
            <a:prstDash val="solid"/>
          </a:ln>
        </c:spPr>
      </c:pivotFmt>
      <c:pivotFmt>
        <c:idx val="7"/>
      </c:pivotFmt>
    </c:pivotFmts>
    <c:plotArea>
      <c:layout/>
      <c:doughnutChart>
        <c:varyColors val="1"/>
        <c:ser>
          <c:idx val="0"/>
          <c:order val="0"/>
          <c:tx>
            <c:strRef>
              <c:f>Traitement!$H$31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tx2">
                  <a:lumMod val="75000"/>
                  <a:lumOff val="25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8C54-ED43-8FC6-8C35B748A213}"/>
              </c:ext>
            </c:extLst>
          </c:dPt>
          <c:dPt>
            <c:idx val="1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8C54-ED43-8FC6-8C35B748A213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5-8C54-ED43-8FC6-8C35B748A213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7-8C54-ED43-8FC6-8C35B748A213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9-8C54-ED43-8FC6-8C35B748A213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B-8C54-ED43-8FC6-8C35B748A213}"/>
              </c:ext>
            </c:extLst>
          </c:dPt>
          <c:dLbls>
            <c:spPr>
              <a:pattFill prst="pct75">
                <a:fgClr>
                  <a:sysClr val="windowText" lastClr="000000">
                    <a:lumOff val="25000"/>
                    <a:lumMod val="75000"/>
                  </a:sysClr>
                </a:fgClr>
                <a:bgClr>
                  <a:sysClr val="windowText" lastClr="000000">
                    <a:lumOff val="35000"/>
                    <a:lumMod val="65000"/>
                  </a:sysClr>
                </a:bgClr>
              </a:patt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Traitement!$G$32:$G$34</c:f>
              <c:strCache>
                <c:ptCount val="2"/>
                <c:pt idx="0">
                  <c:v>35-44 ans  </c:v>
                </c:pt>
                <c:pt idx="1">
                  <c:v>65 ans et plus</c:v>
                </c:pt>
              </c:strCache>
            </c:strRef>
          </c:cat>
          <c:val>
            <c:numRef>
              <c:f>Traitement!$H$32:$H$34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C54-ED43-8FC6-8C35B748A21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spPr>
        <a:solidFill>
          <a:schemeClr val="lt1">
            <a:alpha val="39000"/>
            <a:lumMod val="95000"/>
          </a:schemeClr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000" b="0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pivotSource>
    <c:name>[fichier_client.xlsx]Traitement!Tableau croisé dynamique9</c:name>
    <c:fmtId val="1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prstDash val="solid"/>
            <a:round/>
            <a:headEnd type="oval"/>
            <a:tailEnd type="arrow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Traitement!$L$36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  <a:headEnd type="oval"/>
              <a:tailEnd type="arrow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Traitement!$K$37:$K$42</c:f>
              <c:multiLvlStrCache>
                <c:ptCount val="4"/>
                <c:lvl>
                  <c:pt idx="0">
                    <c:v>janv</c:v>
                  </c:pt>
                  <c:pt idx="1">
                    <c:v>mai</c:v>
                  </c:pt>
                  <c:pt idx="2">
                    <c:v>juin</c:v>
                  </c:pt>
                  <c:pt idx="3">
                    <c:v>juil</c:v>
                  </c:pt>
                </c:lvl>
                <c:lvl>
                  <c:pt idx="0">
                    <c:v>2025</c:v>
                  </c:pt>
                </c:lvl>
              </c:multiLvlStrCache>
            </c:multiLvlStrRef>
          </c:cat>
          <c:val>
            <c:numRef>
              <c:f>Traitement!$L$37:$L$42</c:f>
              <c:numCache>
                <c:formatCode>General</c:formatCode>
                <c:ptCount val="4"/>
                <c:pt idx="0">
                  <c:v>5</c:v>
                </c:pt>
                <c:pt idx="1">
                  <c:v>200</c:v>
                </c:pt>
                <c:pt idx="2">
                  <c:v>100</c:v>
                </c:pt>
                <c:pt idx="3">
                  <c:v>445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AEF-4B4B-9C6C-7874117A4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prstDash val="solid"/>
              <a:round/>
            </a:ln>
          </c:spPr>
        </c:dropLines>
        <c:smooth val="0"/>
        <c:axId val="1375422192"/>
        <c:axId val="1480941024"/>
      </c:lineChart>
      <c:catAx>
        <c:axId val="137542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0941024"/>
        <c:crosses val="autoZero"/>
        <c:auto val="1"/>
        <c:lblAlgn val="ctr"/>
        <c:lblOffset val="100"/>
        <c:noMultiLvlLbl val="0"/>
      </c:catAx>
      <c:valAx>
        <c:axId val="14809410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75422192"/>
        <c:crosses val="autoZero"/>
        <c:crossBetween val="between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pivotSource>
    <c:name>[fichier_client.xlsx]Traitement!Tableau croisé dynamique10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prstDash val="solid"/>
            <a:round/>
            <a:headEnd type="oval"/>
            <a:tailEnd type="arrow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Traitement!$P$42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  <a:headEnd type="oval"/>
              <a:tailEnd type="arrow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Traitement!$O$43:$O$46</c:f>
              <c:multiLvlStrCache>
                <c:ptCount val="2"/>
                <c:lvl>
                  <c:pt idx="0">
                    <c:v>févr</c:v>
                  </c:pt>
                  <c:pt idx="1">
                    <c:v>mai</c:v>
                  </c:pt>
                </c:lvl>
                <c:lvl>
                  <c:pt idx="0">
                    <c:v>2026</c:v>
                  </c:pt>
                </c:lvl>
              </c:multiLvlStrCache>
            </c:multiLvlStrRef>
          </c:cat>
          <c:val>
            <c:numRef>
              <c:f>Traitement!$P$43:$P$46</c:f>
              <c:numCache>
                <c:formatCode>General</c:formatCode>
                <c:ptCount val="2"/>
                <c:pt idx="0">
                  <c:v>160</c:v>
                </c:pt>
                <c:pt idx="1">
                  <c:v>165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ED8-B64E-9BAF-70AE5E28555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prstDash val="solid"/>
              <a:round/>
            </a:ln>
          </c:spPr>
        </c:dropLines>
        <c:smooth val="0"/>
        <c:axId val="1332115312"/>
        <c:axId val="1404514864"/>
      </c:lineChart>
      <c:catAx>
        <c:axId val="133211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04514864"/>
        <c:crosses val="autoZero"/>
        <c:auto val="1"/>
        <c:lblAlgn val="ctr"/>
        <c:lblOffset val="100"/>
        <c:noMultiLvlLbl val="0"/>
      </c:catAx>
      <c:valAx>
        <c:axId val="14045148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32115312"/>
        <c:crosses val="autoZero"/>
        <c:crossBetween val="between"/>
      </c:valAx>
    </c:plotArea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pivotSource>
    <c:name>[fichier_client.xlsx]Traitement!Tableau croisé dynamique11</c:name>
    <c:fmtId val="0"/>
  </c:pivotSource>
  <c:chart>
    <c:autoTitleDeleted val="1"/>
    <c:pivotFmts>
      <c:pivotFmt>
        <c:idx val="0"/>
        <c:spPr>
          <a:ln>
            <a:prstDash val="solid"/>
          </a:ln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Off val="25000"/>
                  <a:lumMod val="75000"/>
                </a:sysClr>
              </a:fgClr>
              <a:bgClr>
                <a:sysClr val="windowText" lastClr="000000">
                  <a:lumOff val="35000"/>
                  <a:lumMod val="65000"/>
                </a:sysClr>
              </a:bgClr>
            </a:pattFill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  <a:prstDash val="solid"/>
          </a:ln>
        </c:spPr>
      </c:pivotFmt>
      <c:pivotFmt>
        <c:idx val="2"/>
        <c:spPr>
          <a:solidFill>
            <a:schemeClr val="tx2">
              <a:lumMod val="50000"/>
              <a:lumOff val="50000"/>
            </a:schemeClr>
          </a:solidFill>
          <a:ln>
            <a:noFill/>
            <a:prstDash val="solid"/>
          </a:ln>
        </c:spPr>
      </c:pivotFmt>
      <c:pivotFmt>
        <c:idx val="3"/>
        <c:spPr>
          <a:solidFill>
            <a:schemeClr val="tx2">
              <a:lumMod val="75000"/>
              <a:lumOff val="25000"/>
            </a:schemeClr>
          </a:solidFill>
          <a:ln>
            <a:noFill/>
            <a:prstDash val="solid"/>
          </a:ln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Traitement!$L$68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tx2">
                  <a:lumMod val="75000"/>
                  <a:lumOff val="25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5C59-ED45-8528-14CAC64E5586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5C59-ED45-8528-14CAC64E5586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5-5C59-ED45-8528-14CAC64E5586}"/>
              </c:ext>
            </c:extLst>
          </c:dPt>
          <c:dLbls>
            <c:spPr>
              <a:pattFill prst="pct75">
                <a:fgClr>
                  <a:sysClr val="windowText" lastClr="000000">
                    <a:lumOff val="25000"/>
                    <a:lumMod val="75000"/>
                  </a:sysClr>
                </a:fgClr>
                <a:bgClr>
                  <a:sysClr val="windowText" lastClr="000000">
                    <a:lumOff val="35000"/>
                    <a:lumMod val="65000"/>
                  </a:sysClr>
                </a:bgClr>
              </a:patt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Traitement!$K$69:$K$70</c:f>
              <c:strCache>
                <c:ptCount val="1"/>
                <c:pt idx="0">
                  <c:v>Homme </c:v>
                </c:pt>
              </c:strCache>
            </c:strRef>
          </c:cat>
          <c:val>
            <c:numRef>
              <c:f>Traitement!$L$69:$L$70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C59-ED45-8528-14CAC64E558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spPr>
        <a:solidFill>
          <a:schemeClr val="lt1">
            <a:alpha val="39000"/>
            <a:lumMod val="95000"/>
          </a:schemeClr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ubbleChart>
        <c:varyColors val="0"/>
        <c:ser>
          <c:idx val="0"/>
          <c:order val="0"/>
          <c:tx>
            <c:v>Nombre de clients par région</c:v>
          </c:tx>
          <c:spPr>
            <a:solidFill>
              <a:schemeClr val="accent1"/>
            </a:solidFill>
            <a:ln w="25400">
              <a:noFill/>
              <a:prstDash val="solid"/>
            </a:ln>
          </c:spPr>
          <c:invertIfNegative val="0"/>
          <c:dLbls>
            <c:spPr>
              <a:solidFill>
                <a:schemeClr val="bg1">
                  <a:alpha val="90412"/>
                </a:schemeClr>
              </a:solid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Traitement!$S$66:$S$78</c:f>
              <c:numCache>
                <c:formatCode>General</c:formatCode>
                <c:ptCount val="13"/>
                <c:pt idx="0">
                  <c:v>7.5</c:v>
                </c:pt>
                <c:pt idx="1">
                  <c:v>7.8</c:v>
                </c:pt>
                <c:pt idx="2">
                  <c:v>2</c:v>
                </c:pt>
                <c:pt idx="3">
                  <c:v>5.3</c:v>
                </c:pt>
                <c:pt idx="4">
                  <c:v>10.9</c:v>
                </c:pt>
                <c:pt idx="5">
                  <c:v>8.1999999999999993</c:v>
                </c:pt>
                <c:pt idx="6">
                  <c:v>6.1</c:v>
                </c:pt>
                <c:pt idx="7">
                  <c:v>5.9</c:v>
                </c:pt>
                <c:pt idx="8">
                  <c:v>4.2</c:v>
                </c:pt>
                <c:pt idx="9">
                  <c:v>4.4000000000000004</c:v>
                </c:pt>
                <c:pt idx="10">
                  <c:v>5.7</c:v>
                </c:pt>
                <c:pt idx="11">
                  <c:v>3.5</c:v>
                </c:pt>
                <c:pt idx="12">
                  <c:v>8.6999999999999993</c:v>
                </c:pt>
              </c:numCache>
            </c:numRef>
          </c:xVal>
          <c:yVal>
            <c:numRef>
              <c:f>Traitement!$T$66:$T$78</c:f>
              <c:numCache>
                <c:formatCode>General</c:formatCode>
                <c:ptCount val="13"/>
                <c:pt idx="0">
                  <c:v>4.9000000000000004</c:v>
                </c:pt>
                <c:pt idx="1">
                  <c:v>6.9</c:v>
                </c:pt>
                <c:pt idx="2">
                  <c:v>8.1</c:v>
                </c:pt>
                <c:pt idx="3">
                  <c:v>7.2</c:v>
                </c:pt>
                <c:pt idx="4">
                  <c:v>0.8</c:v>
                </c:pt>
                <c:pt idx="5">
                  <c:v>8.8000000000000007</c:v>
                </c:pt>
                <c:pt idx="6">
                  <c:v>10.4</c:v>
                </c:pt>
                <c:pt idx="7">
                  <c:v>8.8000000000000007</c:v>
                </c:pt>
                <c:pt idx="8">
                  <c:v>9.1999999999999993</c:v>
                </c:pt>
                <c:pt idx="9">
                  <c:v>4.8</c:v>
                </c:pt>
                <c:pt idx="10">
                  <c:v>2.8</c:v>
                </c:pt>
                <c:pt idx="11">
                  <c:v>7.4</c:v>
                </c:pt>
                <c:pt idx="12">
                  <c:v>2.8</c:v>
                </c:pt>
              </c:numCache>
            </c:numRef>
          </c:yVal>
          <c:bubbleSize>
            <c:numRef>
              <c:f>Traitement!$U$66:$U$78</c:f>
              <c:numCache>
                <c:formatCode>General</c:formatCode>
                <c:ptCount val="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A58A-2F48-BD50-4C071107AB11}"/>
            </c:ext>
          </c:extLst>
        </c:ser>
        <c:ser>
          <c:idx val="1"/>
          <c:order val="1"/>
          <c:tx>
            <c:v>Max clients</c:v>
          </c:tx>
          <c:spPr>
            <a:solidFill>
              <a:schemeClr val="accent2"/>
            </a:solidFill>
            <a:ln w="25400">
              <a:noFill/>
              <a:prstDash val="solid"/>
            </a:ln>
          </c:spPr>
          <c:invertIfNegative val="0"/>
          <c:xVal>
            <c:numRef>
              <c:f>Traitement!$S$66:$S$78</c:f>
              <c:numCache>
                <c:formatCode>General</c:formatCode>
                <c:ptCount val="13"/>
                <c:pt idx="0">
                  <c:v>7.5</c:v>
                </c:pt>
                <c:pt idx="1">
                  <c:v>7.8</c:v>
                </c:pt>
                <c:pt idx="2">
                  <c:v>2</c:v>
                </c:pt>
                <c:pt idx="3">
                  <c:v>5.3</c:v>
                </c:pt>
                <c:pt idx="4">
                  <c:v>10.9</c:v>
                </c:pt>
                <c:pt idx="5">
                  <c:v>8.1999999999999993</c:v>
                </c:pt>
                <c:pt idx="6">
                  <c:v>6.1</c:v>
                </c:pt>
                <c:pt idx="7">
                  <c:v>5.9</c:v>
                </c:pt>
                <c:pt idx="8">
                  <c:v>4.2</c:v>
                </c:pt>
                <c:pt idx="9">
                  <c:v>4.4000000000000004</c:v>
                </c:pt>
                <c:pt idx="10">
                  <c:v>5.7</c:v>
                </c:pt>
                <c:pt idx="11">
                  <c:v>3.5</c:v>
                </c:pt>
                <c:pt idx="12">
                  <c:v>8.6999999999999993</c:v>
                </c:pt>
              </c:numCache>
            </c:numRef>
          </c:xVal>
          <c:yVal>
            <c:numRef>
              <c:f>Traitement!$T$66:$T$78</c:f>
              <c:numCache>
                <c:formatCode>General</c:formatCode>
                <c:ptCount val="13"/>
                <c:pt idx="0">
                  <c:v>4.9000000000000004</c:v>
                </c:pt>
                <c:pt idx="1">
                  <c:v>6.9</c:v>
                </c:pt>
                <c:pt idx="2">
                  <c:v>8.1</c:v>
                </c:pt>
                <c:pt idx="3">
                  <c:v>7.2</c:v>
                </c:pt>
                <c:pt idx="4">
                  <c:v>0.8</c:v>
                </c:pt>
                <c:pt idx="5">
                  <c:v>8.8000000000000007</c:v>
                </c:pt>
                <c:pt idx="6">
                  <c:v>10.4</c:v>
                </c:pt>
                <c:pt idx="7">
                  <c:v>8.8000000000000007</c:v>
                </c:pt>
                <c:pt idx="8">
                  <c:v>9.1999999999999993</c:v>
                </c:pt>
                <c:pt idx="9">
                  <c:v>4.8</c:v>
                </c:pt>
                <c:pt idx="10">
                  <c:v>2.8</c:v>
                </c:pt>
                <c:pt idx="11">
                  <c:v>7.4</c:v>
                </c:pt>
                <c:pt idx="12">
                  <c:v>2.8</c:v>
                </c:pt>
              </c:numCache>
            </c:numRef>
          </c:yVal>
          <c:bubbleSize>
            <c:numRef>
              <c:f>Traitement!$V$66:$V$78</c:f>
              <c:numCache>
                <c:formatCode>General</c:formatCode>
                <c:ptCount val="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A58A-2F48-BD50-4C071107A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1998753343"/>
        <c:axId val="1469868351"/>
      </c:bubbleChart>
      <c:valAx>
        <c:axId val="1998753343"/>
        <c:scaling>
          <c:orientation val="minMax"/>
          <c:max val="12"/>
        </c:scaling>
        <c:delete val="1"/>
        <c:axPos val="b"/>
        <c:numFmt formatCode="General" sourceLinked="1"/>
        <c:majorTickMark val="none"/>
        <c:minorTickMark val="none"/>
        <c:tickLblPos val="nextTo"/>
        <c:crossAx val="1469868351"/>
        <c:crosses val="autoZero"/>
        <c:crossBetween val="midCat"/>
      </c:valAx>
      <c:valAx>
        <c:axId val="1469868351"/>
        <c:scaling>
          <c:orientation val="minMax"/>
          <c:max val="12"/>
        </c:scaling>
        <c:delete val="1"/>
        <c:axPos val="l"/>
        <c:numFmt formatCode="General" sourceLinked="1"/>
        <c:majorTickMark val="none"/>
        <c:minorTickMark val="none"/>
        <c:tickLblPos val="nextTo"/>
        <c:crossAx val="1998753343"/>
        <c:crosses val="autoZero"/>
        <c:crossBetween val="midCat"/>
      </c:valAx>
    </c:plotArea>
    <c:plotVisOnly val="1"/>
    <c:dispBlanksAs val="gap"/>
    <c:showDLblsOverMax val="1"/>
  </c:chart>
  <c:spPr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pivotSource>
    <c:name>[fichier_client.xlsx]Traitement!Tableau croisé dynamique14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Traitement!$S$15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Traitement!$R$16:$R$21</c:f>
              <c:strCache>
                <c:ptCount val="5"/>
                <c:pt idx="0">
                  <c:v>&lt;sfv</c:v>
                </c:pt>
                <c:pt idx="1">
                  <c:v>xfvcw</c:v>
                </c:pt>
                <c:pt idx="2">
                  <c:v>sruh</c:v>
                </c:pt>
                <c:pt idx="3">
                  <c:v>esy</c:v>
                </c:pt>
                <c:pt idx="4">
                  <c:v>sgdj</c:v>
                </c:pt>
              </c:strCache>
            </c:strRef>
          </c:cat>
          <c:val>
            <c:numRef>
              <c:f>Traitement!$S$16:$S$21</c:f>
              <c:numCache>
                <c:formatCode>General</c:formatCode>
                <c:ptCount val="5"/>
                <c:pt idx="0">
                  <c:v>15</c:v>
                </c:pt>
                <c:pt idx="1">
                  <c:v>30</c:v>
                </c:pt>
                <c:pt idx="2">
                  <c:v>100</c:v>
                </c:pt>
                <c:pt idx="3">
                  <c:v>200</c:v>
                </c:pt>
                <c:pt idx="4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EF-6E4B-8ECE-38ECDAE90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46483519"/>
        <c:axId val="1766869551"/>
      </c:barChart>
      <c:catAx>
        <c:axId val="17464835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6869551"/>
        <c:crosses val="autoZero"/>
        <c:auto val="1"/>
        <c:lblAlgn val="ctr"/>
        <c:lblOffset val="100"/>
        <c:noMultiLvlLbl val="0"/>
      </c:catAx>
      <c:valAx>
        <c:axId val="176686955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crossAx val="1746483519"/>
        <c:crosses val="autoZero"/>
        <c:crossBetween val="between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pivotSource>
    <c:name>[fichier_client.xlsx]Traitement!Tableau croisé dynamique5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Traitement!$P$18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Traitement!$O$19:$O$21</c:f>
              <c:strCache>
                <c:ptCount val="2"/>
                <c:pt idx="0">
                  <c:v>Paul</c:v>
                </c:pt>
                <c:pt idx="1">
                  <c:v>Marie</c:v>
                </c:pt>
              </c:strCache>
            </c:strRef>
          </c:cat>
          <c:val>
            <c:numRef>
              <c:f>Traitement!$P$19:$P$21</c:f>
              <c:numCache>
                <c:formatCode>General</c:formatCode>
                <c:ptCount val="2"/>
                <c:pt idx="0">
                  <c:v>160</c:v>
                </c:pt>
                <c:pt idx="1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10-B147-A251-048D789F8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42239792"/>
        <c:axId val="842283056"/>
      </c:barChart>
      <c:catAx>
        <c:axId val="842239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42283056"/>
        <c:crosses val="autoZero"/>
        <c:auto val="1"/>
        <c:lblAlgn val="ctr"/>
        <c:lblOffset val="100"/>
        <c:noMultiLvlLbl val="0"/>
      </c:catAx>
      <c:valAx>
        <c:axId val="8422830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crossAx val="842239792"/>
        <c:crosses val="autoZero"/>
        <c:crossBetween val="between"/>
      </c:valAx>
    </c:plotArea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pivotSource>
    <c:name>[fichier_client.xlsx]Traitement!Tableau croisé dynamique3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circle"/>
          <c:size val="6"/>
          <c:spPr>
            <a:ln>
              <a:prstDash val="solid"/>
            </a:ln>
          </c:spPr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  <a:prstDash val="solid"/>
          </a:ln>
        </c:spPr>
      </c:pivotFmt>
      <c:pivotFmt>
        <c:idx val="2"/>
        <c:spPr>
          <a:solidFill>
            <a:schemeClr val="tx2">
              <a:lumMod val="50000"/>
              <a:lumOff val="50000"/>
            </a:schemeClr>
          </a:solidFill>
          <a:ln>
            <a:noFill/>
            <a:prstDash val="solid"/>
          </a:ln>
        </c:spPr>
      </c:pivotFmt>
      <c:pivotFmt>
        <c:idx val="3"/>
        <c:spPr>
          <a:solidFill>
            <a:schemeClr val="tx2">
              <a:lumMod val="75000"/>
              <a:lumOff val="25000"/>
            </a:schemeClr>
          </a:solidFill>
          <a:ln>
            <a:noFill/>
            <a:prstDash val="solid"/>
          </a:ln>
        </c:spPr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  <a:prstDash val="solid"/>
          </a:ln>
        </c:spPr>
      </c:pivotFmt>
      <c:pivotFmt>
        <c:idx val="5"/>
        <c:spPr>
          <a:solidFill>
            <a:schemeClr val="accent4">
              <a:lumMod val="40000"/>
              <a:lumOff val="60000"/>
            </a:schemeClr>
          </a:solidFill>
          <a:ln>
            <a:noFill/>
            <a:prstDash val="solid"/>
          </a:ln>
        </c:spPr>
      </c:pivotFmt>
      <c:pivotFmt>
        <c:idx val="6"/>
        <c:spPr>
          <a:solidFill>
            <a:schemeClr val="accent4">
              <a:lumMod val="60000"/>
              <a:lumOff val="40000"/>
            </a:schemeClr>
          </a:solidFill>
          <a:ln>
            <a:noFill/>
            <a:prstDash val="solid"/>
          </a:ln>
        </c:spPr>
      </c:pivotFmt>
      <c:pivotFmt>
        <c:idx val="7"/>
        <c:spPr>
          <a:solidFill>
            <a:schemeClr val="accent4">
              <a:lumMod val="75000"/>
            </a:schemeClr>
          </a:solidFill>
          <a:ln>
            <a:noFill/>
            <a:prstDash val="solid"/>
          </a:ln>
        </c:spPr>
      </c:pivotFmt>
      <c:pivotFmt>
        <c:idx val="8"/>
        <c:spPr>
          <a:solidFill>
            <a:schemeClr val="accent4">
              <a:lumMod val="50000"/>
            </a:schemeClr>
          </a:solidFill>
          <a:ln>
            <a:noFill/>
            <a:prstDash val="solid"/>
          </a:ln>
        </c:spPr>
      </c:pivotFmt>
      <c:pivotFmt>
        <c:idx val="9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tx2">
              <a:lumMod val="25000"/>
              <a:lumOff val="75000"/>
            </a:schemeClr>
          </a:solidFill>
          <a:ln>
            <a:noFill/>
            <a:prstDash val="solid"/>
          </a:ln>
        </c:spPr>
      </c:pivotFmt>
      <c:pivotFmt>
        <c:idx val="11"/>
        <c:spPr>
          <a:solidFill>
            <a:schemeClr val="tx2">
              <a:lumMod val="75000"/>
              <a:lumOff val="25000"/>
            </a:schemeClr>
          </a:solidFill>
          <a:ln>
            <a:noFill/>
            <a:prstDash val="solid"/>
          </a:ln>
        </c:spPr>
      </c:pivotFmt>
      <c:pivotFmt>
        <c:idx val="12"/>
        <c:spPr>
          <a:solidFill>
            <a:schemeClr val="accent4">
              <a:lumMod val="40000"/>
              <a:lumOff val="60000"/>
            </a:schemeClr>
          </a:solidFill>
          <a:ln>
            <a:noFill/>
            <a:prstDash val="solid"/>
          </a:ln>
        </c:spPr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tx2">
              <a:lumMod val="25000"/>
              <a:lumOff val="75000"/>
            </a:schemeClr>
          </a:solidFill>
          <a:ln>
            <a:noFill/>
            <a:prstDash val="solid"/>
          </a:ln>
        </c:spPr>
      </c:pivotFmt>
      <c:pivotFmt>
        <c:idx val="15"/>
        <c:spPr>
          <a:solidFill>
            <a:schemeClr val="tx2">
              <a:lumMod val="75000"/>
              <a:lumOff val="25000"/>
            </a:schemeClr>
          </a:solidFill>
          <a:ln>
            <a:noFill/>
            <a:prstDash val="solid"/>
          </a:ln>
        </c:spPr>
      </c:pivotFmt>
      <c:pivotFmt>
        <c:idx val="16"/>
        <c:spPr>
          <a:solidFill>
            <a:schemeClr val="accent4">
              <a:lumMod val="40000"/>
              <a:lumOff val="60000"/>
            </a:schemeClr>
          </a:solidFill>
          <a:ln>
            <a:noFill/>
            <a:prstDash val="solid"/>
          </a:ln>
        </c:spPr>
      </c:pivotFmt>
      <c:pivotFmt>
        <c:idx val="17"/>
        <c:spPr>
          <a:solidFill>
            <a:schemeClr val="tx2">
              <a:lumMod val="50000"/>
              <a:lumOff val="50000"/>
            </a:schemeClr>
          </a:solidFill>
          <a:ln>
            <a:noFill/>
            <a:prstDash val="solid"/>
          </a:ln>
        </c:spPr>
      </c:pivotFmt>
      <c:pivotFmt>
        <c:idx val="18"/>
        <c:spPr>
          <a:solidFill>
            <a:schemeClr val="accent4">
              <a:lumMod val="60000"/>
              <a:lumOff val="40000"/>
            </a:schemeClr>
          </a:solidFill>
          <a:ln>
            <a:noFill/>
            <a:prstDash val="solid"/>
          </a:ln>
        </c:spPr>
      </c:pivotFmt>
      <c:pivotFmt>
        <c:idx val="19"/>
        <c:spPr>
          <a:solidFill>
            <a:schemeClr val="tx2">
              <a:lumMod val="25000"/>
              <a:lumOff val="75000"/>
            </a:schemeClr>
          </a:solidFill>
          <a:ln>
            <a:noFill/>
            <a:prstDash val="solid"/>
          </a:ln>
        </c:spPr>
      </c:pivotFmt>
      <c:pivotFmt>
        <c:idx val="20"/>
        <c:spPr>
          <a:solidFill>
            <a:schemeClr val="tx2">
              <a:lumMod val="25000"/>
              <a:lumOff val="75000"/>
            </a:schemeClr>
          </a:solidFill>
          <a:ln>
            <a:noFill/>
            <a:prstDash val="solid"/>
          </a:ln>
        </c:spPr>
      </c:pivotFmt>
      <c:pivotFmt>
        <c:idx val="21"/>
        <c:spPr>
          <a:solidFill>
            <a:schemeClr val="tx2">
              <a:lumMod val="25000"/>
              <a:lumOff val="75000"/>
            </a:schemeClr>
          </a:solidFill>
          <a:ln>
            <a:noFill/>
            <a:prstDash val="solid"/>
          </a:ln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Traitement!$L$17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prstDash val="solid"/>
            </a:ln>
          </c:spPr>
          <c:dPt>
            <c:idx val="0"/>
            <c:bubble3D val="0"/>
            <c:spPr>
              <a:solidFill>
                <a:schemeClr val="tx2">
                  <a:lumMod val="75000"/>
                  <a:lumOff val="25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428D-2C4C-AF06-4322504823B0}"/>
              </c:ext>
            </c:extLst>
          </c:dPt>
          <c:dPt>
            <c:idx val="1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428D-2C4C-AF06-4322504823B0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5-428D-2C4C-AF06-4322504823B0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7-428D-2C4C-AF06-4322504823B0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9-428D-2C4C-AF06-4322504823B0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B-428D-2C4C-AF06-4322504823B0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D-428D-2C4C-AF06-4322504823B0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F-428D-2C4C-AF06-4322504823B0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Traitement!$K$18:$K$20</c:f>
              <c:strCache>
                <c:ptCount val="2"/>
                <c:pt idx="0">
                  <c:v>Autre personne sans activité professionnelle</c:v>
                </c:pt>
                <c:pt idx="1">
                  <c:v>Ouvrier </c:v>
                </c:pt>
              </c:strCache>
            </c:strRef>
          </c:cat>
          <c:val>
            <c:numRef>
              <c:f>Traitement!$L$18:$L$20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28D-2C4C-AF06-4322504823B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ayout>
        <c:manualLayout>
          <c:xMode val="edge"/>
          <c:yMode val="edge"/>
          <c:x val="0.57709082531089961"/>
          <c:y val="8.9985540830925775E-2"/>
          <c:w val="0.39679582797782698"/>
          <c:h val="0.88742950693921618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050" b="0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pivotSource>
    <c:name>[fichier_client.xlsx]Traitement!Tableau croisé dynamique6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circle"/>
          <c:size val="6"/>
          <c:spPr>
            <a:ln>
              <a:prstDash val="solid"/>
            </a:ln>
          </c:spPr>
        </c:marker>
        <c:dLbl>
          <c:idx val="0"/>
          <c:spPr>
            <a:pattFill prst="pct75">
              <a:fgClr>
                <a:sysClr val="windowText" lastClr="000000">
                  <a:lumOff val="25000"/>
                  <a:lumMod val="75000"/>
                </a:sysClr>
              </a:fgClr>
              <a:bgClr>
                <a:sysClr val="windowText" lastClr="000000">
                  <a:lumOff val="35000"/>
                  <a:lumMod val="65000"/>
                </a:sysClr>
              </a:bgClr>
            </a:pattFill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  <a:prstDash val="solid"/>
          </a:ln>
        </c:spPr>
      </c:pivotFmt>
      <c:pivotFmt>
        <c:idx val="2"/>
        <c:spPr>
          <a:solidFill>
            <a:schemeClr val="tx2">
              <a:lumMod val="50000"/>
              <a:lumOff val="50000"/>
            </a:schemeClr>
          </a:solidFill>
          <a:ln>
            <a:noFill/>
            <a:prstDash val="solid"/>
          </a:ln>
        </c:spPr>
      </c:pivotFmt>
      <c:pivotFmt>
        <c:idx val="3"/>
        <c:spPr>
          <a:solidFill>
            <a:schemeClr val="tx2">
              <a:lumMod val="75000"/>
              <a:lumOff val="25000"/>
            </a:schemeClr>
          </a:solidFill>
          <a:ln>
            <a:noFill/>
            <a:prstDash val="solid"/>
          </a:ln>
        </c:spPr>
      </c:pivotFmt>
      <c:pivotFmt>
        <c:idx val="4"/>
        <c:spPr>
          <a:solidFill>
            <a:schemeClr val="accent4">
              <a:lumMod val="40000"/>
              <a:lumOff val="60000"/>
            </a:schemeClr>
          </a:solidFill>
          <a:ln>
            <a:noFill/>
            <a:prstDash val="solid"/>
          </a:ln>
        </c:spPr>
      </c:pivotFmt>
      <c:pivotFmt>
        <c:idx val="5"/>
        <c:spPr>
          <a:solidFill>
            <a:schemeClr val="accent4">
              <a:lumMod val="60000"/>
              <a:lumOff val="40000"/>
            </a:schemeClr>
          </a:solidFill>
          <a:ln>
            <a:noFill/>
            <a:prstDash val="solid"/>
          </a:ln>
        </c:spPr>
      </c:pivotFmt>
      <c:pivotFmt>
        <c:idx val="6"/>
        <c:spPr>
          <a:solidFill>
            <a:schemeClr val="accent4">
              <a:lumMod val="75000"/>
            </a:schemeClr>
          </a:solidFill>
          <a:ln>
            <a:noFill/>
            <a:prstDash val="solid"/>
          </a:ln>
        </c:spPr>
      </c:pivotFmt>
      <c:pivotFmt>
        <c:idx val="7"/>
      </c:pivotFmt>
      <c:pivotFmt>
        <c:idx val="8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Off val="25000"/>
                  <a:lumMod val="75000"/>
                </a:sysClr>
              </a:fgClr>
              <a:bgClr>
                <a:sysClr val="windowText" lastClr="000000">
                  <a:lumOff val="35000"/>
                  <a:lumMod val="65000"/>
                </a:sysClr>
              </a:bgClr>
            </a:pattFill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tx2">
              <a:lumMod val="25000"/>
              <a:lumOff val="75000"/>
            </a:schemeClr>
          </a:solidFill>
          <a:ln>
            <a:noFill/>
            <a:prstDash val="solid"/>
          </a:ln>
        </c:spPr>
      </c:pivotFmt>
      <c:pivotFmt>
        <c:idx val="10"/>
        <c:spPr>
          <a:solidFill>
            <a:schemeClr val="tx2">
              <a:lumMod val="50000"/>
              <a:lumOff val="50000"/>
            </a:schemeClr>
          </a:solidFill>
          <a:ln>
            <a:noFill/>
            <a:prstDash val="solid"/>
          </a:ln>
        </c:spPr>
      </c:pivotFmt>
      <c:pivotFmt>
        <c:idx val="11"/>
        <c:spPr>
          <a:solidFill>
            <a:schemeClr val="tx2">
              <a:lumMod val="75000"/>
              <a:lumOff val="25000"/>
            </a:schemeClr>
          </a:solidFill>
          <a:ln>
            <a:noFill/>
            <a:prstDash val="solid"/>
          </a:ln>
        </c:spPr>
      </c:pivotFmt>
      <c:pivotFmt>
        <c:idx val="12"/>
        <c:spPr>
          <a:solidFill>
            <a:schemeClr val="accent4">
              <a:lumMod val="40000"/>
              <a:lumOff val="60000"/>
            </a:schemeClr>
          </a:solidFill>
          <a:ln>
            <a:noFill/>
            <a:prstDash val="solid"/>
          </a:ln>
        </c:spPr>
      </c:pivotFmt>
      <c:pivotFmt>
        <c:idx val="13"/>
        <c:spPr>
          <a:solidFill>
            <a:schemeClr val="accent4">
              <a:lumMod val="60000"/>
              <a:lumOff val="40000"/>
            </a:schemeClr>
          </a:solidFill>
          <a:ln>
            <a:noFill/>
            <a:prstDash val="solid"/>
          </a:ln>
        </c:spPr>
      </c:pivotFmt>
      <c:pivotFmt>
        <c:idx val="14"/>
        <c:spPr>
          <a:solidFill>
            <a:schemeClr val="accent4">
              <a:lumMod val="75000"/>
            </a:schemeClr>
          </a:solidFill>
          <a:ln>
            <a:noFill/>
            <a:prstDash val="solid"/>
          </a:ln>
        </c:spPr>
      </c:pivotFmt>
      <c:pivotFmt>
        <c:idx val="15"/>
        <c:spPr>
          <a:ln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tx2">
              <a:lumMod val="25000"/>
              <a:lumOff val="75000"/>
            </a:schemeClr>
          </a:solidFill>
          <a:ln>
            <a:noFill/>
            <a:prstDash val="solid"/>
          </a:ln>
        </c:spPr>
      </c:pivotFmt>
      <c:pivotFmt>
        <c:idx val="17"/>
        <c:spPr>
          <a:solidFill>
            <a:schemeClr val="tx2">
              <a:lumMod val="50000"/>
              <a:lumOff val="50000"/>
            </a:schemeClr>
          </a:solidFill>
          <a:ln>
            <a:noFill/>
            <a:prstDash val="solid"/>
          </a:ln>
        </c:spPr>
      </c:pivotFmt>
      <c:pivotFmt>
        <c:idx val="18"/>
        <c:spPr>
          <a:solidFill>
            <a:schemeClr val="tx2">
              <a:lumMod val="75000"/>
              <a:lumOff val="25000"/>
            </a:schemeClr>
          </a:solidFill>
          <a:ln>
            <a:noFill/>
            <a:prstDash val="solid"/>
          </a:ln>
        </c:spPr>
      </c:pivotFmt>
      <c:pivotFmt>
        <c:idx val="19"/>
        <c:spPr>
          <a:solidFill>
            <a:schemeClr val="accent4">
              <a:lumMod val="40000"/>
              <a:lumOff val="60000"/>
            </a:schemeClr>
          </a:solidFill>
          <a:ln>
            <a:noFill/>
            <a:prstDash val="solid"/>
          </a:ln>
        </c:spPr>
      </c:pivotFmt>
      <c:pivotFmt>
        <c:idx val="20"/>
        <c:spPr>
          <a:solidFill>
            <a:schemeClr val="accent4">
              <a:lumMod val="60000"/>
              <a:lumOff val="40000"/>
            </a:schemeClr>
          </a:solidFill>
          <a:ln>
            <a:noFill/>
            <a:prstDash val="solid"/>
          </a:ln>
        </c:spPr>
      </c:pivotFmt>
      <c:pivotFmt>
        <c:idx val="21"/>
        <c:spPr>
          <a:solidFill>
            <a:schemeClr val="accent4">
              <a:lumMod val="75000"/>
            </a:schemeClr>
          </a:solidFill>
          <a:ln>
            <a:noFill/>
            <a:prstDash val="solid"/>
          </a:ln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Traitement!$H$31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tx2">
                  <a:lumMod val="75000"/>
                  <a:lumOff val="25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4418-4840-AA5C-A88FBAB6D281}"/>
              </c:ext>
            </c:extLst>
          </c:dPt>
          <c:dPt>
            <c:idx val="1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4418-4840-AA5C-A88FBAB6D281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5-4418-4840-AA5C-A88FBAB6D281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7-4418-4840-AA5C-A88FBAB6D281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9-4418-4840-AA5C-A88FBAB6D281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B-4418-4840-AA5C-A88FBAB6D281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Traitement!$G$32:$G$34</c:f>
              <c:strCache>
                <c:ptCount val="2"/>
                <c:pt idx="0">
                  <c:v>35-44 ans  </c:v>
                </c:pt>
                <c:pt idx="1">
                  <c:v>65 ans et plus</c:v>
                </c:pt>
              </c:strCache>
            </c:strRef>
          </c:cat>
          <c:val>
            <c:numRef>
              <c:f>Traitement!$H$32:$H$34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418-4840-AA5C-A88FBAB6D28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ayout>
        <c:manualLayout>
          <c:xMode val="edge"/>
          <c:yMode val="edge"/>
          <c:x val="0.66787384207139577"/>
          <c:y val="0.1662217377811083"/>
          <c:w val="0.30144459629293829"/>
          <c:h val="0.68578452967580295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000" b="0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pivotSource>
    <c:name>[fichier_client.xlsx]Traitement!Tableau croisé dynamique9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prstDash val="solid"/>
            <a:round/>
            <a:headEnd type="oval"/>
            <a:tailEnd type="arrow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prstDash val="solid"/>
            <a:round/>
            <a:headEnd type="oval"/>
            <a:tailEnd type="arrow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prstDash val="solid"/>
            <a:round/>
            <a:headEnd type="oval"/>
            <a:tailEnd type="arrow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Traitement!$L$36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  <a:headEnd type="oval"/>
              <a:tailEnd type="arrow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Traitement!$K$37:$K$42</c:f>
              <c:multiLvlStrCache>
                <c:ptCount val="4"/>
                <c:lvl>
                  <c:pt idx="0">
                    <c:v>janv</c:v>
                  </c:pt>
                  <c:pt idx="1">
                    <c:v>mai</c:v>
                  </c:pt>
                  <c:pt idx="2">
                    <c:v>juin</c:v>
                  </c:pt>
                  <c:pt idx="3">
                    <c:v>juil</c:v>
                  </c:pt>
                </c:lvl>
                <c:lvl>
                  <c:pt idx="0">
                    <c:v>2025</c:v>
                  </c:pt>
                </c:lvl>
              </c:multiLvlStrCache>
            </c:multiLvlStrRef>
          </c:cat>
          <c:val>
            <c:numRef>
              <c:f>Traitement!$L$37:$L$42</c:f>
              <c:numCache>
                <c:formatCode>General</c:formatCode>
                <c:ptCount val="4"/>
                <c:pt idx="0">
                  <c:v>5</c:v>
                </c:pt>
                <c:pt idx="1">
                  <c:v>200</c:v>
                </c:pt>
                <c:pt idx="2">
                  <c:v>100</c:v>
                </c:pt>
                <c:pt idx="3">
                  <c:v>445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6FB-6141-A562-797F5915B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prstDash val="solid"/>
              <a:round/>
            </a:ln>
          </c:spPr>
        </c:dropLines>
        <c:smooth val="0"/>
        <c:axId val="1375422192"/>
        <c:axId val="1480941024"/>
      </c:lineChart>
      <c:catAx>
        <c:axId val="137542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0941024"/>
        <c:crosses val="autoZero"/>
        <c:auto val="1"/>
        <c:lblAlgn val="ctr"/>
        <c:lblOffset val="100"/>
        <c:noMultiLvlLbl val="0"/>
      </c:catAx>
      <c:valAx>
        <c:axId val="14809410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75422192"/>
        <c:crosses val="autoZero"/>
        <c:crossBetween val="between"/>
      </c:valAx>
    </c:plotArea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pivotSource>
    <c:name>[fichier_client.xlsx]Traitement!Tableau croisé dynamique10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prstDash val="solid"/>
            <a:round/>
            <a:headEnd type="oval"/>
            <a:tailEnd type="arrow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prstDash val="solid"/>
            <a:round/>
            <a:headEnd type="oval"/>
            <a:tailEnd type="arrow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prstDash val="solid"/>
            <a:round/>
            <a:headEnd type="oval"/>
            <a:tailEnd type="arrow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Traitement!$P$42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  <a:headEnd type="oval"/>
              <a:tailEnd type="arrow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Traitement!$O$43:$O$46</c:f>
              <c:multiLvlStrCache>
                <c:ptCount val="2"/>
                <c:lvl>
                  <c:pt idx="0">
                    <c:v>févr</c:v>
                  </c:pt>
                  <c:pt idx="1">
                    <c:v>mai</c:v>
                  </c:pt>
                </c:lvl>
                <c:lvl>
                  <c:pt idx="0">
                    <c:v>2026</c:v>
                  </c:pt>
                </c:lvl>
              </c:multiLvlStrCache>
            </c:multiLvlStrRef>
          </c:cat>
          <c:val>
            <c:numRef>
              <c:f>Traitement!$P$43:$P$46</c:f>
              <c:numCache>
                <c:formatCode>General</c:formatCode>
                <c:ptCount val="2"/>
                <c:pt idx="0">
                  <c:v>160</c:v>
                </c:pt>
                <c:pt idx="1">
                  <c:v>165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13A-5843-AC7A-156DD6A12FD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prstDash val="solid"/>
              <a:round/>
            </a:ln>
          </c:spPr>
        </c:dropLines>
        <c:smooth val="0"/>
        <c:axId val="1332115312"/>
        <c:axId val="1404514864"/>
      </c:lineChart>
      <c:catAx>
        <c:axId val="133211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04514864"/>
        <c:crosses val="autoZero"/>
        <c:auto val="1"/>
        <c:lblAlgn val="ctr"/>
        <c:lblOffset val="100"/>
        <c:noMultiLvlLbl val="0"/>
      </c:catAx>
      <c:valAx>
        <c:axId val="14045148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32115312"/>
        <c:crosses val="autoZero"/>
        <c:crossBetween val="between"/>
      </c:valAx>
    </c:plotArea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pivotSource>
    <c:name>[fichier_client.xlsx]Traitement!Tableau croisé dynamique11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circle"/>
          <c:size val="6"/>
          <c:spPr>
            <a:ln>
              <a:prstDash val="solid"/>
            </a:ln>
          </c:spPr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  <a:prstDash val="solid"/>
          </a:ln>
        </c:spPr>
      </c:pivotFmt>
      <c:pivotFmt>
        <c:idx val="2"/>
        <c:spPr>
          <a:solidFill>
            <a:schemeClr val="tx2">
              <a:lumMod val="50000"/>
              <a:lumOff val="50000"/>
            </a:schemeClr>
          </a:solidFill>
          <a:ln>
            <a:noFill/>
            <a:prstDash val="solid"/>
          </a:ln>
        </c:spPr>
      </c:pivotFmt>
      <c:pivotFmt>
        <c:idx val="3"/>
        <c:spPr>
          <a:solidFill>
            <a:schemeClr val="tx2">
              <a:lumMod val="75000"/>
              <a:lumOff val="25000"/>
            </a:schemeClr>
          </a:solidFill>
          <a:ln>
            <a:noFill/>
            <a:prstDash val="solid"/>
          </a:ln>
        </c:spPr>
      </c:pivotFmt>
      <c:pivotFmt>
        <c:idx val="4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tx2">
              <a:lumMod val="25000"/>
              <a:lumOff val="75000"/>
            </a:schemeClr>
          </a:solidFill>
          <a:ln>
            <a:noFill/>
            <a:prstDash val="solid"/>
          </a:ln>
        </c:spPr>
      </c:pivotFmt>
      <c:pivotFmt>
        <c:idx val="6"/>
        <c:spPr>
          <a:solidFill>
            <a:schemeClr val="tx2">
              <a:lumMod val="50000"/>
              <a:lumOff val="50000"/>
            </a:schemeClr>
          </a:solidFill>
          <a:ln>
            <a:noFill/>
            <a:prstDash val="solid"/>
          </a:ln>
        </c:spPr>
      </c:pivotFmt>
      <c:pivotFmt>
        <c:idx val="7"/>
        <c:spPr>
          <a:solidFill>
            <a:schemeClr val="tx2">
              <a:lumMod val="75000"/>
              <a:lumOff val="25000"/>
            </a:schemeClr>
          </a:solidFill>
          <a:ln>
            <a:noFill/>
            <a:prstDash val="solid"/>
          </a:ln>
        </c:spPr>
      </c:pivotFmt>
      <c:pivotFmt>
        <c:idx val="8"/>
        <c:spPr>
          <a:ln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tx2">
              <a:lumMod val="25000"/>
              <a:lumOff val="75000"/>
            </a:schemeClr>
          </a:solidFill>
          <a:ln>
            <a:noFill/>
            <a:prstDash val="solid"/>
          </a:ln>
        </c:spPr>
      </c:pivotFmt>
      <c:pivotFmt>
        <c:idx val="10"/>
        <c:spPr>
          <a:solidFill>
            <a:schemeClr val="tx2">
              <a:lumMod val="50000"/>
              <a:lumOff val="50000"/>
            </a:schemeClr>
          </a:solidFill>
          <a:ln>
            <a:noFill/>
            <a:prstDash val="solid"/>
          </a:ln>
        </c:spPr>
      </c:pivotFmt>
      <c:pivotFmt>
        <c:idx val="11"/>
        <c:spPr>
          <a:solidFill>
            <a:schemeClr val="tx2">
              <a:lumMod val="75000"/>
              <a:lumOff val="25000"/>
            </a:schemeClr>
          </a:solidFill>
          <a:ln>
            <a:noFill/>
            <a:prstDash val="solid"/>
          </a:ln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Traitement!$L$68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tx2">
                  <a:lumMod val="75000"/>
                  <a:lumOff val="25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A2AD-9A45-A9F1-160961F84A06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A2AD-9A45-A9F1-160961F84A06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5-A2AD-9A45-A9F1-160961F84A06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Traitement!$K$69:$K$70</c:f>
              <c:strCache>
                <c:ptCount val="1"/>
                <c:pt idx="0">
                  <c:v>Homme </c:v>
                </c:pt>
              </c:strCache>
            </c:strRef>
          </c:cat>
          <c:val>
            <c:numRef>
              <c:f>Traitement!$L$69:$L$70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2AD-9A45-A9F1-160961F84A0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ayout>
        <c:manualLayout>
          <c:xMode val="edge"/>
          <c:yMode val="edge"/>
          <c:x val="0.75445822397200346"/>
          <c:y val="0.34957421988918058"/>
          <c:w val="0.14554177602799651"/>
          <c:h val="0.25455489938757653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050" b="0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ubbleChart>
        <c:varyColors val="0"/>
        <c:ser>
          <c:idx val="0"/>
          <c:order val="0"/>
          <c:tx>
            <c:v>Nombre de clients par région</c:v>
          </c:tx>
          <c:spPr>
            <a:solidFill>
              <a:schemeClr val="accent1"/>
            </a:solidFill>
            <a:ln w="25400">
              <a:noFill/>
              <a:prstDash val="solid"/>
            </a:ln>
          </c:spPr>
          <c:invertIfNegative val="0"/>
          <c:dLbls>
            <c:spPr>
              <a:solidFill>
                <a:schemeClr val="bg1">
                  <a:alpha val="90412"/>
                </a:schemeClr>
              </a:solid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Traitement!$S$66:$S$78</c:f>
              <c:numCache>
                <c:formatCode>General</c:formatCode>
                <c:ptCount val="13"/>
                <c:pt idx="0">
                  <c:v>7.5</c:v>
                </c:pt>
                <c:pt idx="1">
                  <c:v>7.8</c:v>
                </c:pt>
                <c:pt idx="2">
                  <c:v>2</c:v>
                </c:pt>
                <c:pt idx="3">
                  <c:v>5.3</c:v>
                </c:pt>
                <c:pt idx="4">
                  <c:v>10.9</c:v>
                </c:pt>
                <c:pt idx="5">
                  <c:v>8.1999999999999993</c:v>
                </c:pt>
                <c:pt idx="6">
                  <c:v>6.1</c:v>
                </c:pt>
                <c:pt idx="7">
                  <c:v>5.9</c:v>
                </c:pt>
                <c:pt idx="8">
                  <c:v>4.2</c:v>
                </c:pt>
                <c:pt idx="9">
                  <c:v>4.4000000000000004</c:v>
                </c:pt>
                <c:pt idx="10">
                  <c:v>5.7</c:v>
                </c:pt>
                <c:pt idx="11">
                  <c:v>3.5</c:v>
                </c:pt>
                <c:pt idx="12">
                  <c:v>8.6999999999999993</c:v>
                </c:pt>
              </c:numCache>
            </c:numRef>
          </c:xVal>
          <c:yVal>
            <c:numRef>
              <c:f>Traitement!$T$66:$T$78</c:f>
              <c:numCache>
                <c:formatCode>General</c:formatCode>
                <c:ptCount val="13"/>
                <c:pt idx="0">
                  <c:v>4.9000000000000004</c:v>
                </c:pt>
                <c:pt idx="1">
                  <c:v>6.9</c:v>
                </c:pt>
                <c:pt idx="2">
                  <c:v>8.1</c:v>
                </c:pt>
                <c:pt idx="3">
                  <c:v>7.2</c:v>
                </c:pt>
                <c:pt idx="4">
                  <c:v>0.8</c:v>
                </c:pt>
                <c:pt idx="5">
                  <c:v>8.8000000000000007</c:v>
                </c:pt>
                <c:pt idx="6">
                  <c:v>10.4</c:v>
                </c:pt>
                <c:pt idx="7">
                  <c:v>8.8000000000000007</c:v>
                </c:pt>
                <c:pt idx="8">
                  <c:v>9.1999999999999993</c:v>
                </c:pt>
                <c:pt idx="9">
                  <c:v>4.8</c:v>
                </c:pt>
                <c:pt idx="10">
                  <c:v>2.8</c:v>
                </c:pt>
                <c:pt idx="11">
                  <c:v>7.4</c:v>
                </c:pt>
                <c:pt idx="12">
                  <c:v>2.8</c:v>
                </c:pt>
              </c:numCache>
            </c:numRef>
          </c:yVal>
          <c:bubbleSize>
            <c:numRef>
              <c:f>Traitement!$U$66:$U$78</c:f>
              <c:numCache>
                <c:formatCode>General</c:formatCode>
                <c:ptCount val="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C265-9349-B88E-C8968B78686B}"/>
            </c:ext>
          </c:extLst>
        </c:ser>
        <c:ser>
          <c:idx val="1"/>
          <c:order val="1"/>
          <c:tx>
            <c:v>Max clients</c:v>
          </c:tx>
          <c:spPr>
            <a:solidFill>
              <a:schemeClr val="accent2"/>
            </a:solidFill>
            <a:ln w="25400">
              <a:noFill/>
              <a:prstDash val="solid"/>
            </a:ln>
          </c:spPr>
          <c:invertIfNegative val="0"/>
          <c:xVal>
            <c:numRef>
              <c:f>Traitement!$S$66:$S$78</c:f>
              <c:numCache>
                <c:formatCode>General</c:formatCode>
                <c:ptCount val="13"/>
                <c:pt idx="0">
                  <c:v>7.5</c:v>
                </c:pt>
                <c:pt idx="1">
                  <c:v>7.8</c:v>
                </c:pt>
                <c:pt idx="2">
                  <c:v>2</c:v>
                </c:pt>
                <c:pt idx="3">
                  <c:v>5.3</c:v>
                </c:pt>
                <c:pt idx="4">
                  <c:v>10.9</c:v>
                </c:pt>
                <c:pt idx="5">
                  <c:v>8.1999999999999993</c:v>
                </c:pt>
                <c:pt idx="6">
                  <c:v>6.1</c:v>
                </c:pt>
                <c:pt idx="7">
                  <c:v>5.9</c:v>
                </c:pt>
                <c:pt idx="8">
                  <c:v>4.2</c:v>
                </c:pt>
                <c:pt idx="9">
                  <c:v>4.4000000000000004</c:v>
                </c:pt>
                <c:pt idx="10">
                  <c:v>5.7</c:v>
                </c:pt>
                <c:pt idx="11">
                  <c:v>3.5</c:v>
                </c:pt>
                <c:pt idx="12">
                  <c:v>8.6999999999999993</c:v>
                </c:pt>
              </c:numCache>
            </c:numRef>
          </c:xVal>
          <c:yVal>
            <c:numRef>
              <c:f>Traitement!$T$66:$T$78</c:f>
              <c:numCache>
                <c:formatCode>General</c:formatCode>
                <c:ptCount val="13"/>
                <c:pt idx="0">
                  <c:v>4.9000000000000004</c:v>
                </c:pt>
                <c:pt idx="1">
                  <c:v>6.9</c:v>
                </c:pt>
                <c:pt idx="2">
                  <c:v>8.1</c:v>
                </c:pt>
                <c:pt idx="3">
                  <c:v>7.2</c:v>
                </c:pt>
                <c:pt idx="4">
                  <c:v>0.8</c:v>
                </c:pt>
                <c:pt idx="5">
                  <c:v>8.8000000000000007</c:v>
                </c:pt>
                <c:pt idx="6">
                  <c:v>10.4</c:v>
                </c:pt>
                <c:pt idx="7">
                  <c:v>8.8000000000000007</c:v>
                </c:pt>
                <c:pt idx="8">
                  <c:v>9.1999999999999993</c:v>
                </c:pt>
                <c:pt idx="9">
                  <c:v>4.8</c:v>
                </c:pt>
                <c:pt idx="10">
                  <c:v>2.8</c:v>
                </c:pt>
                <c:pt idx="11">
                  <c:v>7.4</c:v>
                </c:pt>
                <c:pt idx="12">
                  <c:v>2.8</c:v>
                </c:pt>
              </c:numCache>
            </c:numRef>
          </c:yVal>
          <c:bubbleSize>
            <c:numRef>
              <c:f>Traitement!$V$66:$V$78</c:f>
              <c:numCache>
                <c:formatCode>General</c:formatCode>
                <c:ptCount val="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C265-9349-B88E-C8968B786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1998753343"/>
        <c:axId val="1469868351"/>
      </c:bubbleChart>
      <c:valAx>
        <c:axId val="1998753343"/>
        <c:scaling>
          <c:orientation val="minMax"/>
          <c:max val="12"/>
        </c:scaling>
        <c:delete val="1"/>
        <c:axPos val="b"/>
        <c:numFmt formatCode="General" sourceLinked="1"/>
        <c:majorTickMark val="none"/>
        <c:minorTickMark val="none"/>
        <c:tickLblPos val="nextTo"/>
        <c:crossAx val="1469868351"/>
        <c:crosses val="autoZero"/>
        <c:crossBetween val="midCat"/>
      </c:valAx>
      <c:valAx>
        <c:axId val="1469868351"/>
        <c:scaling>
          <c:orientation val="minMax"/>
          <c:max val="12"/>
        </c:scaling>
        <c:delete val="1"/>
        <c:axPos val="l"/>
        <c:numFmt formatCode="General" sourceLinked="1"/>
        <c:majorTickMark val="none"/>
        <c:minorTickMark val="none"/>
        <c:tickLblPos val="nextTo"/>
        <c:crossAx val="1998753343"/>
        <c:crosses val="autoZero"/>
        <c:crossBetween val="midCat"/>
      </c:valAx>
    </c:plotArea>
    <c:plotVisOnly val="1"/>
    <c:dispBlanksAs val="gap"/>
    <c:showDLblsOverMax val="1"/>
  </c:chart>
  <c:spPr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pivotSource>
    <c:name>[fichier_client.xlsx]Traitement!Tableau croisé dynamique14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Traitement!$S$15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Traitement!$R$16:$R$21</c:f>
              <c:strCache>
                <c:ptCount val="5"/>
                <c:pt idx="0">
                  <c:v>&lt;sfv</c:v>
                </c:pt>
                <c:pt idx="1">
                  <c:v>xfvcw</c:v>
                </c:pt>
                <c:pt idx="2">
                  <c:v>sruh</c:v>
                </c:pt>
                <c:pt idx="3">
                  <c:v>esy</c:v>
                </c:pt>
                <c:pt idx="4">
                  <c:v>sgdj</c:v>
                </c:pt>
              </c:strCache>
            </c:strRef>
          </c:cat>
          <c:val>
            <c:numRef>
              <c:f>Traitement!$S$16:$S$21</c:f>
              <c:numCache>
                <c:formatCode>General</c:formatCode>
                <c:ptCount val="5"/>
                <c:pt idx="0">
                  <c:v>15</c:v>
                </c:pt>
                <c:pt idx="1">
                  <c:v>30</c:v>
                </c:pt>
                <c:pt idx="2">
                  <c:v>100</c:v>
                </c:pt>
                <c:pt idx="3">
                  <c:v>200</c:v>
                </c:pt>
                <c:pt idx="4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8F-E442-AD6B-BFFD78572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46483519"/>
        <c:axId val="1766869551"/>
      </c:barChart>
      <c:catAx>
        <c:axId val="17464835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6869551"/>
        <c:crosses val="autoZero"/>
        <c:auto val="1"/>
        <c:lblAlgn val="ctr"/>
        <c:lblOffset val="100"/>
        <c:noMultiLvlLbl val="0"/>
      </c:catAx>
      <c:valAx>
        <c:axId val="176686955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crossAx val="1746483519"/>
        <c:crosses val="autoZero"/>
        <c:crossBetween val="between"/>
      </c:valAx>
    </c:plotArea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pivotSource>
    <c:name>[fichier_client.xlsx]Tableau de bord!Tableau croisé dynamique3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strike="noStrike" kern="1200" spc="0" baseline="0">
                <a:solidFill>
                  <a:schemeClr val="tx2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2">
                    <a:lumMod val="75000"/>
                    <a:lumOff val="25000"/>
                  </a:schemeClr>
                </a:solidFill>
              </a:rPr>
              <a:t>Revenus</a:t>
            </a:r>
            <a:r>
              <a:rPr lang="en-US" b="1" baseline="0">
                <a:solidFill>
                  <a:schemeClr val="tx2">
                    <a:lumMod val="75000"/>
                    <a:lumOff val="25000"/>
                  </a:schemeClr>
                </a:solidFill>
              </a:rPr>
              <a:t> par mois</a:t>
            </a:r>
            <a:endParaRPr lang="en-US" b="1">
              <a:solidFill>
                <a:schemeClr val="tx2">
                  <a:lumMod val="75000"/>
                  <a:lumOff val="25000"/>
                </a:schemeClr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prstDash val="solid"/>
            <a:round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'Tableau de bord'!$AG$15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'Tableau de bord'!$AF$16:$AF$28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'Tableau de bord'!$AG$16:$AG$28</c:f>
              <c:numCache>
                <c:formatCode>#\ ##0\ "€"</c:formatCode>
                <c:ptCount val="12"/>
                <c:pt idx="0">
                  <c:v>125</c:v>
                </c:pt>
                <c:pt idx="1">
                  <c:v>130</c:v>
                </c:pt>
                <c:pt idx="2">
                  <c:v>130</c:v>
                </c:pt>
                <c:pt idx="3">
                  <c:v>0</c:v>
                </c:pt>
                <c:pt idx="4">
                  <c:v>50</c:v>
                </c:pt>
                <c:pt idx="5">
                  <c:v>50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B9-9241-B6F0-A4B37B28D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8144496"/>
        <c:axId val="708114960"/>
      </c:lineChart>
      <c:catAx>
        <c:axId val="70814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08114960"/>
        <c:crosses val="autoZero"/>
        <c:auto val="1"/>
        <c:lblAlgn val="ctr"/>
        <c:lblOffset val="100"/>
        <c:noMultiLvlLbl val="0"/>
      </c:catAx>
      <c:valAx>
        <c:axId val="70811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08144496"/>
        <c:crosses val="autoZero"/>
        <c:crossBetween val="between"/>
      </c:valAx>
    </c:plotArea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pivotSource>
    <c:name>[fichier_client.xlsx]Tableau de bord!Tableau croisé dynamique2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strike="noStrike" kern="1200" spc="0" baseline="0">
                <a:solidFill>
                  <a:schemeClr val="tx2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2">
                    <a:lumMod val="75000"/>
                    <a:lumOff val="25000"/>
                  </a:schemeClr>
                </a:solidFill>
              </a:rPr>
              <a:t>Répartition</a:t>
            </a:r>
            <a:r>
              <a:rPr lang="en-US" b="1" baseline="0">
                <a:solidFill>
                  <a:schemeClr val="tx2">
                    <a:lumMod val="75000"/>
                    <a:lumOff val="25000"/>
                  </a:schemeClr>
                </a:solidFill>
              </a:rPr>
              <a:t> par catégories socioprofessionnelles</a:t>
            </a:r>
            <a:endParaRPr lang="en-US" b="1">
              <a:solidFill>
                <a:schemeClr val="tx2">
                  <a:lumMod val="75000"/>
                  <a:lumOff val="25000"/>
                </a:schemeClr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ln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60000"/>
              <a:lumOff val="40000"/>
            </a:schemeClr>
          </a:solidFill>
          <a:ln>
            <a:noFill/>
            <a:prstDash val="solid"/>
          </a:ln>
        </c:spP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600" b="0" i="0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20000"/>
              <a:lumOff val="80000"/>
            </a:schemeClr>
          </a:solidFill>
          <a:ln>
            <a:noFill/>
            <a:prstDash val="solid"/>
          </a:ln>
        </c:spPr>
      </c:pivotFmt>
      <c:pivotFmt>
        <c:idx val="3"/>
        <c:spPr>
          <a:solidFill>
            <a:schemeClr val="tx2">
              <a:lumMod val="25000"/>
              <a:lumOff val="75000"/>
            </a:schemeClr>
          </a:solidFill>
          <a:ln>
            <a:noFill/>
            <a:prstDash val="solid"/>
          </a:ln>
        </c:spPr>
      </c:pivotFmt>
      <c:pivotFmt>
        <c:idx val="4"/>
        <c:spPr>
          <a:solidFill>
            <a:schemeClr val="tx2">
              <a:lumMod val="50000"/>
              <a:lumOff val="50000"/>
            </a:schemeClr>
          </a:solidFill>
          <a:ln>
            <a:noFill/>
            <a:prstDash val="solid"/>
          </a:ln>
        </c:spPr>
      </c:pivotFmt>
      <c:pivotFmt>
        <c:idx val="5"/>
        <c:spPr>
          <a:solidFill>
            <a:srgbClr val="5DE0FF"/>
          </a:solidFill>
          <a:ln>
            <a:noFill/>
            <a:prstDash val="solid"/>
          </a:ln>
        </c:spPr>
      </c:pivotFmt>
      <c:pivotFmt>
        <c:idx val="6"/>
        <c:spPr>
          <a:solidFill>
            <a:schemeClr val="tx2">
              <a:lumMod val="75000"/>
              <a:lumOff val="25000"/>
            </a:schemeClr>
          </a:solidFill>
          <a:ln>
            <a:noFill/>
            <a:prstDash val="solid"/>
          </a:ln>
        </c:spPr>
      </c:pivotFmt>
      <c:pivotFmt>
        <c:idx val="7"/>
        <c:spPr>
          <a:solidFill>
            <a:schemeClr val="tx2">
              <a:lumMod val="90000"/>
              <a:lumOff val="10000"/>
            </a:schemeClr>
          </a:solidFill>
          <a:ln>
            <a:noFill/>
            <a:prstDash val="solid"/>
          </a:ln>
        </c:spPr>
      </c:pivotFmt>
      <c:pivotFmt>
        <c:idx val="8"/>
        <c:spPr>
          <a:solidFill>
            <a:srgbClr val="0070C0"/>
          </a:solidFill>
          <a:ln>
            <a:noFill/>
            <a:prstDash val="solid"/>
          </a:ln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'Tableau de bord'!$AG$32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FACB-BE44-8F4C-0E18222BFA1A}"/>
              </c:ext>
            </c:extLst>
          </c:dPt>
          <c:dPt>
            <c:idx val="1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FACB-BE44-8F4C-0E18222BFA1A}"/>
              </c:ext>
            </c:extLst>
          </c:dPt>
          <c:dPt>
            <c:idx val="2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FACB-BE44-8F4C-0E18222BFA1A}"/>
              </c:ext>
            </c:extLst>
          </c:dPt>
          <c:dPt>
            <c:idx val="3"/>
            <c:bubble3D val="0"/>
            <c:spPr>
              <a:solidFill>
                <a:schemeClr val="tx2">
                  <a:lumMod val="75000"/>
                  <a:lumOff val="25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FACB-BE44-8F4C-0E18222BFA1A}"/>
              </c:ext>
            </c:extLst>
          </c:dPt>
          <c:dPt>
            <c:idx val="4"/>
            <c:bubble3D val="0"/>
            <c:spPr>
              <a:solidFill>
                <a:schemeClr val="tx2">
                  <a:lumMod val="90000"/>
                  <a:lumOff val="1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FACB-BE44-8F4C-0E18222BFA1A}"/>
              </c:ext>
            </c:extLst>
          </c:dPt>
          <c:dPt>
            <c:idx val="5"/>
            <c:bubble3D val="0"/>
            <c:spPr>
              <a:solidFill>
                <a:srgbClr val="5DE0FF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FACB-BE44-8F4C-0E18222BFA1A}"/>
              </c:ext>
            </c:extLst>
          </c:dPt>
          <c:dPt>
            <c:idx val="6"/>
            <c:bubble3D val="0"/>
            <c:spPr>
              <a:solidFill>
                <a:srgbClr val="0070C0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FACB-BE44-8F4C-0E18222BFA1A}"/>
              </c:ext>
            </c:extLst>
          </c:dPt>
          <c:dPt>
            <c:idx val="7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FACB-BE44-8F4C-0E18222BFA1A}"/>
              </c:ext>
            </c:extLst>
          </c:dPt>
          <c:dLbls>
            <c:dLbl>
              <c:idx val="7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600" b="0" i="0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FACB-BE44-8F4C-0E18222BFA1A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'Tableau de bord'!$AF$33:$AF$41</c:f>
              <c:strCache>
                <c:ptCount val="8"/>
                <c:pt idx="0">
                  <c:v>Agriculteur exploitant</c:v>
                </c:pt>
                <c:pt idx="1">
                  <c:v>Artisan, commerçant, chef d’entreprise  </c:v>
                </c:pt>
                <c:pt idx="2">
                  <c:v>Autre personne sans activité professionnelle</c:v>
                </c:pt>
                <c:pt idx="3">
                  <c:v>Cadre et profession intellectuelle supérieure</c:v>
                </c:pt>
                <c:pt idx="4">
                  <c:v>Employé </c:v>
                </c:pt>
                <c:pt idx="5">
                  <c:v>Ouvrier </c:v>
                </c:pt>
                <c:pt idx="6">
                  <c:v>Profession intermédiaire</c:v>
                </c:pt>
                <c:pt idx="7">
                  <c:v>Retraité </c:v>
                </c:pt>
              </c:strCache>
            </c:strRef>
          </c:cat>
          <c:val>
            <c:numRef>
              <c:f>'Tableau de bord'!$AG$33:$AG$41</c:f>
              <c:numCache>
                <c:formatCode>0.00%</c:formatCode>
                <c:ptCount val="8"/>
                <c:pt idx="0">
                  <c:v>9.0909090909090912E-2</c:v>
                </c:pt>
                <c:pt idx="1">
                  <c:v>9.0909090909090912E-2</c:v>
                </c:pt>
                <c:pt idx="2">
                  <c:v>0.1818181818181818</c:v>
                </c:pt>
                <c:pt idx="3">
                  <c:v>0.1818181818181818</c:v>
                </c:pt>
                <c:pt idx="4">
                  <c:v>0.13636363636363641</c:v>
                </c:pt>
                <c:pt idx="5">
                  <c:v>0.13636363636363641</c:v>
                </c:pt>
                <c:pt idx="6">
                  <c:v>4.5454545454545463E-2</c:v>
                </c:pt>
                <c:pt idx="7">
                  <c:v>0.13636363636363641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ACB-BE44-8F4C-0E18222BF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>
        <c:manualLayout>
          <c:xMode val="edge"/>
          <c:yMode val="edge"/>
          <c:x val="0.6296153567560997"/>
          <c:y val="0.13061410442561369"/>
          <c:w val="0.31855776770995098"/>
          <c:h val="0.8683409711485852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pivotSource>
    <c:name>[fichier_client.xlsx]Tableau de bord!Tableau croisé dynamique4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strike="noStrike" kern="1200" spc="0" baseline="0">
                <a:solidFill>
                  <a:schemeClr val="tx2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2">
                    <a:lumMod val="75000"/>
                    <a:lumOff val="25000"/>
                  </a:schemeClr>
                </a:solidFill>
              </a:rPr>
              <a:t>Dépenses</a:t>
            </a:r>
            <a:r>
              <a:rPr lang="en-US" b="1" baseline="0">
                <a:solidFill>
                  <a:schemeClr val="tx2">
                    <a:lumMod val="75000"/>
                    <a:lumOff val="25000"/>
                  </a:schemeClr>
                </a:solidFill>
              </a:rPr>
              <a:t> par mois</a:t>
            </a:r>
            <a:endParaRPr lang="en-US" b="1">
              <a:solidFill>
                <a:schemeClr val="tx2">
                  <a:lumMod val="75000"/>
                  <a:lumOff val="25000"/>
                </a:schemeClr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prstDash val="solid"/>
            <a:round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'Tableau de bord'!$AG$44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'Tableau de bord'!$AF$45:$AF$57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'Tableau de bord'!$AG$45:$AG$57</c:f>
              <c:numCache>
                <c:formatCode>#\ ##0\ "€"</c:formatCode>
                <c:ptCount val="12"/>
                <c:pt idx="0">
                  <c:v>10</c:v>
                </c:pt>
                <c:pt idx="1">
                  <c:v>75</c:v>
                </c:pt>
                <c:pt idx="2">
                  <c:v>45</c:v>
                </c:pt>
                <c:pt idx="3">
                  <c:v>35</c:v>
                </c:pt>
                <c:pt idx="4">
                  <c:v>40</c:v>
                </c:pt>
                <c:pt idx="5">
                  <c:v>50</c:v>
                </c:pt>
                <c:pt idx="6">
                  <c:v>40</c:v>
                </c:pt>
                <c:pt idx="7">
                  <c:v>50</c:v>
                </c:pt>
                <c:pt idx="8">
                  <c:v>90</c:v>
                </c:pt>
                <c:pt idx="9">
                  <c:v>30</c:v>
                </c:pt>
                <c:pt idx="10">
                  <c:v>30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2D-8140-803F-42DF91D36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312672"/>
        <c:axId val="148314384"/>
      </c:lineChart>
      <c:catAx>
        <c:axId val="14831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314384"/>
        <c:crosses val="autoZero"/>
        <c:auto val="1"/>
        <c:lblAlgn val="ctr"/>
        <c:lblOffset val="100"/>
        <c:noMultiLvlLbl val="0"/>
      </c:catAx>
      <c:valAx>
        <c:axId val="14831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312672"/>
        <c:crosses val="autoZero"/>
        <c:crossBetween val="between"/>
      </c:valAx>
    </c:plotArea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pivotSource>
    <c:name>[fichier_client.xlsx]Tableau de bord!Tableau croisé dynamique5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strike="noStrike" kern="1200" spc="0" baseline="0">
                <a:solidFill>
                  <a:schemeClr val="tx2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2">
                    <a:lumMod val="75000"/>
                    <a:lumOff val="25000"/>
                  </a:schemeClr>
                </a:solidFill>
              </a:rPr>
              <a:t>Évolution</a:t>
            </a:r>
            <a:r>
              <a:rPr lang="en-US" b="1" baseline="0">
                <a:solidFill>
                  <a:schemeClr val="tx2">
                    <a:lumMod val="75000"/>
                    <a:lumOff val="25000"/>
                  </a:schemeClr>
                </a:solidFill>
              </a:rPr>
              <a:t> du bénéfice par mois</a:t>
            </a:r>
            <a:endParaRPr lang="en-US" b="1">
              <a:solidFill>
                <a:schemeClr val="tx2">
                  <a:lumMod val="75000"/>
                  <a:lumOff val="25000"/>
                </a:schemeClr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prstDash val="solid"/>
            <a:round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'Tableau de bord'!$AJ$15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'Tableau de bord'!$AI$16:$AI$28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'Tableau de bord'!$AJ$16:$AJ$28</c:f>
              <c:numCache>
                <c:formatCode>#\ ##0\ "€"</c:formatCode>
                <c:ptCount val="12"/>
                <c:pt idx="0">
                  <c:v>115</c:v>
                </c:pt>
                <c:pt idx="1">
                  <c:v>55</c:v>
                </c:pt>
                <c:pt idx="2">
                  <c:v>85</c:v>
                </c:pt>
                <c:pt idx="3">
                  <c:v>-35</c:v>
                </c:pt>
                <c:pt idx="4">
                  <c:v>10</c:v>
                </c:pt>
                <c:pt idx="5">
                  <c:v>0</c:v>
                </c:pt>
                <c:pt idx="6">
                  <c:v>60</c:v>
                </c:pt>
                <c:pt idx="7">
                  <c:v>-50</c:v>
                </c:pt>
                <c:pt idx="8">
                  <c:v>-90</c:v>
                </c:pt>
                <c:pt idx="9">
                  <c:v>-30</c:v>
                </c:pt>
                <c:pt idx="10">
                  <c:v>50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CF-464E-9A82-14A4DBF11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507424"/>
        <c:axId val="91624608"/>
      </c:lineChart>
      <c:catAx>
        <c:axId val="11150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1624608"/>
        <c:crosses val="autoZero"/>
        <c:auto val="1"/>
        <c:lblAlgn val="ctr"/>
        <c:lblOffset val="100"/>
        <c:noMultiLvlLbl val="0"/>
      </c:catAx>
      <c:valAx>
        <c:axId val="9162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1507424"/>
        <c:crosses val="autoZero"/>
        <c:crossBetween val="between"/>
      </c:valAx>
    </c:plotArea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pivotSource>
    <c:name>[fichier_client.xlsx]Tableau de bord!Tableau croisé dynamique7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strike="noStrike" kern="1200" spc="0" baseline="0">
                <a:solidFill>
                  <a:schemeClr val="tx2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2">
                    <a:lumMod val="75000"/>
                    <a:lumOff val="25000"/>
                  </a:schemeClr>
                </a:solidFill>
              </a:rPr>
              <a:t>Répartition</a:t>
            </a:r>
            <a:r>
              <a:rPr lang="en-US" b="1" baseline="0">
                <a:solidFill>
                  <a:schemeClr val="tx2">
                    <a:lumMod val="75000"/>
                    <a:lumOff val="25000"/>
                  </a:schemeClr>
                </a:solidFill>
              </a:rPr>
              <a:t> par tranches d'âge</a:t>
            </a:r>
            <a:endParaRPr lang="en-US" b="1">
              <a:solidFill>
                <a:schemeClr val="tx2">
                  <a:lumMod val="75000"/>
                  <a:lumOff val="25000"/>
                </a:schemeClr>
              </a:solidFill>
            </a:endParaRPr>
          </a:p>
        </c:rich>
      </c:tx>
      <c:layout>
        <c:manualLayout>
          <c:xMode val="edge"/>
          <c:yMode val="edge"/>
          <c:x val="0.46481899148873118"/>
          <c:y val="1.8260870815533781E-2"/>
        </c:manualLayout>
      </c:layout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60000"/>
              <a:lumOff val="40000"/>
            </a:schemeClr>
          </a:solidFill>
          <a:ln>
            <a:noFill/>
            <a:prstDash val="solid"/>
          </a:ln>
        </c:spP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600" b="0" i="0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20000"/>
              <a:lumOff val="80000"/>
            </a:schemeClr>
          </a:solidFill>
          <a:ln>
            <a:noFill/>
            <a:prstDash val="solid"/>
          </a:ln>
        </c:spPr>
      </c:pivotFmt>
      <c:pivotFmt>
        <c:idx val="3"/>
        <c:spPr>
          <a:solidFill>
            <a:schemeClr val="tx2">
              <a:lumMod val="25000"/>
              <a:lumOff val="75000"/>
            </a:schemeClr>
          </a:solidFill>
          <a:ln>
            <a:noFill/>
            <a:prstDash val="solid"/>
          </a:ln>
        </c:spPr>
      </c:pivotFmt>
      <c:pivotFmt>
        <c:idx val="4"/>
        <c:spPr>
          <a:solidFill>
            <a:schemeClr val="tx2">
              <a:lumMod val="50000"/>
              <a:lumOff val="50000"/>
            </a:schemeClr>
          </a:solidFill>
          <a:ln>
            <a:noFill/>
            <a:prstDash val="solid"/>
          </a:ln>
        </c:spPr>
      </c:pivotFmt>
      <c:pivotFmt>
        <c:idx val="5"/>
        <c:spPr>
          <a:solidFill>
            <a:srgbClr val="5DE0FF"/>
          </a:solidFill>
          <a:ln>
            <a:noFill/>
            <a:prstDash val="solid"/>
          </a:ln>
        </c:spPr>
      </c:pivotFmt>
      <c:pivotFmt>
        <c:idx val="6"/>
        <c:spPr>
          <a:solidFill>
            <a:schemeClr val="tx2">
              <a:lumMod val="75000"/>
              <a:lumOff val="25000"/>
            </a:schemeClr>
          </a:solidFill>
          <a:ln>
            <a:noFill/>
            <a:prstDash val="solid"/>
          </a:ln>
        </c:spPr>
      </c:pivotFmt>
      <c:pivotFmt>
        <c:idx val="7"/>
        <c:spPr>
          <a:solidFill>
            <a:schemeClr val="tx2">
              <a:lumMod val="90000"/>
              <a:lumOff val="10000"/>
            </a:schemeClr>
          </a:solidFill>
          <a:ln>
            <a:noFill/>
            <a:prstDash val="solid"/>
          </a:ln>
        </c:spPr>
      </c:pivotFmt>
      <c:pivotFmt>
        <c:idx val="8"/>
        <c:spPr>
          <a:solidFill>
            <a:srgbClr val="0070C0"/>
          </a:solidFill>
          <a:ln>
            <a:noFill/>
            <a:prstDash val="solid"/>
          </a:ln>
        </c:spPr>
      </c:pivotFmt>
      <c:pivotFmt>
        <c:idx val="9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lumMod val="20000"/>
              <a:lumOff val="80000"/>
            </a:schemeClr>
          </a:solidFill>
          <a:ln>
            <a:noFill/>
            <a:prstDash val="solid"/>
          </a:ln>
        </c:spPr>
      </c:pivotFmt>
      <c:pivotFmt>
        <c:idx val="11"/>
        <c:spPr>
          <a:solidFill>
            <a:schemeClr val="tx2">
              <a:lumMod val="25000"/>
              <a:lumOff val="75000"/>
            </a:schemeClr>
          </a:solidFill>
          <a:ln>
            <a:noFill/>
            <a:prstDash val="solid"/>
          </a:ln>
        </c:spPr>
      </c:pivotFmt>
      <c:pivotFmt>
        <c:idx val="12"/>
        <c:spPr>
          <a:solidFill>
            <a:schemeClr val="tx2">
              <a:lumMod val="50000"/>
              <a:lumOff val="50000"/>
            </a:schemeClr>
          </a:solidFill>
          <a:ln>
            <a:noFill/>
            <a:prstDash val="solid"/>
          </a:ln>
        </c:spPr>
      </c:pivotFmt>
      <c:pivotFmt>
        <c:idx val="13"/>
        <c:spPr>
          <a:solidFill>
            <a:schemeClr val="tx2">
              <a:lumMod val="75000"/>
              <a:lumOff val="25000"/>
            </a:schemeClr>
          </a:solidFill>
          <a:ln>
            <a:noFill/>
            <a:prstDash val="solid"/>
          </a:ln>
        </c:spPr>
      </c:pivotFmt>
      <c:pivotFmt>
        <c:idx val="14"/>
        <c:spPr>
          <a:solidFill>
            <a:schemeClr val="tx2">
              <a:lumMod val="90000"/>
              <a:lumOff val="10000"/>
            </a:schemeClr>
          </a:solidFill>
          <a:ln>
            <a:noFill/>
            <a:prstDash val="solid"/>
          </a:ln>
        </c:spPr>
      </c:pivotFmt>
      <c:pivotFmt>
        <c:idx val="15"/>
        <c:spPr>
          <a:solidFill>
            <a:srgbClr val="5DE0FF"/>
          </a:solidFill>
          <a:ln>
            <a:noFill/>
            <a:prstDash val="solid"/>
          </a:ln>
        </c:spPr>
      </c:pivotFmt>
      <c:pivotFmt>
        <c:idx val="16"/>
        <c:spPr>
          <a:solidFill>
            <a:srgbClr val="0070C0"/>
          </a:solidFill>
          <a:ln>
            <a:noFill/>
            <a:prstDash val="solid"/>
          </a:ln>
        </c:spPr>
      </c:pivotFmt>
      <c:pivotFmt>
        <c:idx val="17"/>
        <c:spPr>
          <a:solidFill>
            <a:schemeClr val="accent1">
              <a:lumMod val="60000"/>
              <a:lumOff val="40000"/>
            </a:schemeClr>
          </a:solidFill>
          <a:ln>
            <a:noFill/>
            <a:prstDash val="solid"/>
          </a:ln>
        </c:spP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600" b="0" i="0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>
              <a:lumMod val="20000"/>
              <a:lumOff val="80000"/>
            </a:schemeClr>
          </a:solidFill>
          <a:ln>
            <a:noFill/>
            <a:prstDash val="solid"/>
          </a:ln>
        </c:spPr>
      </c:pivotFmt>
      <c:pivotFmt>
        <c:idx val="20"/>
        <c:spPr>
          <a:solidFill>
            <a:schemeClr val="tx2">
              <a:lumMod val="25000"/>
              <a:lumOff val="75000"/>
            </a:schemeClr>
          </a:solidFill>
          <a:ln>
            <a:noFill/>
            <a:prstDash val="solid"/>
          </a:ln>
        </c:spPr>
      </c:pivotFmt>
      <c:pivotFmt>
        <c:idx val="21"/>
        <c:spPr>
          <a:solidFill>
            <a:schemeClr val="tx2">
              <a:lumMod val="50000"/>
              <a:lumOff val="50000"/>
            </a:schemeClr>
          </a:solidFill>
          <a:ln>
            <a:noFill/>
            <a:prstDash val="solid"/>
          </a:ln>
        </c:spPr>
      </c:pivotFmt>
      <c:pivotFmt>
        <c:idx val="22"/>
        <c:spPr>
          <a:solidFill>
            <a:schemeClr val="tx2">
              <a:lumMod val="75000"/>
              <a:lumOff val="25000"/>
            </a:schemeClr>
          </a:solidFill>
          <a:ln>
            <a:noFill/>
            <a:prstDash val="solid"/>
          </a:ln>
        </c:spPr>
      </c:pivotFmt>
      <c:pivotFmt>
        <c:idx val="23"/>
        <c:spPr>
          <a:solidFill>
            <a:schemeClr val="tx2">
              <a:lumMod val="90000"/>
              <a:lumOff val="10000"/>
            </a:schemeClr>
          </a:solidFill>
          <a:ln>
            <a:noFill/>
            <a:prstDash val="solid"/>
          </a:ln>
        </c:spPr>
      </c:pivotFmt>
      <c:pivotFmt>
        <c:idx val="24"/>
        <c:spPr>
          <a:solidFill>
            <a:srgbClr val="5DE0FF"/>
          </a:solidFill>
          <a:ln>
            <a:noFill/>
            <a:prstDash val="solid"/>
          </a:ln>
        </c:spPr>
      </c:pivotFmt>
      <c:pivotFmt>
        <c:idx val="25"/>
        <c:spPr>
          <a:solidFill>
            <a:srgbClr val="0070C0"/>
          </a:solidFill>
          <a:ln>
            <a:noFill/>
            <a:prstDash val="solid"/>
          </a:ln>
        </c:spPr>
      </c:pivotFmt>
      <c:pivotFmt>
        <c:idx val="26"/>
        <c:spPr>
          <a:solidFill>
            <a:schemeClr val="accent1">
              <a:lumMod val="60000"/>
              <a:lumOff val="40000"/>
            </a:schemeClr>
          </a:solidFill>
          <a:ln>
            <a:noFill/>
            <a:prstDash val="solid"/>
          </a:ln>
        </c:spP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600" b="0" i="0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>
              <a:lumMod val="20000"/>
              <a:lumOff val="80000"/>
            </a:schemeClr>
          </a:solidFill>
          <a:ln>
            <a:noFill/>
            <a:prstDash val="solid"/>
          </a:ln>
        </c:spPr>
      </c:pivotFmt>
      <c:pivotFmt>
        <c:idx val="29"/>
        <c:spPr>
          <a:solidFill>
            <a:schemeClr val="tx2">
              <a:lumMod val="25000"/>
              <a:lumOff val="75000"/>
            </a:schemeClr>
          </a:solidFill>
          <a:ln>
            <a:noFill/>
            <a:prstDash val="solid"/>
          </a:ln>
        </c:spPr>
      </c:pivotFmt>
      <c:pivotFmt>
        <c:idx val="30"/>
        <c:spPr>
          <a:solidFill>
            <a:schemeClr val="tx2">
              <a:lumMod val="50000"/>
              <a:lumOff val="50000"/>
            </a:schemeClr>
          </a:solidFill>
          <a:ln>
            <a:noFill/>
            <a:prstDash val="solid"/>
          </a:ln>
        </c:spPr>
      </c:pivotFmt>
      <c:pivotFmt>
        <c:idx val="31"/>
        <c:spPr>
          <a:solidFill>
            <a:schemeClr val="tx2">
              <a:lumMod val="75000"/>
              <a:lumOff val="25000"/>
            </a:schemeClr>
          </a:solidFill>
          <a:ln>
            <a:noFill/>
            <a:prstDash val="solid"/>
          </a:ln>
        </c:spPr>
      </c:pivotFmt>
      <c:pivotFmt>
        <c:idx val="32"/>
        <c:spPr>
          <a:solidFill>
            <a:schemeClr val="tx2">
              <a:lumMod val="90000"/>
              <a:lumOff val="10000"/>
            </a:schemeClr>
          </a:solidFill>
          <a:ln>
            <a:noFill/>
            <a:prstDash val="solid"/>
          </a:ln>
        </c:spPr>
      </c:pivotFmt>
      <c:pivotFmt>
        <c:idx val="33"/>
        <c:spPr>
          <a:solidFill>
            <a:srgbClr val="5DE0FF"/>
          </a:solidFill>
          <a:ln>
            <a:noFill/>
            <a:prstDash val="solid"/>
          </a:ln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'Tableau de bord'!$AJ$32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2B19-0945-A5E5-751D2A745CC4}"/>
              </c:ext>
            </c:extLst>
          </c:dPt>
          <c:dPt>
            <c:idx val="1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2B19-0945-A5E5-751D2A745CC4}"/>
              </c:ext>
            </c:extLst>
          </c:dPt>
          <c:dPt>
            <c:idx val="2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2B19-0945-A5E5-751D2A745CC4}"/>
              </c:ext>
            </c:extLst>
          </c:dPt>
          <c:dPt>
            <c:idx val="3"/>
            <c:bubble3D val="0"/>
            <c:spPr>
              <a:solidFill>
                <a:schemeClr val="tx2">
                  <a:lumMod val="75000"/>
                  <a:lumOff val="25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2B19-0945-A5E5-751D2A745CC4}"/>
              </c:ext>
            </c:extLst>
          </c:dPt>
          <c:dPt>
            <c:idx val="4"/>
            <c:bubble3D val="0"/>
            <c:spPr>
              <a:solidFill>
                <a:schemeClr val="tx2">
                  <a:lumMod val="90000"/>
                  <a:lumOff val="1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2B19-0945-A5E5-751D2A745CC4}"/>
              </c:ext>
            </c:extLst>
          </c:dPt>
          <c:dPt>
            <c:idx val="5"/>
            <c:bubble3D val="0"/>
            <c:spPr>
              <a:solidFill>
                <a:srgbClr val="5DE0FF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2B19-0945-A5E5-751D2A745CC4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D-2B19-0945-A5E5-751D2A745CC4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F-2B19-0945-A5E5-751D2A745CC4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'Tableau de bord'!$AI$33:$AI$39</c:f>
              <c:strCache>
                <c:ptCount val="6"/>
                <c:pt idx="0">
                  <c:v>Nombre de 18-24 ans</c:v>
                </c:pt>
                <c:pt idx="1">
                  <c:v>Nombre de 25-34 ans</c:v>
                </c:pt>
                <c:pt idx="2">
                  <c:v>Nombre de 35-44 ans</c:v>
                </c:pt>
                <c:pt idx="3">
                  <c:v>Nombre de 45-54 ans</c:v>
                </c:pt>
                <c:pt idx="4">
                  <c:v>Nombre de 55-64 ans</c:v>
                </c:pt>
                <c:pt idx="5">
                  <c:v>Nombre de 65 ans et +</c:v>
                </c:pt>
              </c:strCache>
            </c:strRef>
          </c:cat>
          <c:val>
            <c:numRef>
              <c:f>'Tableau de bord'!$AJ$33:$AJ$39</c:f>
              <c:numCache>
                <c:formatCode>0.00%</c:formatCode>
                <c:ptCount val="6"/>
                <c:pt idx="0">
                  <c:v>0.1818181818181818</c:v>
                </c:pt>
                <c:pt idx="1">
                  <c:v>0.1818181818181818</c:v>
                </c:pt>
                <c:pt idx="2">
                  <c:v>0.13636363636363641</c:v>
                </c:pt>
                <c:pt idx="3">
                  <c:v>0.22727272727272729</c:v>
                </c:pt>
                <c:pt idx="4">
                  <c:v>0.1818181818181818</c:v>
                </c:pt>
                <c:pt idx="5">
                  <c:v>9.0909090909090912E-2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B19-0945-A5E5-751D2A745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>
        <c:manualLayout>
          <c:xMode val="edge"/>
          <c:yMode val="edge"/>
          <c:x val="0.67889800589206395"/>
          <c:y val="0.13604887024991441"/>
          <c:w val="0.31855776770995098"/>
          <c:h val="0.81942785005135221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pivotSource>
    <c:name>[fichier_client.xlsx]Tableau de bord!Tableau croisé dynamique1</c:name>
    <c:fmtId val="0"/>
  </c:pivotSource>
  <c:chart>
    <c:autoTitleDeleted val="1"/>
    <c:pivotFmts>
      <c:pivotFmt>
        <c:idx val="0"/>
        <c:spPr>
          <a:ln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shade val="65000"/>
            </a:schemeClr>
          </a:solidFill>
          <a:ln>
            <a:noFill/>
            <a:prstDash val="solid"/>
          </a:ln>
        </c:spPr>
      </c:pivotFmt>
      <c:pivotFmt>
        <c:idx val="2"/>
        <c:spPr>
          <a:solidFill>
            <a:schemeClr val="accent1"/>
          </a:solidFill>
          <a:ln>
            <a:noFill/>
            <a:prstDash val="solid"/>
          </a:ln>
        </c:spPr>
      </c:pivotFmt>
      <c:pivotFmt>
        <c:idx val="3"/>
        <c:spPr>
          <a:solidFill>
            <a:schemeClr val="accent1">
              <a:tint val="65000"/>
            </a:schemeClr>
          </a:solidFill>
          <a:ln>
            <a:noFill/>
            <a:prstDash val="solid"/>
          </a:ln>
        </c:spPr>
      </c:pivotFmt>
    </c:pivotFmts>
    <c:plotArea>
      <c:layout/>
      <c:pieChart>
        <c:varyColors val="1"/>
        <c:ser>
          <c:idx val="0"/>
          <c:order val="0"/>
          <c:tx>
            <c:strRef>
              <c:f>'Tableau de bord'!$AJ$42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>
                  <a:shade val="65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59A0-CC49-AF0F-14436F324E20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59A0-CC49-AF0F-14436F324E20}"/>
              </c:ext>
            </c:extLst>
          </c:dPt>
          <c:dPt>
            <c:idx val="2"/>
            <c:bubble3D val="0"/>
            <c:spPr>
              <a:solidFill>
                <a:schemeClr val="accent1">
                  <a:tint val="65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59A0-CC49-AF0F-14436F324E20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'Tableau de bord'!$AI$43:$AI$46</c:f>
              <c:strCache>
                <c:ptCount val="3"/>
                <c:pt idx="0">
                  <c:v>Nombre autres</c:v>
                </c:pt>
                <c:pt idx="1">
                  <c:v>Nombre d'hommes</c:v>
                </c:pt>
                <c:pt idx="2">
                  <c:v>Nombre de femmes</c:v>
                </c:pt>
              </c:strCache>
            </c:strRef>
          </c:cat>
          <c:val>
            <c:numRef>
              <c:f>'Tableau de bord'!$AJ$43:$AJ$46</c:f>
              <c:numCache>
                <c:formatCode>0.00%</c:formatCode>
                <c:ptCount val="3"/>
                <c:pt idx="0">
                  <c:v>0.31818181818181818</c:v>
                </c:pt>
                <c:pt idx="1">
                  <c:v>0.31818181818181818</c:v>
                </c:pt>
                <c:pt idx="2">
                  <c:v>0.36363636363636359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A0-CC49-AF0F-14436F324E2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56314518072407183"/>
          <c:y val="0.23265887031874191"/>
          <c:w val="0.43265462856426362"/>
          <c:h val="0.54803404782735488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2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11" Type="http://schemas.openxmlformats.org/officeDocument/2006/relationships/image" Target="../media/image3.png"/><Relationship Id="rId5" Type="http://schemas.openxmlformats.org/officeDocument/2006/relationships/chart" Target="../charts/chart15.xml"/><Relationship Id="rId10" Type="http://schemas.openxmlformats.org/officeDocument/2006/relationships/image" Target="../media/image2.png"/><Relationship Id="rId4" Type="http://schemas.openxmlformats.org/officeDocument/2006/relationships/chart" Target="../charts/chart14.xml"/><Relationship Id="rId9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chart" Target="../charts/chart21.xml"/><Relationship Id="rId7" Type="http://schemas.openxmlformats.org/officeDocument/2006/relationships/image" Target="../media/image4.png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101600</xdr:rowOff>
    </xdr:from>
    <xdr:to>
      <xdr:col>4</xdr:col>
      <xdr:colOff>419100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736600</xdr:colOff>
      <xdr:row>13</xdr:row>
      <xdr:rowOff>0</xdr:rowOff>
    </xdr:from>
    <xdr:to>
      <xdr:col>4</xdr:col>
      <xdr:colOff>914400</xdr:colOff>
      <xdr:row>26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1249808</xdr:colOff>
      <xdr:row>1</xdr:row>
      <xdr:rowOff>151417</xdr:rowOff>
    </xdr:from>
    <xdr:to>
      <xdr:col>14</xdr:col>
      <xdr:colOff>160908</xdr:colOff>
      <xdr:row>15</xdr:row>
      <xdr:rowOff>109797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475115</xdr:colOff>
      <xdr:row>1</xdr:row>
      <xdr:rowOff>102510</xdr:rowOff>
    </xdr:from>
    <xdr:to>
      <xdr:col>16</xdr:col>
      <xdr:colOff>522741</xdr:colOff>
      <xdr:row>14</xdr:row>
      <xdr:rowOff>192317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1598158</xdr:colOff>
      <xdr:row>10</xdr:row>
      <xdr:rowOff>91169</xdr:rowOff>
    </xdr:from>
    <xdr:to>
      <xdr:col>11</xdr:col>
      <xdr:colOff>1361847</xdr:colOff>
      <xdr:row>23</xdr:row>
      <xdr:rowOff>180976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78241</xdr:colOff>
      <xdr:row>0</xdr:row>
      <xdr:rowOff>0</xdr:rowOff>
    </xdr:from>
    <xdr:to>
      <xdr:col>7</xdr:col>
      <xdr:colOff>556759</xdr:colOff>
      <xdr:row>13</xdr:row>
      <xdr:rowOff>89807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2380116</xdr:colOff>
      <xdr:row>43</xdr:row>
      <xdr:rowOff>454</xdr:rowOff>
    </xdr:from>
    <xdr:to>
      <xdr:col>14</xdr:col>
      <xdr:colOff>205241</xdr:colOff>
      <xdr:row>56</xdr:row>
      <xdr:rowOff>90261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429759</xdr:colOff>
      <xdr:row>66</xdr:row>
      <xdr:rowOff>159204</xdr:rowOff>
    </xdr:from>
    <xdr:to>
      <xdr:col>15</xdr:col>
      <xdr:colOff>1271134</xdr:colOff>
      <xdr:row>80</xdr:row>
      <xdr:rowOff>44904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630464</xdr:colOff>
      <xdr:row>38</xdr:row>
      <xdr:rowOff>0</xdr:rowOff>
    </xdr:from>
    <xdr:to>
      <xdr:col>23</xdr:col>
      <xdr:colOff>0</xdr:colOff>
      <xdr:row>61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1060223</xdr:colOff>
      <xdr:row>1</xdr:row>
      <xdr:rowOff>136527</xdr:rowOff>
    </xdr:from>
    <xdr:to>
      <xdr:col>19</xdr:col>
      <xdr:colOff>336776</xdr:colOff>
      <xdr:row>15</xdr:row>
      <xdr:rowOff>22227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67733</xdr:colOff>
      <xdr:row>12</xdr:row>
      <xdr:rowOff>38100</xdr:rowOff>
    </xdr:from>
    <xdr:to>
      <xdr:col>60</xdr:col>
      <xdr:colOff>67733</xdr:colOff>
      <xdr:row>25</xdr:row>
      <xdr:rowOff>144496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331365</xdr:colOff>
      <xdr:row>28</xdr:row>
      <xdr:rowOff>128166</xdr:rowOff>
    </xdr:from>
    <xdr:to>
      <xdr:col>44</xdr:col>
      <xdr:colOff>296644</xdr:colOff>
      <xdr:row>45</xdr:row>
      <xdr:rowOff>124903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146845</xdr:colOff>
      <xdr:row>29</xdr:row>
      <xdr:rowOff>104786</xdr:rowOff>
    </xdr:from>
    <xdr:to>
      <xdr:col>60</xdr:col>
      <xdr:colOff>67733</xdr:colOff>
      <xdr:row>45</xdr:row>
      <xdr:rowOff>156361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349540</xdr:colOff>
      <xdr:row>13</xdr:row>
      <xdr:rowOff>81559</xdr:rowOff>
    </xdr:from>
    <xdr:to>
      <xdr:col>29</xdr:col>
      <xdr:colOff>116514</xdr:colOff>
      <xdr:row>25</xdr:row>
      <xdr:rowOff>51732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23301</xdr:colOff>
      <xdr:row>12</xdr:row>
      <xdr:rowOff>151467</xdr:rowOff>
    </xdr:from>
    <xdr:to>
      <xdr:col>14</xdr:col>
      <xdr:colOff>34953</xdr:colOff>
      <xdr:row>26</xdr:row>
      <xdr:rowOff>5127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250352</xdr:colOff>
      <xdr:row>29</xdr:row>
      <xdr:rowOff>147483</xdr:rowOff>
    </xdr:from>
    <xdr:to>
      <xdr:col>29</xdr:col>
      <xdr:colOff>76199</xdr:colOff>
      <xdr:row>46</xdr:row>
      <xdr:rowOff>55876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304800</xdr:colOff>
      <xdr:row>30</xdr:row>
      <xdr:rowOff>1</xdr:rowOff>
    </xdr:from>
    <xdr:to>
      <xdr:col>12</xdr:col>
      <xdr:colOff>197622</xdr:colOff>
      <xdr:row>46</xdr:row>
      <xdr:rowOff>175810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195044</xdr:colOff>
      <xdr:row>13</xdr:row>
      <xdr:rowOff>48586</xdr:rowOff>
    </xdr:from>
    <xdr:to>
      <xdr:col>44</xdr:col>
      <xdr:colOff>296644</xdr:colOff>
      <xdr:row>26</xdr:row>
      <xdr:rowOff>5127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21</xdr:col>
      <xdr:colOff>38100</xdr:colOff>
      <xdr:row>0</xdr:row>
      <xdr:rowOff>0</xdr:rowOff>
    </xdr:from>
    <xdr:to>
      <xdr:col>22</xdr:col>
      <xdr:colOff>372844</xdr:colOff>
      <xdr:row>3</xdr:row>
      <xdr:rowOff>114301</xdr:rowOff>
    </xdr:to>
    <xdr:pic>
      <xdr:nvPicPr>
        <xdr:cNvPr id="10" name="Graphique 2" descr="Jauge avec un remplissage uni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902779" y="0"/>
          <a:ext cx="707588" cy="708521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46</xdr:col>
      <xdr:colOff>64977</xdr:colOff>
      <xdr:row>6</xdr:row>
      <xdr:rowOff>163527</xdr:rowOff>
    </xdr:from>
    <xdr:to>
      <xdr:col>47</xdr:col>
      <xdr:colOff>293266</xdr:colOff>
      <xdr:row>8</xdr:row>
      <xdr:rowOff>124302</xdr:rowOff>
    </xdr:to>
    <xdr:pic>
      <xdr:nvPicPr>
        <xdr:cNvPr id="11" name="Graphique 9" descr="Homme avec un remplissage uni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590977" y="1382727"/>
          <a:ext cx="600822" cy="604242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266700</xdr:colOff>
      <xdr:row>6</xdr:row>
      <xdr:rowOff>0</xdr:rowOff>
    </xdr:from>
    <xdr:to>
      <xdr:col>8</xdr:col>
      <xdr:colOff>292100</xdr:colOff>
      <xdr:row>8</xdr:row>
      <xdr:rowOff>124302</xdr:rowOff>
    </xdr:to>
    <xdr:pic>
      <xdr:nvPicPr>
        <xdr:cNvPr id="12" name="Graphique 10" descr="Argent avec un remplissage uni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476500" y="1219200"/>
          <a:ext cx="762000" cy="768856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16</xdr:col>
      <xdr:colOff>186422</xdr:colOff>
      <xdr:row>6</xdr:row>
      <xdr:rowOff>23303</xdr:rowOff>
    </xdr:from>
    <xdr:to>
      <xdr:col>18</xdr:col>
      <xdr:colOff>211822</xdr:colOff>
      <xdr:row>8</xdr:row>
      <xdr:rowOff>147605</xdr:rowOff>
    </xdr:to>
    <xdr:pic>
      <xdr:nvPicPr>
        <xdr:cNvPr id="13" name="Graphique 1" descr="Argent avec un remplissage uni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86881" y="1211743"/>
          <a:ext cx="771088" cy="753477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26</xdr:col>
      <xdr:colOff>116514</xdr:colOff>
      <xdr:row>6</xdr:row>
      <xdr:rowOff>46606</xdr:rowOff>
    </xdr:from>
    <xdr:to>
      <xdr:col>28</xdr:col>
      <xdr:colOff>141914</xdr:colOff>
      <xdr:row>8</xdr:row>
      <xdr:rowOff>170908</xdr:rowOff>
    </xdr:to>
    <xdr:pic>
      <xdr:nvPicPr>
        <xdr:cNvPr id="14" name="Graphique 6" descr="Argent avec un remplissage uni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845413" y="1235046"/>
          <a:ext cx="771088" cy="753477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843493</xdr:colOff>
      <xdr:row>13</xdr:row>
      <xdr:rowOff>6348</xdr:rowOff>
    </xdr:from>
    <xdr:to>
      <xdr:col>7</xdr:col>
      <xdr:colOff>1994897</xdr:colOff>
      <xdr:row>28</xdr:row>
      <xdr:rowOff>135964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19621</xdr:colOff>
      <xdr:row>31</xdr:row>
      <xdr:rowOff>191719</xdr:rowOff>
    </xdr:from>
    <xdr:to>
      <xdr:col>11</xdr:col>
      <xdr:colOff>1071412</xdr:colOff>
      <xdr:row>52</xdr:row>
      <xdr:rowOff>89544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437277</xdr:colOff>
      <xdr:row>12</xdr:row>
      <xdr:rowOff>166346</xdr:rowOff>
    </xdr:from>
    <xdr:to>
      <xdr:col>16</xdr:col>
      <xdr:colOff>612836</xdr:colOff>
      <xdr:row>28</xdr:row>
      <xdr:rowOff>155887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222376</xdr:colOff>
      <xdr:row>12</xdr:row>
      <xdr:rowOff>190251</xdr:rowOff>
    </xdr:from>
    <xdr:to>
      <xdr:col>24</xdr:col>
      <xdr:colOff>726639</xdr:colOff>
      <xdr:row>29</xdr:row>
      <xdr:rowOff>51298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185767</xdr:colOff>
      <xdr:row>31</xdr:row>
      <xdr:rowOff>60510</xdr:rowOff>
    </xdr:from>
    <xdr:to>
      <xdr:col>19</xdr:col>
      <xdr:colOff>629520</xdr:colOff>
      <xdr:row>54</xdr:row>
      <xdr:rowOff>60510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406400</xdr:colOff>
      <xdr:row>4</xdr:row>
      <xdr:rowOff>16933</xdr:rowOff>
    </xdr:from>
    <xdr:to>
      <xdr:col>24</xdr:col>
      <xdr:colOff>33866</xdr:colOff>
      <xdr:row>10</xdr:row>
      <xdr:rowOff>67733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6</xdr:col>
      <xdr:colOff>660400</xdr:colOff>
      <xdr:row>4</xdr:row>
      <xdr:rowOff>50800</xdr:rowOff>
    </xdr:from>
    <xdr:to>
      <xdr:col>7</xdr:col>
      <xdr:colOff>1219200</xdr:colOff>
      <xdr:row>9</xdr:row>
      <xdr:rowOff>101599</xdr:rowOff>
    </xdr:to>
    <xdr:pic>
      <xdr:nvPicPr>
        <xdr:cNvPr id="13" name="Graphique 12" descr="Argent avec un remplissage uni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39200" y="1693333"/>
          <a:ext cx="1659466" cy="1659466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14</xdr:col>
      <xdr:colOff>203199</xdr:colOff>
      <xdr:row>5</xdr:row>
      <xdr:rowOff>33865</xdr:rowOff>
    </xdr:from>
    <xdr:to>
      <xdr:col>15</xdr:col>
      <xdr:colOff>711200</xdr:colOff>
      <xdr:row>9</xdr:row>
      <xdr:rowOff>152399</xdr:rowOff>
    </xdr:to>
    <xdr:pic>
      <xdr:nvPicPr>
        <xdr:cNvPr id="20" name="Graphique 19" descr="Homme avec un remplissage uni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592799" y="1879598"/>
          <a:ext cx="1524001" cy="1524001"/>
        </a:xfrm>
        <a:prstGeom prst="rect">
          <a:avLst/>
        </a:prstGeom>
        <a:ln>
          <a:prstDash val="solid"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LE LÉVRIER" refreshedDate="45855.885791550929" createdVersion="8" refreshedVersion="8" minRefreshableVersion="3" recordCount="5" xr:uid="{00000000-000A-0000-FFFF-FFFF00000000}">
  <cacheSource type="worksheet">
    <worksheetSource ref="W7:X12" sheet="Données socio-démographiques"/>
  </cacheSource>
  <cacheFields count="2">
    <cacheField name="Île de France" numFmtId="0">
      <sharedItems count="5">
        <s v="Auvergne-Rhône-Alpes  "/>
        <s v="Bourgogne-Franche-Comté  "/>
        <s v="Bretagne  "/>
        <s v="Centre-Val de Loire  "/>
        <s v="Corse  "/>
      </sharedItems>
    </cacheField>
    <cacheField name="0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LE LÉVRIER" refreshedDate="45855.885791550929" createdVersion="8" refreshedVersion="8" minRefreshableVersion="3" recordCount="18" xr:uid="{00000000-000A-0000-FFFF-FFFF01000000}">
  <cacheSource type="worksheet">
    <worksheetSource ref="W6:X24" sheet="Données socio-démographiques"/>
  </cacheSource>
  <cacheFields count="2">
    <cacheField name="Province" numFmtId="0">
      <sharedItems/>
    </cacheField>
    <cacheField name="Valeur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LE LÉVRIER" refreshedDate="45855.885792129629" createdVersion="8" refreshedVersion="8" minRefreshableVersion="3" recordCount="4963" xr:uid="{00000000-000A-0000-FFFF-FFFF02000000}">
  <cacheSource type="worksheet">
    <worksheetSource name="Saisie"/>
  </cacheSource>
  <cacheFields count="19">
    <cacheField name="Nom du client" numFmtId="0">
      <sharedItems containsBlank="1" count="24">
        <s v="AEDQE"/>
        <s v="dsfqx"/>
        <s v="rzdga"/>
        <s v="RESF"/>
        <s v="FRZNFE"/>
        <s v="RARDZ"/>
        <s v="dgdzeqf"/>
        <s v="esfr"/>
        <s v="qrdf"/>
        <s v="Julien"/>
        <s v="qdfgze"/>
        <s v="Paul"/>
        <s v="Hervé"/>
        <s v="Sandrine"/>
        <s v="Marie"/>
        <s v="ezfs"/>
        <s v="qedf"/>
        <s v="qefd"/>
        <s v="3ER"/>
        <s v="4ESA"/>
        <s v="SRF"/>
        <s v="eq"/>
        <s v="xs"/>
        <m/>
      </sharedItems>
    </cacheField>
    <cacheField name="Nom du fournisseur" numFmtId="0">
      <sharedItems containsBlank="1" count="10">
        <s v="esy"/>
        <s v="xfvcw"/>
        <s v="&lt;sfv"/>
        <s v="wdv"/>
        <s v="qedfvqewdfgv"/>
        <s v="xfwvc "/>
        <s v="sruh"/>
        <s v="sgdj"/>
        <m/>
        <s v="s"/>
      </sharedItems>
    </cacheField>
    <cacheField name="Âge " numFmtId="0">
      <sharedItems containsBlank="1" count="7">
        <s v="55-64 ans  "/>
        <s v="25-34 ans  "/>
        <s v="35-44 ans  "/>
        <s v="18-24 ans  "/>
        <s v="65 ans et plus"/>
        <s v="45-54 ans  "/>
        <m/>
      </sharedItems>
    </cacheField>
    <cacheField name="Sexe" numFmtId="0">
      <sharedItems containsBlank="1" count="4">
        <s v="Femme"/>
        <s v="Homme "/>
        <s v="Autre"/>
        <m/>
      </sharedItems>
    </cacheField>
    <cacheField name="Provenance" numFmtId="0">
      <sharedItems containsBlank="1" count="17">
        <s v="Auvergne-Rhône-Alpes  "/>
        <s v="Bourgogne-Franche-Comté  "/>
        <s v="Bretagne  "/>
        <s v="Centre-Val de Loire  "/>
        <s v="Provence-Alpes-Côte d'Azur  "/>
        <s v="Grand Est  "/>
        <s v="Hauts-de-France  "/>
        <s v="Île-de-France  "/>
        <s v="Normandie  "/>
        <s v="Nouvelle-Aquitaine  "/>
        <s v="Occitanie  "/>
        <s v="Corse  "/>
        <s v="Guadeloupe  "/>
        <s v="La Réunion  "/>
        <s v="Mayotte"/>
        <s v="Pays de la Loire  "/>
        <m/>
      </sharedItems>
    </cacheField>
    <cacheField name="Catégorie socio-professionnelle" numFmtId="0">
      <sharedItems containsBlank="1" count="9">
        <s v="Retraité "/>
        <s v="Employé "/>
        <s v="Cadre et profession intellectuelle supérieure"/>
        <s v="Agriculteur exploitant"/>
        <s v="Ouvrier "/>
        <s v="Autre personne sans activité professionnelle"/>
        <s v="Artisan, commerçant, chef d’entreprise  "/>
        <m/>
        <s v="Profession intermédiaire"/>
      </sharedItems>
    </cacheField>
    <cacheField name="Montant reçu" numFmtId="164">
      <sharedItems containsString="0" containsBlank="1" containsNumber="1" containsInteger="1" minValue="10" maxValue="260"/>
    </cacheField>
    <cacheField name="Date 1" numFmtId="0">
      <sharedItems containsNonDate="0" containsDate="1" containsString="0" containsBlank="1" minDate="2025-01-01T00:00:00" maxDate="2026-05-29T00:00:00" count="23">
        <d v="2025-05-09T00:00:00"/>
        <d v="2025-02-02T00:00:00"/>
        <d v="2025-04-07T00:00:00"/>
        <d v="2025-01-01T00:00:00"/>
        <d v="2025-06-10T00:00:00"/>
        <d v="2025-03-06T00:00:00"/>
        <d v="2025-07-12T00:00:00"/>
        <d v="2025-08-13T00:00:00"/>
        <d v="2025-09-14T00:00:00"/>
        <d v="2025-10-16T00:00:00"/>
        <d v="2025-11-17T00:00:00"/>
        <d v="2025-12-19T00:00:00"/>
        <d v="2026-01-20T00:00:00"/>
        <d v="2026-02-21T00:00:00"/>
        <d v="2026-03-25T00:00:00"/>
        <d v="2026-04-26T00:00:00"/>
        <d v="2026-05-28T00:00:00"/>
        <m/>
        <d v="2026-01-01T00:00:00"/>
        <d v="2025-01-02T00:00:00"/>
        <d v="2025-03-03T00:00:00"/>
        <d v="2025-07-04T00:00:00"/>
        <d v="2025-05-04T00:00:00" u="1"/>
      </sharedItems>
      <fieldGroup par="18"/>
    </cacheField>
    <cacheField name="Mois 2" numFmtId="174">
      <sharedItems containsDate="1" containsMixedTypes="1" minDate="2025-01-01T00:00:00" maxDate="2026-05-02T00:00:00"/>
    </cacheField>
    <cacheField name="Montant payé" numFmtId="164">
      <sharedItems containsString="0" containsBlank="1" containsNumber="1" containsInteger="1" minValue="5" maxValue="400"/>
    </cacheField>
    <cacheField name="Date 2" numFmtId="14">
      <sharedItems containsNonDate="0" containsDate="1" containsString="0" containsBlank="1" minDate="2025-01-01T00:00:00" maxDate="2027-02-09T00:00:00" count="9">
        <d v="2025-05-05T00:00:00"/>
        <d v="2025-07-05T00:00:00"/>
        <d v="2025-07-13T00:00:00"/>
        <d v="2025-01-01T00:00:00"/>
        <d v="2027-02-08T00:00:00"/>
        <d v="2026-08-04T00:00:00"/>
        <d v="2025-06-08T00:00:00"/>
        <d v="2025-07-15T00:00:00"/>
        <m/>
      </sharedItems>
      <fieldGroup par="16"/>
    </cacheField>
    <cacheField name="Nom du client2" numFmtId="0">
      <sharedItems containsBlank="1"/>
    </cacheField>
    <cacheField name="Nom du fournisseur3" numFmtId="0">
      <sharedItems containsBlank="1"/>
    </cacheField>
    <cacheField name="Âge 4" numFmtId="0">
      <sharedItems containsBlank="1"/>
    </cacheField>
    <cacheField name="Sexe2" numFmtId="0">
      <sharedItems containsBlank="1"/>
    </cacheField>
    <cacheField name="Mois (Date 2)" numFmtId="0" databaseField="0">
      <fieldGroup base="10">
        <rangePr groupBy="months" startDate="2025-01-01T00:00:00" endDate="2027-02-09T00:00:00"/>
        <groupItems count="14">
          <s v="&lt;01/01/2025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9/02/2027"/>
        </groupItems>
      </fieldGroup>
    </cacheField>
    <cacheField name="Années (Date 2)" numFmtId="0" databaseField="0">
      <fieldGroup base="10">
        <rangePr groupBy="years" startDate="2025-01-01T00:00:00" endDate="2027-02-09T00:00:00"/>
        <groupItems count="5">
          <s v="&lt;01/01/2025"/>
          <s v="2025"/>
          <s v="2026"/>
          <s v="2027"/>
          <s v="&gt;09/02/2027"/>
        </groupItems>
      </fieldGroup>
    </cacheField>
    <cacheField name="Mois (Date 1)" numFmtId="0" databaseField="0">
      <fieldGroup base="7">
        <rangePr groupBy="months" startDate="2025-01-01T00:00:00" endDate="2026-05-29T00:00:00"/>
        <groupItems count="14">
          <s v="&lt;01/01/2025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29/05/2026"/>
        </groupItems>
      </fieldGroup>
    </cacheField>
    <cacheField name="Années (Date 1)" numFmtId="0" databaseField="0">
      <fieldGroup base="7">
        <rangePr groupBy="years" startDate="2025-01-01T00:00:00" endDate="2026-05-29T00:00:00"/>
        <groupItems count="4">
          <s v="&lt;01/01/2025"/>
          <s v="2025"/>
          <s v="2026"/>
          <s v="&gt;29/05/202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LE LÉVRIER" refreshedDate="45855.885791666668" createdVersion="8" refreshedVersion="8" minRefreshableVersion="3" recordCount="12" xr:uid="{00000000-000A-0000-FFFF-FFFF05000000}">
  <cacheSource type="worksheet">
    <worksheetSource name="Tableau13"/>
  </cacheSource>
  <cacheFields count="2">
    <cacheField name="Mois" numFmtId="14">
      <sharedItems count="12">
        <s v="Janvier"/>
        <s v="Février"/>
        <s v="Mars"/>
        <s v="Avril"/>
        <s v="Mai"/>
        <s v="Juin"/>
        <s v="Juillet"/>
        <s v="Août"/>
        <s v="Septembre"/>
        <s v="Octobre"/>
        <s v="Novembre"/>
        <s v="Décembre"/>
      </sharedItems>
    </cacheField>
    <cacheField name="Montants" numFmtId="173">
      <sharedItems containsSemiMixedTypes="0" containsString="0" containsNumber="1" containsInteger="1" minValue="-90" maxValue="1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LE LÉVRIER" refreshedDate="45855.885791666668" createdVersion="8" refreshedVersion="8" minRefreshableVersion="3" recordCount="12" xr:uid="{00000000-000A-0000-FFFF-FFFF04000000}">
  <cacheSource type="worksheet">
    <worksheetSource name="Tableau10"/>
  </cacheSource>
  <cacheFields count="2">
    <cacheField name="Mois" numFmtId="0">
      <sharedItems count="12">
        <s v="Janvier"/>
        <s v="Février"/>
        <s v="Mars"/>
        <s v="Avril"/>
        <s v="Mai"/>
        <s v="Juin"/>
        <s v="Juillet"/>
        <s v="Août"/>
        <s v="Septembre"/>
        <s v="Octobre"/>
        <s v="Novembre"/>
        <s v="Décembre"/>
      </sharedItems>
    </cacheField>
    <cacheField name="Montants" numFmtId="173">
      <sharedItems containsSemiMixedTypes="0" containsString="0" containsNumber="1" containsInteger="1" minValue="0" maxValue="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LE LÉVRIER" refreshedDate="45855.885791550929" createdVersion="8" refreshedVersion="8" minRefreshableVersion="3" recordCount="12" xr:uid="{00000000-000A-0000-FFFF-FFFF08000000}">
  <cacheSource type="worksheet">
    <worksheetSource name="Tableau12"/>
  </cacheSource>
  <cacheFields count="2">
    <cacheField name="Mois" numFmtId="14">
      <sharedItems count="12">
        <s v="Janvier"/>
        <s v="Février"/>
        <s v="Mars"/>
        <s v="Avril"/>
        <s v="Mai"/>
        <s v="Juin"/>
        <s v="Juillet"/>
        <s v="Août"/>
        <s v="Septembre"/>
        <s v="Octobre"/>
        <s v="Novembre"/>
        <s v="Décembre"/>
      </sharedItems>
    </cacheField>
    <cacheField name="Montants" numFmtId="173">
      <sharedItems containsSemiMixedTypes="0" containsString="0" containsNumber="1" containsInteger="1" minValue="0" maxValue="1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LE LÉVRIER" refreshedDate="45855.885791435183" createdVersion="8" refreshedVersion="8" minRefreshableVersion="3" recordCount="8" xr:uid="{00000000-000A-0000-FFFF-FFFF03000000}">
  <cacheSource type="worksheet">
    <worksheetSource name="Tableau6"/>
  </cacheSource>
  <cacheFields count="3">
    <cacheField name="Catégories socio-professionnelles" numFmtId="0">
      <sharedItems count="8">
        <s v="Agriculteur exploitant"/>
        <s v="Artisan, commerçant, chef d’entreprise  "/>
        <s v="Cadre et profession intellectuelle supérieure"/>
        <s v="Profession intermédiaire"/>
        <s v="Employé "/>
        <s v="Ouvrier "/>
        <s v="Retraité "/>
        <s v="Autre personne sans activité professionnelle"/>
      </sharedItems>
    </cacheField>
    <cacheField name="Nombre de clients" numFmtId="0">
      <sharedItems containsSemiMixedTypes="0" containsString="0" containsNumber="1" containsInteger="1" minValue="1" maxValue="4"/>
    </cacheField>
    <cacheField name="Pourcentages" numFmtId="10">
      <sharedItems containsSemiMixedTypes="0" containsString="0" containsNumber="1" minValue="4.5454545454545463E-2" maxValue="0.18181818181818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LE LÉVRIER" refreshedDate="45855.885791782413" createdVersion="8" refreshedVersion="8" minRefreshableVersion="3" recordCount="6" xr:uid="{00000000-000A-0000-FFFF-FFFF07000000}">
  <cacheSource type="worksheet">
    <worksheetSource name="Tableau7"/>
  </cacheSource>
  <cacheFields count="3">
    <cacheField name="Tranches d'âge" numFmtId="0">
      <sharedItems count="6">
        <s v="Nombre de 18-24 ans"/>
        <s v="Nombre de 25-34 ans"/>
        <s v="Nombre de 35-44 ans"/>
        <s v="Nombre de 45-54 ans"/>
        <s v="Nombre de 55-64 ans"/>
        <s v="Nombre de 65 ans et +"/>
      </sharedItems>
    </cacheField>
    <cacheField name="Nombre de clients" numFmtId="0">
      <sharedItems containsSemiMixedTypes="0" containsString="0" containsNumber="1" containsInteger="1" minValue="2" maxValue="5"/>
    </cacheField>
    <cacheField name="Pourcentages" numFmtId="10">
      <sharedItems containsSemiMixedTypes="0" containsString="0" containsNumber="1" minValue="9.0909090909090912E-2" maxValue="0.227272727272727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LE LÉVRIER" refreshedDate="45855.885791782413" createdVersion="8" refreshedVersion="8" minRefreshableVersion="3" recordCount="3" xr:uid="{00000000-000A-0000-FFFF-FFFF06000000}">
  <cacheSource type="worksheet">
    <worksheetSource name="Tableau2"/>
  </cacheSource>
  <cacheFields count="3">
    <cacheField name="Genres" numFmtId="0">
      <sharedItems count="3">
        <s v="Nombre d'hommes"/>
        <s v="Nombre de femmes"/>
        <s v="Nombre autres"/>
      </sharedItems>
    </cacheField>
    <cacheField name="Nombre de clients" numFmtId="0">
      <sharedItems containsSemiMixedTypes="0" containsString="0" containsNumber="1" containsInteger="1" minValue="7" maxValue="8"/>
    </cacheField>
    <cacheField name="Pourcentages" numFmtId="10">
      <sharedItems containsSemiMixedTypes="0" containsString="0" containsNumber="1" minValue="0.31818181818181818" maxValue="0.363636363636363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5">
  <r>
    <x v="0"/>
    <n v="0"/>
  </r>
  <r>
    <x v="1"/>
    <n v="0"/>
  </r>
  <r>
    <x v="2"/>
    <n v="0"/>
  </r>
  <r>
    <x v="3"/>
    <n v="0"/>
  </r>
  <r>
    <x v="4"/>
    <n v="0"/>
  </r>
</pivotCacheRecords>
</file>

<file path=xl/pivotCache/pivotCacheRecords2.xml><?xml version="1.0" encoding="utf-8"?>
<pivotCacheRecords xmlns="http://schemas.openxmlformats.org/spreadsheetml/2006/main" count="5">
  <r>
    <x v="0"/>
    <n v="0"/>
  </r>
  <r>
    <x v="1"/>
    <n v="0"/>
  </r>
  <r>
    <x v="2"/>
    <n v="0"/>
  </r>
  <r>
    <x v="3"/>
    <n v="0"/>
  </r>
  <r>
    <x v="4"/>
    <n v="0"/>
  </r>
</pivotCacheRecords>
</file>

<file path=xl/pivotCache/pivotCacheRecords3.xml><?xml version="1.0" encoding="utf-8"?>
<pivotCacheRecords xmlns="http://schemas.openxmlformats.org/spreadsheetml/2006/main" count="5">
  <r>
    <x v="0"/>
    <n v="0"/>
  </r>
  <r>
    <x v="1"/>
    <n v="0"/>
  </r>
  <r>
    <x v="2"/>
    <n v="0"/>
  </r>
  <r>
    <x v="3"/>
    <n v="0"/>
  </r>
  <r>
    <x v="4"/>
    <n v="0"/>
  </r>
</pivotCacheRecords>
</file>

<file path=xl/pivotCache/pivotCacheRecords4.xml><?xml version="1.0" encoding="utf-8"?>
<pivotCacheRecords xmlns="http://schemas.openxmlformats.org/spreadsheetml/2006/main" count="5">
  <r>
    <x v="0"/>
    <n v="0"/>
  </r>
  <r>
    <x v="1"/>
    <n v="0"/>
  </r>
  <r>
    <x v="2"/>
    <n v="0"/>
  </r>
  <r>
    <x v="3"/>
    <n v="0"/>
  </r>
  <r>
    <x v="4"/>
    <n v="0"/>
  </r>
</pivotCacheRecords>
</file>

<file path=xl/pivotCache/pivotCacheRecords5.xml><?xml version="1.0" encoding="utf-8"?>
<pivotCacheRecords xmlns="http://schemas.openxmlformats.org/spreadsheetml/2006/main" count="5">
  <r>
    <x v="0"/>
    <n v="0"/>
  </r>
  <r>
    <x v="1"/>
    <n v="0"/>
  </r>
  <r>
    <x v="2"/>
    <n v="0"/>
  </r>
  <r>
    <x v="3"/>
    <n v="0"/>
  </r>
  <r>
    <x v="4"/>
    <n v="0"/>
  </r>
</pivotCacheRecords>
</file>

<file path=xl/pivotCache/pivotCacheRecords6.xml><?xml version="1.0" encoding="utf-8"?>
<pivotCacheRecords xmlns="http://schemas.openxmlformats.org/spreadsheetml/2006/main" count="5">
  <r>
    <x v="0"/>
    <n v="0"/>
  </r>
  <r>
    <x v="1"/>
    <n v="0"/>
  </r>
  <r>
    <x v="2"/>
    <n v="0"/>
  </r>
  <r>
    <x v="3"/>
    <n v="0"/>
  </r>
  <r>
    <x v="4"/>
    <n v="0"/>
  </r>
</pivotCacheRecords>
</file>

<file path=xl/pivotCache/pivotCacheRecords7.xml><?xml version="1.0" encoding="utf-8"?>
<pivotCacheRecords xmlns="http://schemas.openxmlformats.org/spreadsheetml/2006/main" count="5">
  <r>
    <x v="0"/>
    <n v="0"/>
  </r>
  <r>
    <x v="1"/>
    <n v="0"/>
  </r>
  <r>
    <x v="2"/>
    <n v="0"/>
  </r>
  <r>
    <x v="3"/>
    <n v="0"/>
  </r>
  <r>
    <x v="4"/>
    <n v="0"/>
  </r>
</pivotCacheRecords>
</file>

<file path=xl/pivotCache/pivotCacheRecords8.xml><?xml version="1.0" encoding="utf-8"?>
<pivotCacheRecords xmlns="http://schemas.openxmlformats.org/spreadsheetml/2006/main" count="5">
  <r>
    <x v="0"/>
    <n v="0"/>
  </r>
  <r>
    <x v="1"/>
    <n v="0"/>
  </r>
  <r>
    <x v="2"/>
    <n v="0"/>
  </r>
  <r>
    <x v="3"/>
    <n v="0"/>
  </r>
  <r>
    <x v="4"/>
    <n v="0"/>
  </r>
</pivotCacheRecords>
</file>

<file path=xl/pivotCache/pivotCacheRecords9.xml><?xml version="1.0" encoding="utf-8"?>
<pivotCacheRecords xmlns="http://schemas.openxmlformats.org/spreadsheetml/2006/main" count="5">
  <r>
    <x v="0"/>
    <n v="0"/>
  </r>
  <r>
    <x v="1"/>
    <n v="0"/>
  </r>
  <r>
    <x v="2"/>
    <n v="0"/>
  </r>
  <r>
    <x v="3"/>
    <n v="0"/>
  </r>
  <r>
    <x v="4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Tableau croisé dynamique4" cacheId="1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E22:G39" firstHeaderRow="1" firstDataRow="1" firstDataCol="0"/>
  <pivotFields count="2">
    <pivotField showAll="0"/>
    <pivotField showAll="0"/>
  </pivot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leau croisé dynamique3" cacheId="9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E10:E16" firstHeaderRow="1" firstDataRow="1" firstDataCol="1"/>
  <pivotFields count="2">
    <pivotField axis="axisRow" showAll="0">
      <items count="6">
        <item x="0"/>
        <item x="1"/>
        <item x="2"/>
        <item x="3"/>
        <item x="4"/>
        <item t="default"/>
      </items>
    </pivotField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B000000}" name="Tableau croisé dynamique7" cacheId="1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R44:S47" firstHeaderRow="1" firstDataRow="1" firstDataCol="1"/>
  <pivotFields count="19">
    <pivotField dataField="1" showAll="0"/>
    <pivotField showAll="0"/>
    <pivotField showAll="0"/>
    <pivotField showAll="0">
      <items count="5">
        <item h="1" x="2"/>
        <item h="1" x="0"/>
        <item x="1"/>
        <item h="1" x="3"/>
        <item t="default"/>
      </items>
    </pivotField>
    <pivotField axis="axisRow" showAll="0">
      <items count="18">
        <item x="0"/>
        <item x="1"/>
        <item x="2"/>
        <item x="3"/>
        <item x="11"/>
        <item x="5"/>
        <item x="12"/>
        <item x="6"/>
        <item x="7"/>
        <item h="1" x="13"/>
        <item x="14"/>
        <item h="1" x="8"/>
        <item h="1" x="9"/>
        <item h="1" x="10"/>
        <item h="1" x="15"/>
        <item h="1" x="4"/>
        <item h="1" x="16"/>
        <item t="default"/>
      </items>
    </pivotField>
    <pivotField showAll="0"/>
    <pivotField showAll="0"/>
    <pivotField showAll="0">
      <items count="24">
        <item x="3"/>
        <item x="1"/>
        <item x="20"/>
        <item x="5"/>
        <item x="2"/>
        <item m="1" x="22"/>
        <item x="0"/>
        <item x="4"/>
        <item x="21"/>
        <item x="6"/>
        <item x="7"/>
        <item x="8"/>
        <item x="9"/>
        <item x="10"/>
        <item x="11"/>
        <item x="18"/>
        <item x="12"/>
        <item x="13"/>
        <item x="14"/>
        <item x="15"/>
        <item x="16"/>
        <item x="17"/>
        <item x="19"/>
        <item t="default"/>
      </items>
    </pivotField>
    <pivotField showAll="0"/>
    <pivotField showAll="0"/>
    <pivotField showAll="0">
      <items count="10">
        <item x="3"/>
        <item x="0"/>
        <item x="6"/>
        <item x="1"/>
        <item x="2"/>
        <item x="5"/>
        <item x="4"/>
        <item x="8"/>
        <item x="7"/>
        <item t="default"/>
      </items>
    </pivotField>
    <pivotField showAll="0"/>
    <pivotField showAll="0"/>
    <pivotField showAll="0"/>
    <pivotField showAll="0"/>
    <pivotField showAll="0" defaultSubtotal="0">
      <items count="14">
        <item x="0"/>
        <item h="1" x="1"/>
        <item h="1" x="2"/>
        <item x="3"/>
        <item h="1" x="4"/>
        <item x="5"/>
        <item x="6"/>
        <item x="7"/>
        <item x="8"/>
        <item h="1" x="9"/>
        <item h="1" x="10"/>
        <item h="1" x="11"/>
        <item h="1" x="12"/>
        <item h="1" x="13"/>
      </items>
    </pivotField>
    <pivotField showAll="0" defaultSubtotal="0">
      <items count="5">
        <item x="0"/>
        <item x="1"/>
        <item x="2"/>
        <item x="3"/>
        <item x="4"/>
      </items>
    </pivotField>
    <pivotField showAll="0" defaultSubtotal="0">
      <items count="14">
        <item h="1" x="0"/>
        <item x="1"/>
        <item x="2"/>
        <item x="3"/>
        <item x="4"/>
        <item x="5"/>
        <item x="6"/>
        <item x="7"/>
        <item x="8"/>
        <item h="1" x="9"/>
        <item h="1" x="10"/>
        <item h="1" x="11"/>
        <item h="1" x="12"/>
        <item h="1" x="13"/>
      </items>
    </pivotField>
    <pivotField showAll="0" defaultSubtotal="0">
      <items count="4">
        <item h="1" x="0"/>
        <item h="1" x="1"/>
        <item x="2"/>
        <item h="1" x="3"/>
      </items>
    </pivotField>
  </pivotFields>
  <rowFields count="1">
    <field x="4"/>
  </rowFields>
  <rowItems count="3">
    <i>
      <x v="6"/>
    </i>
    <i>
      <x v="10"/>
    </i>
    <i t="grand">
      <x/>
    </i>
  </rowItems>
  <colItems count="1">
    <i/>
  </colItems>
  <dataFields count="1">
    <dataField name="Nombre de Nom du client" fld="0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5000000}" name="Tableau croisé dynamique13" cacheId="1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8">
  <location ref="M90:O107" firstHeaderRow="1" firstDataRow="1" firstDataCol="0"/>
  <pivotFields count="19">
    <pivotField showAll="0"/>
    <pivotField showAll="0"/>
    <pivotField showAll="0"/>
    <pivotField showAll="0"/>
    <pivotField showAll="0"/>
    <pivotField showAll="0"/>
    <pivotField showAll="0"/>
    <pivotField showAll="0">
      <items count="24">
        <item x="3"/>
        <item x="19"/>
        <item x="1"/>
        <item x="20"/>
        <item x="5"/>
        <item x="2"/>
        <item m="1" x="22"/>
        <item x="0"/>
        <item x="4"/>
        <item x="21"/>
        <item x="6"/>
        <item x="7"/>
        <item x="8"/>
        <item x="9"/>
        <item x="10"/>
        <item x="11"/>
        <item x="18"/>
        <item x="12"/>
        <item x="13"/>
        <item x="14"/>
        <item x="15"/>
        <item x="16"/>
        <item x="17"/>
        <item t="default"/>
      </items>
    </pivotField>
    <pivotField showAll="0"/>
    <pivotField showAll="0"/>
    <pivotField showAll="0">
      <items count="10">
        <item x="3"/>
        <item x="0"/>
        <item x="6"/>
        <item x="1"/>
        <item x="2"/>
        <item x="5"/>
        <item x="4"/>
        <item x="8"/>
        <item x="7"/>
        <item t="default"/>
      </items>
    </pivotField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5">
        <item sd="0" x="0"/>
        <item sd="0" x="1"/>
        <item sd="0" x="2"/>
        <item sd="0" x="3"/>
        <item sd="0" x="4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4">
        <item sd="0" x="0"/>
        <item x="1"/>
        <item sd="0" x="2"/>
        <item sd="0" x="3"/>
      </items>
    </pivotField>
  </pivot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A000000}" name="Tableau croisé dynamique3" cacheId="1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8">
  <location ref="K17:L20" firstHeaderRow="1" firstDataRow="1" firstDataCol="1"/>
  <pivotFields count="19">
    <pivotField dataField="1" showAll="0"/>
    <pivotField showAll="0"/>
    <pivotField showAll="0"/>
    <pivotField showAll="0">
      <items count="5">
        <item h="1" x="2"/>
        <item h="1" x="0"/>
        <item x="1"/>
        <item h="1" x="3"/>
        <item t="default"/>
      </items>
    </pivotField>
    <pivotField showAll="0">
      <items count="18">
        <item x="0"/>
        <item x="1"/>
        <item x="2"/>
        <item x="3"/>
        <item x="11"/>
        <item x="5"/>
        <item x="12"/>
        <item x="6"/>
        <item x="7"/>
        <item h="1" x="13"/>
        <item x="14"/>
        <item h="1" x="8"/>
        <item h="1" x="9"/>
        <item h="1" x="10"/>
        <item h="1" x="15"/>
        <item h="1" x="4"/>
        <item h="1" x="16"/>
        <item t="default"/>
      </items>
    </pivotField>
    <pivotField axis="axisRow" showAll="0">
      <items count="10">
        <item x="3"/>
        <item x="6"/>
        <item x="5"/>
        <item x="2"/>
        <item x="1"/>
        <item x="4"/>
        <item x="8"/>
        <item x="0"/>
        <item h="1" x="7"/>
        <item t="default"/>
      </items>
    </pivotField>
    <pivotField showAll="0"/>
    <pivotField showAll="0">
      <items count="24">
        <item x="3"/>
        <item x="1"/>
        <item x="20"/>
        <item x="5"/>
        <item x="2"/>
        <item m="1" x="22"/>
        <item x="0"/>
        <item x="4"/>
        <item x="21"/>
        <item x="6"/>
        <item x="7"/>
        <item x="8"/>
        <item x="9"/>
        <item x="10"/>
        <item x="11"/>
        <item x="18"/>
        <item x="12"/>
        <item x="13"/>
        <item x="14"/>
        <item x="15"/>
        <item x="16"/>
        <item x="17"/>
        <item x="19"/>
        <item t="default"/>
      </items>
    </pivotField>
    <pivotField showAll="0"/>
    <pivotField showAll="0"/>
    <pivotField showAll="0">
      <items count="10">
        <item x="3"/>
        <item x="0"/>
        <item x="1"/>
        <item x="2"/>
        <item x="5"/>
        <item x="4"/>
        <item x="8"/>
        <item x="6"/>
        <item x="7"/>
        <item t="default"/>
      </items>
    </pivotField>
    <pivotField showAll="0"/>
    <pivotField showAll="0"/>
    <pivotField showAll="0"/>
    <pivotField showAll="0"/>
    <pivotField showAll="0">
      <items count="15">
        <item h="1" x="0"/>
        <item h="1" x="1"/>
        <item h="1" x="2"/>
        <item h="1" x="3"/>
        <item h="1" x="4"/>
        <item x="5"/>
        <item h="1" x="6"/>
        <item h="1" x="7"/>
        <item h="1" x="8"/>
        <item h="1" x="9"/>
        <item h="1" x="10"/>
        <item h="1" x="11"/>
        <item h="1" x="12"/>
        <item h="1" x="13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5">
        <item h="1" x="0"/>
        <item x="1"/>
        <item x="2"/>
        <item x="3"/>
        <item x="4"/>
        <item x="5"/>
        <item x="6"/>
        <item x="7"/>
        <item x="8"/>
        <item h="1" x="9"/>
        <item h="1" x="10"/>
        <item h="1" x="11"/>
        <item h="1" x="12"/>
        <item h="1" x="13"/>
        <item t="default"/>
      </items>
    </pivotField>
    <pivotField showAll="0">
      <items count="5">
        <item h="1" x="0"/>
        <item h="1" x="1"/>
        <item x="2"/>
        <item h="1" x="3"/>
        <item t="default"/>
      </items>
    </pivotField>
  </pivotFields>
  <rowFields count="1">
    <field x="5"/>
  </rowFields>
  <rowItems count="3">
    <i>
      <x v="2"/>
    </i>
    <i>
      <x v="5"/>
    </i>
    <i t="grand">
      <x/>
    </i>
  </rowItems>
  <colItems count="1">
    <i/>
  </colItems>
  <dataFields count="1">
    <dataField name="Nombre de Nom du client" fld="0" subtotal="count" baseField="0" baseItem="0"/>
  </dataField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7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7" format="16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7" format="17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7" format="18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7" format="19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20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7" format="2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4000000}" name="Tableau croisé dynamique14" cacheId="1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7">
  <location ref="R15:S21" firstHeaderRow="1" firstDataRow="1" firstDataCol="1"/>
  <pivotFields count="19">
    <pivotField showAll="0"/>
    <pivotField axis="axisRow" showAll="0" measureFilter="1" sortType="ascending">
      <items count="11">
        <item x="2"/>
        <item x="4"/>
        <item x="3"/>
        <item x="1"/>
        <item x="5"/>
        <item x="8"/>
        <item x="0"/>
        <item x="6"/>
        <item x="7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>
      <items count="24">
        <item x="3"/>
        <item x="19"/>
        <item x="1"/>
        <item x="20"/>
        <item x="5"/>
        <item x="2"/>
        <item m="1" x="22"/>
        <item x="0"/>
        <item x="4"/>
        <item x="21"/>
        <item x="6"/>
        <item x="7"/>
        <item x="8"/>
        <item x="9"/>
        <item x="10"/>
        <item x="11"/>
        <item x="18"/>
        <item x="12"/>
        <item x="13"/>
        <item x="14"/>
        <item x="15"/>
        <item x="16"/>
        <item x="17"/>
        <item t="default"/>
      </items>
    </pivotField>
    <pivotField showAll="0"/>
    <pivotField dataField="1" showAll="0"/>
    <pivotField showAll="0">
      <items count="10">
        <item x="3"/>
        <item x="0"/>
        <item x="6"/>
        <item x="1"/>
        <item x="2"/>
        <item x="5"/>
        <item x="4"/>
        <item x="8"/>
        <item x="7"/>
        <item t="default"/>
      </items>
    </pivotField>
    <pivotField showAll="0"/>
    <pivotField showAll="0"/>
    <pivotField showAll="0"/>
    <pivotField showAll="0"/>
    <pivotField showAll="0" defaultSubtotal="0">
      <items count="14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</items>
    </pivotField>
    <pivotField showAll="0" defaultSubtotal="0">
      <items count="5">
        <item h="1" x="0"/>
        <item x="1"/>
        <item h="1" x="2"/>
        <item h="1" x="3"/>
        <item h="1" x="4"/>
      </items>
    </pivotField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1"/>
  </rowFields>
  <rowItems count="6">
    <i>
      <x/>
    </i>
    <i>
      <x v="3"/>
    </i>
    <i>
      <x v="7"/>
    </i>
    <i>
      <x v="6"/>
    </i>
    <i>
      <x v="8"/>
    </i>
    <i t="grand">
      <x/>
    </i>
  </rowItems>
  <colItems count="1">
    <i/>
  </colItems>
  <dataFields count="1">
    <dataField name="Somme de Montant payé" fld="9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9000000}" name="Tableau croisé dynamique6" cacheId="1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5">
  <location ref="G31:H34" firstHeaderRow="1" firstDataRow="1" firstDataCol="1"/>
  <pivotFields count="19">
    <pivotField dataField="1" showAll="0"/>
    <pivotField showAll="0"/>
    <pivotField axis="axisRow" showAll="0">
      <items count="8">
        <item x="3"/>
        <item x="1"/>
        <item x="2"/>
        <item x="5"/>
        <item x="0"/>
        <item x="4"/>
        <item h="1" x="6"/>
        <item t="default"/>
      </items>
    </pivotField>
    <pivotField showAll="0">
      <items count="5">
        <item h="1" x="2"/>
        <item h="1" x="0"/>
        <item x="1"/>
        <item h="1" x="3"/>
        <item t="default"/>
      </items>
    </pivotField>
    <pivotField showAll="0">
      <items count="18">
        <item x="0"/>
        <item x="1"/>
        <item x="2"/>
        <item x="3"/>
        <item x="11"/>
        <item x="5"/>
        <item x="12"/>
        <item x="6"/>
        <item x="7"/>
        <item h="1" x="13"/>
        <item x="14"/>
        <item h="1" x="8"/>
        <item h="1" x="9"/>
        <item h="1" x="10"/>
        <item h="1" x="15"/>
        <item h="1" x="4"/>
        <item h="1" x="16"/>
        <item t="default"/>
      </items>
    </pivotField>
    <pivotField showAll="0"/>
    <pivotField showAll="0"/>
    <pivotField showAll="0">
      <items count="24">
        <item x="3"/>
        <item x="1"/>
        <item x="20"/>
        <item x="5"/>
        <item x="2"/>
        <item m="1" x="22"/>
        <item x="0"/>
        <item x="4"/>
        <item x="21"/>
        <item x="6"/>
        <item x="7"/>
        <item x="8"/>
        <item x="9"/>
        <item x="10"/>
        <item x="11"/>
        <item x="18"/>
        <item x="12"/>
        <item x="13"/>
        <item x="14"/>
        <item x="15"/>
        <item x="16"/>
        <item x="17"/>
        <item x="19"/>
        <item t="default"/>
      </items>
    </pivotField>
    <pivotField showAll="0"/>
    <pivotField showAll="0"/>
    <pivotField showAll="0">
      <items count="10">
        <item x="3"/>
        <item x="0"/>
        <item x="1"/>
        <item x="2"/>
        <item x="5"/>
        <item x="4"/>
        <item x="8"/>
        <item x="6"/>
        <item x="7"/>
        <item t="default"/>
      </items>
    </pivotField>
    <pivotField showAll="0"/>
    <pivotField showAll="0"/>
    <pivotField showAll="0"/>
    <pivotField showAll="0"/>
    <pivotField showAll="0">
      <items count="15">
        <item x="0"/>
        <item h="1" x="1"/>
        <item h="1" x="2"/>
        <item x="3"/>
        <item h="1" x="4"/>
        <item x="5"/>
        <item x="6"/>
        <item x="7"/>
        <item x="8"/>
        <item h="1" x="9"/>
        <item h="1" x="10"/>
        <item h="1" x="11"/>
        <item h="1" x="12"/>
        <item h="1" x="13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5">
        <item h="1" x="0"/>
        <item x="1"/>
        <item x="2"/>
        <item x="3"/>
        <item x="4"/>
        <item x="5"/>
        <item x="6"/>
        <item x="7"/>
        <item x="8"/>
        <item h="1" x="9"/>
        <item h="1" x="10"/>
        <item h="1" x="11"/>
        <item h="1" x="12"/>
        <item h="1" x="13"/>
        <item t="default"/>
      </items>
    </pivotField>
    <pivotField showAll="0">
      <items count="5">
        <item h="1" x="0"/>
        <item h="1" x="1"/>
        <item x="2"/>
        <item h="1" x="3"/>
        <item t="default"/>
      </items>
    </pivotField>
  </pivotFields>
  <rowFields count="1">
    <field x="2"/>
  </rowFields>
  <rowItems count="3">
    <i>
      <x v="2"/>
    </i>
    <i>
      <x v="5"/>
    </i>
    <i t="grand">
      <x/>
    </i>
  </rowItems>
  <colItems count="1">
    <i/>
  </colItems>
  <dataFields count="1">
    <dataField name="Nombre de Nom du client" fld="0" subtotal="count" baseField="0" baseItem="0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4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19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20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" format="2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E000000}" name="Tableau croisé dynamique10" cacheId="1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6">
  <location ref="O42:P46" firstHeaderRow="1" firstDataRow="1" firstDataCol="1"/>
  <pivotFields count="19">
    <pivotField showAll="0"/>
    <pivotField showAll="0"/>
    <pivotField showAll="0"/>
    <pivotField showAll="0">
      <items count="5">
        <item h="1" x="2"/>
        <item h="1" x="0"/>
        <item x="1"/>
        <item h="1" x="3"/>
        <item t="default"/>
      </items>
    </pivotField>
    <pivotField showAll="0">
      <items count="18">
        <item x="0"/>
        <item x="1"/>
        <item x="2"/>
        <item x="3"/>
        <item x="11"/>
        <item x="5"/>
        <item x="12"/>
        <item x="6"/>
        <item x="7"/>
        <item h="1" x="13"/>
        <item x="14"/>
        <item h="1" x="8"/>
        <item h="1" x="9"/>
        <item h="1" x="10"/>
        <item h="1" x="15"/>
        <item h="1" x="4"/>
        <item h="1" x="16"/>
        <item t="default"/>
      </items>
    </pivotField>
    <pivotField showAll="0"/>
    <pivotField dataField="1" showAll="0"/>
    <pivotField showAll="0">
      <items count="24">
        <item x="3"/>
        <item x="1"/>
        <item x="20"/>
        <item x="5"/>
        <item x="2"/>
        <item m="1" x="22"/>
        <item x="0"/>
        <item x="4"/>
        <item x="21"/>
        <item x="6"/>
        <item x="7"/>
        <item x="8"/>
        <item x="9"/>
        <item x="10"/>
        <item x="11"/>
        <item x="18"/>
        <item x="12"/>
        <item x="13"/>
        <item x="14"/>
        <item x="15"/>
        <item x="16"/>
        <item x="17"/>
        <item x="19"/>
        <item t="default"/>
      </items>
    </pivotField>
    <pivotField showAll="0"/>
    <pivotField showAll="0"/>
    <pivotField showAll="0">
      <items count="10">
        <item x="3"/>
        <item x="0"/>
        <item x="6"/>
        <item x="1"/>
        <item x="2"/>
        <item x="5"/>
        <item x="4"/>
        <item x="8"/>
        <item x="7"/>
        <item t="default"/>
      </items>
    </pivotField>
    <pivotField showAll="0"/>
    <pivotField showAll="0"/>
    <pivotField showAll="0"/>
    <pivotField showAll="0"/>
    <pivotField showAll="0" sortType="ascending" defaultSubtotal="0">
      <items count="1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0"/>
        <item x="13"/>
      </items>
    </pivotField>
    <pivotField showAll="0" defaultSubtotal="0">
      <items count="5">
        <item x="0"/>
        <item x="1"/>
        <item x="2"/>
        <item x="3"/>
        <item x="4"/>
      </items>
    </pivotField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h="1" x="9"/>
        <item h="1" x="10"/>
        <item h="1" x="11"/>
        <item h="1" x="12"/>
        <item h="1" x="13"/>
        <item t="default"/>
      </items>
    </pivotField>
    <pivotField axis="axisRow" showAll="0">
      <items count="5">
        <item h="1" x="0"/>
        <item h="1" x="1"/>
        <item x="2"/>
        <item h="1" x="3"/>
        <item t="default"/>
      </items>
    </pivotField>
  </pivotFields>
  <rowFields count="2">
    <field x="18"/>
    <field x="17"/>
  </rowFields>
  <rowItems count="4">
    <i>
      <x v="2"/>
    </i>
    <i r="1">
      <x v="2"/>
    </i>
    <i r="1">
      <x v="5"/>
    </i>
    <i t="grand">
      <x/>
    </i>
  </rowItems>
  <colItems count="1">
    <i/>
  </colItems>
  <dataFields count="1">
    <dataField name="Somme de Montant reçu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D000000}" name="Tableau croisé dynamique1" cacheId="1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G43:H49" firstHeaderRow="1" firstDataRow="1" firstDataCol="1"/>
  <pivotFields count="19">
    <pivotField dataField="1" showAll="0"/>
    <pivotField showAll="0"/>
    <pivotField showAll="0"/>
    <pivotField showAll="0">
      <items count="5">
        <item h="1" x="2"/>
        <item h="1" x="0"/>
        <item x="1"/>
        <item h="1" x="3"/>
        <item t="default"/>
      </items>
    </pivotField>
    <pivotField showAll="0">
      <items count="18">
        <item x="0"/>
        <item x="1"/>
        <item x="2"/>
        <item x="3"/>
        <item x="11"/>
        <item x="5"/>
        <item x="12"/>
        <item x="6"/>
        <item x="7"/>
        <item h="1" x="13"/>
        <item x="14"/>
        <item h="1" x="8"/>
        <item h="1" x="9"/>
        <item h="1" x="10"/>
        <item h="1" x="15"/>
        <item h="1" x="4"/>
        <item h="1" x="16"/>
        <item t="default"/>
      </items>
    </pivotField>
    <pivotField showAll="0"/>
    <pivotField showAll="0"/>
    <pivotField axis="axisRow" showAll="0">
      <items count="24">
        <item x="3"/>
        <item x="1"/>
        <item x="20"/>
        <item x="5"/>
        <item x="2"/>
        <item m="1" x="22"/>
        <item x="0"/>
        <item x="4"/>
        <item x="21"/>
        <item x="6"/>
        <item x="7"/>
        <item x="8"/>
        <item x="9"/>
        <item x="10"/>
        <item x="11"/>
        <item x="18"/>
        <item x="12"/>
        <item x="13"/>
        <item x="14"/>
        <item x="15"/>
        <item x="16"/>
        <item x="17"/>
        <item x="19"/>
        <item t="default"/>
      </items>
    </pivotField>
    <pivotField showAll="0"/>
    <pivotField showAll="0"/>
    <pivotField showAll="0">
      <items count="10">
        <item x="3"/>
        <item x="0"/>
        <item x="6"/>
        <item x="1"/>
        <item x="2"/>
        <item x="5"/>
        <item x="4"/>
        <item x="8"/>
        <item x="7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>
      <items count="5">
        <item x="0"/>
        <item x="1"/>
        <item x="2"/>
        <item x="3"/>
        <item x="4"/>
      </items>
    </pivotField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h="1" x="9"/>
        <item h="1" x="10"/>
        <item h="1" x="11"/>
        <item h="1" x="12"/>
        <item h="1" x="13"/>
        <item t="default"/>
      </items>
    </pivotField>
    <pivotField axis="axisRow" showAll="0">
      <items count="5">
        <item h="1" x="0"/>
        <item h="1" x="1"/>
        <item x="2"/>
        <item h="1" x="3"/>
        <item t="default"/>
      </items>
    </pivotField>
  </pivotFields>
  <rowFields count="3">
    <field x="18"/>
    <field x="17"/>
    <field x="7"/>
  </rowFields>
  <rowItems count="6">
    <i>
      <x v="2"/>
    </i>
    <i r="1">
      <x v="2"/>
    </i>
    <i r="2">
      <x v="17"/>
    </i>
    <i r="1">
      <x v="5"/>
    </i>
    <i r="2">
      <x v="20"/>
    </i>
    <i t="grand">
      <x/>
    </i>
  </rowItems>
  <colItems count="1">
    <i/>
  </colItems>
  <dataFields count="1">
    <dataField name="Nombre de Nom du client" fld="0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3000000}" name="Tableau croisé dynamique2" cacheId="1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B33:D50" firstHeaderRow="1" firstDataRow="1" firstDataCol="0"/>
  <pivotFields count="19">
    <pivotField showAll="0"/>
    <pivotField showAll="0"/>
    <pivotField showAll="0"/>
    <pivotField showAll="0">
      <items count="5">
        <item h="1" x="2"/>
        <item h="1" x="0"/>
        <item x="1"/>
        <item h="1" x="3"/>
        <item t="default"/>
      </items>
    </pivotField>
    <pivotField showAll="0">
      <items count="18">
        <item x="0"/>
        <item x="1"/>
        <item x="2"/>
        <item x="3"/>
        <item x="11"/>
        <item x="5"/>
        <item x="12"/>
        <item x="6"/>
        <item x="7"/>
        <item h="1" x="13"/>
        <item x="14"/>
        <item h="1" x="8"/>
        <item h="1" x="9"/>
        <item h="1" x="10"/>
        <item h="1" x="15"/>
        <item h="1" x="4"/>
        <item h="1" x="16"/>
        <item t="default"/>
      </items>
    </pivotField>
    <pivotField showAll="0"/>
    <pivotField showAll="0"/>
    <pivotField showAll="0">
      <items count="24">
        <item x="3"/>
        <item x="1"/>
        <item x="20"/>
        <item x="5"/>
        <item x="2"/>
        <item m="1" x="22"/>
        <item x="0"/>
        <item x="4"/>
        <item x="21"/>
        <item x="6"/>
        <item x="7"/>
        <item x="8"/>
        <item x="9"/>
        <item x="10"/>
        <item x="11"/>
        <item x="18"/>
        <item x="12"/>
        <item x="13"/>
        <item x="14"/>
        <item x="15"/>
        <item x="16"/>
        <item x="17"/>
        <item x="19"/>
        <item t="default"/>
      </items>
    </pivotField>
    <pivotField showAll="0"/>
    <pivotField showAll="0"/>
    <pivotField showAll="0">
      <items count="10">
        <item x="3"/>
        <item x="0"/>
        <item x="1"/>
        <item x="2"/>
        <item x="5"/>
        <item x="4"/>
        <item x="8"/>
        <item x="6"/>
        <item x="7"/>
        <item t="default"/>
      </items>
    </pivotField>
    <pivotField showAll="0"/>
    <pivotField showAll="0"/>
    <pivotField showAll="0"/>
    <pivotField showAll="0"/>
    <pivotField showAll="0">
      <items count="15">
        <item h="1" x="0"/>
        <item h="1" x="1"/>
        <item h="1" x="2"/>
        <item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5">
        <item h="1" x="0"/>
        <item x="1"/>
        <item x="2"/>
        <item x="3"/>
        <item x="4"/>
        <item x="5"/>
        <item x="6"/>
        <item x="7"/>
        <item x="8"/>
        <item h="1" x="9"/>
        <item h="1" x="10"/>
        <item h="1" x="11"/>
        <item h="1" x="12"/>
        <item h="1" x="13"/>
        <item t="default"/>
      </items>
    </pivotField>
    <pivotField showAll="0">
      <items count="5">
        <item h="1" x="0"/>
        <item h="1" x="1"/>
        <item x="2"/>
        <item h="1" x="3"/>
        <item t="default"/>
      </items>
    </pivotField>
  </pivot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8000000}" name="Tableau croisé dynamique5" cacheId="1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7">
  <location ref="O18:P21" firstHeaderRow="1" firstDataRow="1" firstDataCol="1"/>
  <pivotFields count="19">
    <pivotField axis="axisRow" showAll="0" measureFilter="1" sortType="ascending">
      <items count="25">
        <item x="18"/>
        <item x="19"/>
        <item x="0"/>
        <item x="6"/>
        <item x="1"/>
        <item x="21"/>
        <item x="7"/>
        <item x="15"/>
        <item x="4"/>
        <item x="12"/>
        <item x="9"/>
        <item x="14"/>
        <item x="11"/>
        <item x="10"/>
        <item x="16"/>
        <item x="17"/>
        <item x="8"/>
        <item x="5"/>
        <item x="3"/>
        <item x="2"/>
        <item x="13"/>
        <item x="20"/>
        <item x="23"/>
        <item x="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5">
        <item h="1" x="2"/>
        <item h="1" x="0"/>
        <item x="1"/>
        <item h="1" x="3"/>
        <item t="default"/>
      </items>
    </pivotField>
    <pivotField showAll="0">
      <items count="18">
        <item x="0"/>
        <item x="1"/>
        <item x="2"/>
        <item x="3"/>
        <item x="11"/>
        <item x="5"/>
        <item x="12"/>
        <item x="6"/>
        <item x="7"/>
        <item h="1" x="13"/>
        <item x="14"/>
        <item h="1" x="8"/>
        <item h="1" x="9"/>
        <item h="1" x="10"/>
        <item h="1" x="15"/>
        <item h="1" x="4"/>
        <item h="1" x="16"/>
        <item t="default"/>
      </items>
    </pivotField>
    <pivotField showAll="0"/>
    <pivotField dataField="1" showAll="0"/>
    <pivotField showAll="0">
      <items count="24">
        <item x="3"/>
        <item x="1"/>
        <item x="20"/>
        <item x="5"/>
        <item x="2"/>
        <item m="1" x="22"/>
        <item x="0"/>
        <item x="4"/>
        <item x="21"/>
        <item x="6"/>
        <item x="7"/>
        <item x="8"/>
        <item x="9"/>
        <item x="10"/>
        <item x="11"/>
        <item x="18"/>
        <item x="12"/>
        <item x="13"/>
        <item x="14"/>
        <item x="15"/>
        <item x="16"/>
        <item x="17"/>
        <item x="19"/>
        <item t="default"/>
      </items>
    </pivotField>
    <pivotField showAll="0"/>
    <pivotField showAll="0"/>
    <pivotField showAll="0">
      <items count="10">
        <item x="3"/>
        <item x="0"/>
        <item x="1"/>
        <item x="2"/>
        <item x="5"/>
        <item x="4"/>
        <item x="8"/>
        <item x="6"/>
        <item x="7"/>
        <item t="default"/>
      </items>
    </pivotField>
    <pivotField showAll="0"/>
    <pivotField showAll="0"/>
    <pivotField showAll="0"/>
    <pivotField showAll="0"/>
    <pivotField showAll="0">
      <items count="15"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5">
        <item h="1" x="0"/>
        <item x="1"/>
        <item x="2"/>
        <item x="3"/>
        <item x="4"/>
        <item x="5"/>
        <item x="6"/>
        <item x="7"/>
        <item x="8"/>
        <item h="1" x="9"/>
        <item h="1" x="10"/>
        <item h="1" x="11"/>
        <item h="1" x="12"/>
        <item h="1" x="13"/>
        <item t="default"/>
      </items>
    </pivotField>
    <pivotField showAll="0">
      <items count="5">
        <item h="1" x="0"/>
        <item h="1" x="1"/>
        <item x="2"/>
        <item h="1" x="3"/>
        <item t="default"/>
      </items>
    </pivotField>
  </pivotFields>
  <rowFields count="1">
    <field x="0"/>
  </rowFields>
  <rowItems count="3">
    <i>
      <x v="12"/>
    </i>
    <i>
      <x v="11"/>
    </i>
    <i t="grand">
      <x/>
    </i>
  </rowItems>
  <colItems count="1">
    <i/>
  </colItems>
  <dataFields count="1">
    <dataField name="Somme de Montant reçu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C000000}" name="Tableau croisé dynamique11" cacheId="1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5">
  <location ref="K68:L70" firstHeaderRow="1" firstDataRow="1" firstDataCol="1"/>
  <pivotFields count="19">
    <pivotField dataField="1" showAll="0"/>
    <pivotField showAll="0"/>
    <pivotField showAll="0"/>
    <pivotField axis="axisRow" showAll="0">
      <items count="5">
        <item h="1" x="2"/>
        <item h="1" x="0"/>
        <item x="1"/>
        <item h="1" x="3"/>
        <item t="default"/>
      </items>
    </pivotField>
    <pivotField showAll="0">
      <items count="18">
        <item x="0"/>
        <item x="1"/>
        <item x="2"/>
        <item x="3"/>
        <item x="11"/>
        <item x="5"/>
        <item x="12"/>
        <item x="6"/>
        <item x="7"/>
        <item h="1" x="13"/>
        <item x="14"/>
        <item h="1" x="8"/>
        <item h="1" x="9"/>
        <item h="1" x="10"/>
        <item h="1" x="15"/>
        <item h="1" x="4"/>
        <item h="1" x="16"/>
        <item t="default"/>
      </items>
    </pivotField>
    <pivotField showAll="0"/>
    <pivotField showAll="0"/>
    <pivotField showAll="0">
      <items count="24">
        <item x="3"/>
        <item x="1"/>
        <item x="20"/>
        <item x="5"/>
        <item x="2"/>
        <item m="1" x="22"/>
        <item x="0"/>
        <item x="4"/>
        <item x="21"/>
        <item x="6"/>
        <item x="7"/>
        <item x="8"/>
        <item x="9"/>
        <item x="10"/>
        <item x="11"/>
        <item x="18"/>
        <item x="12"/>
        <item x="13"/>
        <item x="14"/>
        <item x="15"/>
        <item x="16"/>
        <item x="17"/>
        <item x="19"/>
        <item t="default"/>
      </items>
    </pivotField>
    <pivotField showAll="0"/>
    <pivotField showAll="0"/>
    <pivotField showAll="0">
      <items count="10">
        <item x="3"/>
        <item x="0"/>
        <item x="6"/>
        <item x="1"/>
        <item x="2"/>
        <item x="5"/>
        <item x="4"/>
        <item x="8"/>
        <item x="7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>
      <items count="5">
        <item x="0"/>
        <item x="1"/>
        <item x="2"/>
        <item x="3"/>
        <item x="4"/>
      </items>
    </pivotField>
    <pivotField showAll="0">
      <items count="15">
        <item h="1" x="0"/>
        <item x="1"/>
        <item x="2"/>
        <item x="3"/>
        <item x="4"/>
        <item x="5"/>
        <item x="6"/>
        <item x="7"/>
        <item x="8"/>
        <item h="1" x="9"/>
        <item h="1" x="10"/>
        <item h="1" x="11"/>
        <item h="1" x="12"/>
        <item h="1" x="13"/>
        <item t="default"/>
      </items>
    </pivotField>
    <pivotField showAll="0">
      <items count="5">
        <item h="1" x="0"/>
        <item h="1" x="1"/>
        <item x="2"/>
        <item h="1" x="3"/>
        <item t="default"/>
      </items>
    </pivotField>
  </pivotFields>
  <rowFields count="1">
    <field x="3"/>
  </rowFields>
  <rowItems count="2">
    <i>
      <x v="2"/>
    </i>
    <i t="grand">
      <x/>
    </i>
  </rowItems>
  <colItems count="1">
    <i/>
  </colItems>
  <dataFields count="1">
    <dataField name="Nombre de Nom du client" fld="0" subtotal="count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2000000}" name="Tableau croisé dynamique9" cacheId="1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7">
  <location ref="K36:L42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showAll="0">
      <items count="24">
        <item x="3"/>
        <item x="1"/>
        <item x="20"/>
        <item x="5"/>
        <item x="2"/>
        <item m="1" x="22"/>
        <item x="0"/>
        <item x="4"/>
        <item x="21"/>
        <item x="6"/>
        <item x="7"/>
        <item x="8"/>
        <item x="9"/>
        <item x="10"/>
        <item x="11"/>
        <item x="18"/>
        <item x="12"/>
        <item x="13"/>
        <item x="14"/>
        <item x="15"/>
        <item x="16"/>
        <item x="17"/>
        <item x="19"/>
        <item t="default"/>
      </items>
    </pivotField>
    <pivotField showAll="0"/>
    <pivotField dataField="1" showAll="0"/>
    <pivotField showAll="0">
      <items count="10">
        <item x="3"/>
        <item x="0"/>
        <item x="1"/>
        <item x="2"/>
        <item x="5"/>
        <item x="4"/>
        <item x="8"/>
        <item x="6"/>
        <item x="7"/>
        <item t="default"/>
      </items>
    </pivotField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axis="axisRow" showAll="0">
      <items count="6">
        <item h="1" x="0"/>
        <item x="1"/>
        <item h="1" x="2"/>
        <item h="1" x="3"/>
        <item h="1" x="4"/>
        <item t="default"/>
      </items>
    </pivotField>
    <pivotField showAll="0">
      <items count="15">
        <item h="1" x="0"/>
        <item x="1"/>
        <item x="2"/>
        <item x="3"/>
        <item x="4"/>
        <item x="5"/>
        <item x="6"/>
        <item x="7"/>
        <item h="1" x="8"/>
        <item h="1" x="9"/>
        <item h="1" x="10"/>
        <item h="1" x="11"/>
        <item h="1" x="12"/>
        <item h="1" x="13"/>
        <item t="default"/>
      </items>
    </pivotField>
    <pivotField showAll="0">
      <items count="5">
        <item h="1" x="0"/>
        <item x="1"/>
        <item h="1" x="2"/>
        <item h="1" x="3"/>
        <item t="default"/>
      </items>
    </pivotField>
  </pivotFields>
  <rowFields count="2">
    <field x="16"/>
    <field x="15"/>
  </rowFields>
  <rowItems count="6">
    <i>
      <x v="1"/>
    </i>
    <i r="1">
      <x v="1"/>
    </i>
    <i r="1">
      <x v="5"/>
    </i>
    <i r="1">
      <x v="6"/>
    </i>
    <i r="1">
      <x v="7"/>
    </i>
    <i t="grand">
      <x/>
    </i>
  </rowItems>
  <colItems count="1">
    <i/>
  </colItems>
  <dataFields count="1">
    <dataField name="Somme de Montant payé" fld="9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7000000}" name="Tableau croisé dynamique8" cacheId="1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J84:K90" firstHeaderRow="1" firstDataRow="1" firstDataCol="1"/>
  <pivotFields count="19">
    <pivotField showAll="0"/>
    <pivotField dataField="1" showAll="0"/>
    <pivotField showAll="0"/>
    <pivotField showAll="0"/>
    <pivotField showAll="0"/>
    <pivotField showAll="0"/>
    <pivotField showAll="0"/>
    <pivotField showAll="0">
      <items count="24">
        <item x="3"/>
        <item x="19"/>
        <item x="1"/>
        <item x="20"/>
        <item x="5"/>
        <item x="2"/>
        <item m="1" x="22"/>
        <item x="0"/>
        <item x="4"/>
        <item x="21"/>
        <item x="6"/>
        <item x="7"/>
        <item x="8"/>
        <item x="9"/>
        <item x="10"/>
        <item x="11"/>
        <item x="18"/>
        <item x="12"/>
        <item x="13"/>
        <item x="14"/>
        <item x="15"/>
        <item x="16"/>
        <item x="17"/>
        <item t="default"/>
      </items>
    </pivotField>
    <pivotField showAll="0"/>
    <pivotField showAll="0"/>
    <pivotField axis="axisRow" showAll="0">
      <items count="10">
        <item x="3"/>
        <item x="0"/>
        <item x="6"/>
        <item x="1"/>
        <item x="2"/>
        <item x="5"/>
        <item x="4"/>
        <item x="8"/>
        <item x="7"/>
        <item t="default"/>
      </items>
    </pivotField>
    <pivotField showAll="0"/>
    <pivotField showAll="0"/>
    <pivotField showAll="0"/>
    <pivotField showAll="0"/>
    <pivotField axis="axisRow" showAll="0" defaultSubtotal="0">
      <items count="14">
        <item h="1" sd="0" x="0"/>
        <item sd="0" x="1"/>
        <item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</items>
    </pivotField>
    <pivotField axis="axisRow" showAll="0" defaultSubtotal="0">
      <items count="5">
        <item h="1" sd="0" x="0"/>
        <item x="1"/>
        <item h="1" sd="0" x="2"/>
        <item h="1" x="3"/>
        <item h="1" sd="0" x="4"/>
      </items>
    </pivotField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3">
    <field x="16"/>
    <field x="15"/>
    <field x="10"/>
  </rowFields>
  <rowItems count="6">
    <i>
      <x v="1"/>
    </i>
    <i r="1">
      <x v="1"/>
    </i>
    <i r="1">
      <x v="5"/>
    </i>
    <i r="1">
      <x v="6"/>
    </i>
    <i r="1">
      <x v="7"/>
    </i>
    <i t="grand">
      <x/>
    </i>
  </rowItems>
  <colItems count="1">
    <i/>
  </colItems>
  <dataFields count="1">
    <dataField name="Nombre de Nom du fournisseur" fld="1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6000000}" name="Tableau croisé dynamique4" cacheId="1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3">
  <location ref="B12:D29" firstHeaderRow="1" firstDataRow="1" firstDataCol="0"/>
  <pivotFields count="19">
    <pivotField showAll="0"/>
    <pivotField showAll="0"/>
    <pivotField showAll="0"/>
    <pivotField showAll="0">
      <items count="5">
        <item h="1" x="2"/>
        <item h="1" x="0"/>
        <item x="1"/>
        <item h="1" x="3"/>
        <item t="default"/>
      </items>
    </pivotField>
    <pivotField showAll="0">
      <items count="18">
        <item x="0"/>
        <item x="1"/>
        <item x="2"/>
        <item x="3"/>
        <item x="11"/>
        <item x="5"/>
        <item x="12"/>
        <item x="6"/>
        <item x="7"/>
        <item h="1" x="13"/>
        <item x="14"/>
        <item h="1" x="8"/>
        <item h="1" x="9"/>
        <item h="1" x="10"/>
        <item h="1" x="15"/>
        <item h="1" x="4"/>
        <item h="1" x="16"/>
        <item t="default"/>
      </items>
    </pivotField>
    <pivotField showAll="0"/>
    <pivotField showAll="0"/>
    <pivotField showAll="0">
      <items count="24">
        <item x="3"/>
        <item x="1"/>
        <item x="20"/>
        <item x="5"/>
        <item x="2"/>
        <item m="1" x="22"/>
        <item x="0"/>
        <item x="4"/>
        <item x="21"/>
        <item x="6"/>
        <item x="7"/>
        <item x="8"/>
        <item x="9"/>
        <item x="10"/>
        <item x="11"/>
        <item x="18"/>
        <item x="12"/>
        <item x="13"/>
        <item x="14"/>
        <item x="15"/>
        <item x="16"/>
        <item x="17"/>
        <item x="19"/>
        <item t="default"/>
      </items>
    </pivotField>
    <pivotField showAll="0"/>
    <pivotField showAll="0"/>
    <pivotField showAll="0">
      <items count="10">
        <item x="3"/>
        <item x="0"/>
        <item x="1"/>
        <item x="2"/>
        <item x="5"/>
        <item x="4"/>
        <item x="8"/>
        <item x="6"/>
        <item x="7"/>
        <item t="default"/>
      </items>
    </pivotField>
    <pivotField showAll="0"/>
    <pivotField showAll="0"/>
    <pivotField showAll="0"/>
    <pivotField showAll="0"/>
    <pivotField showAll="0">
      <items count="15">
        <item h="1" x="0"/>
        <item x="1"/>
        <item x="2"/>
        <item h="1" x="3"/>
        <item h="1" x="4"/>
        <item x="5"/>
        <item h="1" x="6"/>
        <item x="7"/>
        <item x="8"/>
        <item h="1" x="9"/>
        <item h="1" x="10"/>
        <item h="1" x="11"/>
        <item h="1" x="12"/>
        <item h="1" x="13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5">
        <item h="1" x="0"/>
        <item x="1"/>
        <item x="2"/>
        <item x="3"/>
        <item x="4"/>
        <item x="5"/>
        <item x="6"/>
        <item x="7"/>
        <item x="8"/>
        <item h="1" x="9"/>
        <item h="1" x="10"/>
        <item h="1" x="11"/>
        <item h="1" x="12"/>
        <item h="1" x="13"/>
        <item t="default"/>
      </items>
    </pivotField>
    <pivotField showAll="0">
      <items count="5">
        <item h="1" x="0"/>
        <item h="1" x="1"/>
        <item x="2"/>
        <item h="1" x="3"/>
        <item t="default"/>
      </items>
    </pivotField>
  </pivot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14000000}" name="Tableau croisé dynamique5" cacheId="1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5">
  <location ref="AI15:AJ28" firstHeaderRow="1" firstDataRow="1" firstDataCol="1"/>
  <pivotFields count="2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173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me de Montants" fld="1" baseField="0" baseItem="0" numFmtId="173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13000000}" name="Tableau croisé dynamique1" cacheId="17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7">
  <location ref="AI42:AJ46" firstHeaderRow="1" firstDataRow="1" firstDataCol="1"/>
  <pivotFields count="3">
    <pivotField axis="axisRow" showAll="0">
      <items count="4">
        <item x="2"/>
        <item x="0"/>
        <item x="1"/>
        <item t="default"/>
      </items>
    </pivotField>
    <pivotField showAll="0"/>
    <pivotField dataField="1" numFmtId="10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me de Pourcentages" fld="2" baseField="0" baseItem="0" numFmtId="1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12000000}" name="Tableau croisé dynamique4" cacheId="13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3">
  <location ref="AF44:AG57" firstHeaderRow="1" firstDataRow="1" firstDataCol="1"/>
  <pivotFields count="2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173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me de Montants" fld="1" baseField="0" baseItem="0" numFmtId="173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11000000}" name="Tableau croisé dynamique3" cacheId="1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4">
  <location ref="AF15:AG28" firstHeaderRow="1" firstDataRow="1" firstDataCol="1"/>
  <pivotFields count="2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173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me de Montants" fld="1" baseField="0" baseItem="0" numFmtId="173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10000000}" name="Tableau croisé dynamique2" cacheId="1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9">
  <location ref="AF32:AG41" firstHeaderRow="1" firstDataRow="1" firstDataCol="1"/>
  <pivotFields count="3">
    <pivotField axis="axisRow" showAll="0">
      <items count="9">
        <item x="0"/>
        <item x="1"/>
        <item x="7"/>
        <item x="2"/>
        <item x="4"/>
        <item x="5"/>
        <item x="3"/>
        <item x="6"/>
        <item t="default"/>
      </items>
    </pivotField>
    <pivotField showAll="0"/>
    <pivotField dataField="1" numFmtId="10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omme de Pourcentages" fld="2" baseField="0" baseItem="0" numFmtId="1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F000000}" name="Tableau croisé dynamique7" cacheId="16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7">
  <location ref="AI32:AJ39" firstHeaderRow="1" firstDataRow="1" firstDataCol="1"/>
  <pivotFields count="3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numFmtId="10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omme de Pourcentages" fld="2" baseField="0" baseItem="0" numFmtId="10"/>
  </dataFields>
  <chartFormats count="7">
    <chartFormat chart="0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8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9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0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2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3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3" displayName="Tableau3" ref="A1:K1570" totalsRowShown="0" headerRowDxfId="99" dataDxfId="98">
  <autoFilter ref="A1:K1570" xr:uid="{00000000-0009-0000-0100-000001000000}"/>
  <sortState xmlns:xlrd2="http://schemas.microsoft.com/office/spreadsheetml/2017/richdata2" ref="A2:F1570">
    <sortCondition ref="D1:D1570"/>
  </sortState>
  <tableColumns count="11">
    <tableColumn id="1" xr3:uid="{00000000-0010-0000-0000-000001000000}" name="Date" dataDxfId="97"/>
    <tableColumn id="2" xr3:uid="{00000000-0010-0000-0000-000002000000}" name="Type" dataDxfId="96"/>
    <tableColumn id="3" xr3:uid="{00000000-0010-0000-0000-000003000000}" name="Description (libellé)" dataDxfId="95"/>
    <tableColumn id="4" xr3:uid="{00000000-0010-0000-0000-000004000000}" name="Montant" dataDxfId="94"/>
    <tableColumn id="5" xr3:uid="{00000000-0010-0000-0000-000005000000}" name="Catégorie" dataDxfId="93"/>
    <tableColumn id="6" xr3:uid="{00000000-0010-0000-0000-000006000000}" name="Mois" dataDxfId="92">
      <calculatedColumnFormula>IF(ISNUMBER(A2),TEXT(A2,"mmmm"),"")</calculatedColumnFormula>
    </tableColumn>
    <tableColumn id="7" xr3:uid="{00000000-0010-0000-0000-000007000000}" name="Mode de paiement" dataDxfId="91"/>
    <tableColumn id="8" xr3:uid="{00000000-0010-0000-0000-000008000000}" name="État du paiement" dataDxfId="90"/>
    <tableColumn id="9" xr3:uid="{00000000-0010-0000-0000-000009000000}" name="Commentaire" dataDxfId="89"/>
    <tableColumn id="10" xr3:uid="{00000000-0010-0000-0000-00000A000000}" name="Nom du client" dataDxfId="88"/>
    <tableColumn id="11" xr3:uid="{00000000-0010-0000-0000-00000B000000}" name="Nom du fournisseur" dataDxfId="87"/>
  </tableColumns>
  <tableStyleInfo name="TableStyleMedium23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10" displayName="Tableau10" ref="M15:N27" totalsRowShown="0" headerRowBorderDxfId="86" tableBorderDxfId="85" totalsRowBorderDxfId="84">
  <autoFilter ref="M15:N27" xr:uid="{00000000-0009-0000-0100-000002000000}"/>
  <tableColumns count="2">
    <tableColumn id="1" xr3:uid="{00000000-0010-0000-0100-000001000000}" name="Mois" dataDxfId="83"/>
    <tableColumn id="2" xr3:uid="{00000000-0010-0000-0100-000002000000}" name="Montants" dataDxfId="82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12" displayName="Tableau12" ref="M31:N43" totalsRowShown="0" headerRowBorderDxfId="81" tableBorderDxfId="80" totalsRowBorderDxfId="79">
  <autoFilter ref="M31:N43" xr:uid="{00000000-0009-0000-0100-000003000000}"/>
  <tableColumns count="2">
    <tableColumn id="1" xr3:uid="{00000000-0010-0000-0200-000001000000}" name="Mois" dataDxfId="78"/>
    <tableColumn id="2" xr3:uid="{00000000-0010-0000-0200-000002000000}" name="Montants" dataDxfId="77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3" displayName="Tableau13" ref="M47:N59" totalsRowShown="0" headerRowBorderDxfId="76" tableBorderDxfId="75" totalsRowBorderDxfId="74">
  <autoFilter ref="M47:N59" xr:uid="{00000000-0009-0000-0100-000004000000}"/>
  <tableColumns count="2">
    <tableColumn id="1" xr3:uid="{00000000-0010-0000-0300-000001000000}" name="Mois" dataDxfId="73"/>
    <tableColumn id="2" xr3:uid="{00000000-0010-0000-0300-000002000000}" name="Montants" dataDxfId="72">
      <calculatedColumnFormula>N32-N16</calculatedColumnFormula>
    </tableColumn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Saisie" displayName="Saisie" ref="A1:O30" headerRowDxfId="71" dataDxfId="70" totalsRowDxfId="69">
  <autoFilter ref="A1:O30" xr:uid="{00000000-0009-0000-0100-000005000000}"/>
  <sortState xmlns:xlrd2="http://schemas.microsoft.com/office/spreadsheetml/2017/richdata2" ref="A2:N27">
    <sortCondition descending="1" ref="L1:L27"/>
  </sortState>
  <tableColumns count="15">
    <tableColumn id="1" xr3:uid="{00000000-0010-0000-0400-000001000000}" name="Nom du client" totalsRowLabel="Total" dataDxfId="68"/>
    <tableColumn id="9" xr3:uid="{00000000-0010-0000-0400-000009000000}" name="Nom du fournisseur" dataDxfId="67"/>
    <tableColumn id="2" xr3:uid="{00000000-0010-0000-0400-000002000000}" name="Âge " dataDxfId="66"/>
    <tableColumn id="3" xr3:uid="{00000000-0010-0000-0400-000003000000}" name="Sexe" dataDxfId="65"/>
    <tableColumn id="4" xr3:uid="{00000000-0010-0000-0400-000004000000}" name="Provenance" dataDxfId="64"/>
    <tableColumn id="5" xr3:uid="{00000000-0010-0000-0400-000005000000}" name="Catégorie socio-professionnelle" totalsRowFunction="count" dataDxfId="63"/>
    <tableColumn id="6" xr3:uid="{00000000-0010-0000-0400-000006000000}" name="Montant reçu" dataDxfId="62" totalsRowDxfId="61"/>
    <tableColumn id="7" xr3:uid="{00000000-0010-0000-0400-000007000000}" name="Date 1" dataDxfId="60"/>
    <tableColumn id="8" xr3:uid="{00000000-0010-0000-0400-000008000000}" name="Mois 2" dataDxfId="59" totalsRowDxfId="58">
      <calculatedColumnFormula>IF(AND(G2&lt;&gt;"", ISNUMBER(H2)), DATE(YEAR(H2), MONTH(H2), 1), "")</calculatedColumnFormula>
    </tableColumn>
    <tableColumn id="10" xr3:uid="{00000000-0010-0000-0400-00000A000000}" name="Montant payé" dataDxfId="57" totalsRowDxfId="56"/>
    <tableColumn id="11" xr3:uid="{00000000-0010-0000-0400-00000B000000}" name="Date 2" dataDxfId="55" totalsRowDxfId="54"/>
    <tableColumn id="13" xr3:uid="{00000000-0010-0000-0400-00000D000000}" name="Nom du client2" dataDxfId="53" totalsRowDxfId="52"/>
    <tableColumn id="12" xr3:uid="{00000000-0010-0000-0400-00000C000000}" name="Nom du fournisseur3" dataDxfId="51" totalsRowDxfId="50"/>
    <tableColumn id="14" xr3:uid="{00000000-0010-0000-0400-00000E000000}" name="Âge 4" dataDxfId="49" totalsRowDxfId="48"/>
    <tableColumn id="15" xr3:uid="{00000000-0010-0000-0400-00000F000000}" name="Sexe2" dataDxfId="47" totalsRowDxfId="46"/>
  </tableColumns>
  <tableStyleInfo name="TableStyleMedium23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au11" displayName="Tableau11" ref="V6:X24" totalsRowShown="0" headerRowBorderDxfId="45" tableBorderDxfId="44" totalsRowBorderDxfId="43">
  <autoFilter ref="V6:X24" xr:uid="{00000000-0009-0000-0100-000006000000}"/>
  <tableColumns count="3">
    <tableColumn id="1" xr3:uid="{00000000-0010-0000-0500-000001000000}" name="Pays" dataDxfId="42"/>
    <tableColumn id="2" xr3:uid="{00000000-0010-0000-0500-000002000000}" name="Province" dataDxfId="41"/>
    <tableColumn id="3" xr3:uid="{00000000-0010-0000-0500-000003000000}" name="Valeur" dataDxfId="4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au2" displayName="Tableau2" ref="R1:T4" totalsRowShown="0" headerRowBorderDxfId="39" tableBorderDxfId="38" totalsRowBorderDxfId="37">
  <autoFilter ref="R1:T4" xr:uid="{00000000-0009-0000-0100-000007000000}"/>
  <tableColumns count="3">
    <tableColumn id="1" xr3:uid="{00000000-0010-0000-0600-000001000000}" name="Genres" dataDxfId="36"/>
    <tableColumn id="2" xr3:uid="{00000000-0010-0000-0600-000002000000}" name="Nombre de clients" dataDxfId="35"/>
    <tableColumn id="3" xr3:uid="{00000000-0010-0000-0600-000003000000}" name="Pourcentages" dataDxfId="34">
      <calculatedColumnFormula>IF(S2="","",S2/$S$5)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au6" displayName="Tableau6" ref="R7:T15" totalsRowShown="0" headerRowBorderDxfId="33" tableBorderDxfId="32" totalsRowBorderDxfId="31">
  <autoFilter ref="R7:T15" xr:uid="{00000000-0009-0000-0100-000008000000}"/>
  <tableColumns count="3">
    <tableColumn id="1" xr3:uid="{00000000-0010-0000-0700-000001000000}" name="Catégories socio-professionnelles" dataDxfId="30"/>
    <tableColumn id="2" xr3:uid="{00000000-0010-0000-0700-000002000000}" name="Nombre de clients" dataDxfId="29"/>
    <tableColumn id="3" xr3:uid="{00000000-0010-0000-0700-000003000000}" name="Pourcentages" dataDxfId="28">
      <calculatedColumnFormula>IF(S8="","",S8/$U$15)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au7" displayName="Tableau7" ref="R18:T24" totalsRowShown="0" headerRowDxfId="27" headerRowBorderDxfId="26" tableBorderDxfId="25" totalsRowBorderDxfId="24">
  <autoFilter ref="R18:T24" xr:uid="{00000000-0009-0000-0100-000009000000}"/>
  <tableColumns count="3">
    <tableColumn id="1" xr3:uid="{00000000-0010-0000-0800-000001000000}" name="Tranches d'âge" dataDxfId="23"/>
    <tableColumn id="2" xr3:uid="{00000000-0010-0000-0800-000002000000}" name="Nombre de clients" dataDxfId="22"/>
    <tableColumn id="3" xr3:uid="{00000000-0010-0000-0800-000003000000}" name="Pourcentages" dataDxfId="21">
      <calculatedColumnFormula>IF(S19="","",S19/$S$17)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au4" displayName="Tableau4" ref="V27:X32" totalsRowShown="0" headerRowDxfId="20" dataDxfId="19">
  <autoFilter ref="V27:X32" xr:uid="{00000000-0009-0000-0100-00000A000000}"/>
  <tableColumns count="3">
    <tableColumn id="1" xr3:uid="{00000000-0010-0000-0900-000001000000}" name="Nom du client" dataDxfId="18">
      <calculatedColumnFormula>IFERROR(INDEX(AA:AA,MATCH(W28,AD:AD,0)),"")</calculatedColumnFormula>
    </tableColumn>
    <tableColumn id="2" xr3:uid="{00000000-0010-0000-0900-000002000000}" name="Montant dépensé" dataDxfId="17">
      <calculatedColumnFormula>IFERROR(LARGE(AD:AD,ROW(A1)),"")</calculatedColumnFormula>
    </tableColumn>
    <tableColumn id="3" xr3:uid="{00000000-0010-0000-0900-000003000000}" name="Rang" dataDxfId="16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0.xml"/><Relationship Id="rId13" Type="http://schemas.openxmlformats.org/officeDocument/2006/relationships/pivotTable" Target="../pivotTables/pivotTable15.xml"/><Relationship Id="rId3" Type="http://schemas.openxmlformats.org/officeDocument/2006/relationships/pivotTable" Target="../pivotTables/pivotTable5.xml"/><Relationship Id="rId7" Type="http://schemas.openxmlformats.org/officeDocument/2006/relationships/pivotTable" Target="../pivotTables/pivotTable9.xml"/><Relationship Id="rId12" Type="http://schemas.openxmlformats.org/officeDocument/2006/relationships/pivotTable" Target="../pivotTables/pivotTable14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pivotTable" Target="../pivotTables/pivotTable8.xml"/><Relationship Id="rId11" Type="http://schemas.openxmlformats.org/officeDocument/2006/relationships/pivotTable" Target="../pivotTables/pivotTable13.xml"/><Relationship Id="rId5" Type="http://schemas.openxmlformats.org/officeDocument/2006/relationships/pivotTable" Target="../pivotTables/pivotTable7.xml"/><Relationship Id="rId10" Type="http://schemas.openxmlformats.org/officeDocument/2006/relationships/pivotTable" Target="../pivotTables/pivotTable12.xml"/><Relationship Id="rId4" Type="http://schemas.openxmlformats.org/officeDocument/2006/relationships/pivotTable" Target="../pivotTables/pivotTable6.xml"/><Relationship Id="rId9" Type="http://schemas.openxmlformats.org/officeDocument/2006/relationships/pivotTable" Target="../pivotTables/pivotTable11.xml"/><Relationship Id="rId14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8.xml"/><Relationship Id="rId7" Type="http://schemas.openxmlformats.org/officeDocument/2006/relationships/drawing" Target="../drawings/drawing3.xml"/><Relationship Id="rId2" Type="http://schemas.openxmlformats.org/officeDocument/2006/relationships/pivotTable" Target="../pivotTables/pivotTable17.xml"/><Relationship Id="rId1" Type="http://schemas.openxmlformats.org/officeDocument/2006/relationships/pivotTable" Target="../pivotTables/pivotTable16.xml"/><Relationship Id="rId6" Type="http://schemas.openxmlformats.org/officeDocument/2006/relationships/pivotTable" Target="../pivotTables/pivotTable21.xml"/><Relationship Id="rId5" Type="http://schemas.openxmlformats.org/officeDocument/2006/relationships/pivotTable" Target="../pivotTables/pivotTable20.xml"/><Relationship Id="rId4" Type="http://schemas.openxmlformats.org/officeDocument/2006/relationships/pivotTable" Target="../pivotTables/pivot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8"/>
  <sheetViews>
    <sheetView topLeftCell="D1" zoomScale="69" workbookViewId="0">
      <selection activeCell="J19" sqref="J19:J36"/>
    </sheetView>
  </sheetViews>
  <sheetFormatPr baseColWidth="10" defaultColWidth="11" defaultRowHeight="16"/>
  <cols>
    <col min="2" max="2" width="19.6640625" customWidth="1"/>
    <col min="4" max="4" width="16.6640625" customWidth="1"/>
    <col min="5" max="5" width="17.5" customWidth="1"/>
    <col min="8" max="8" width="18.33203125" customWidth="1"/>
    <col min="10" max="10" width="25.1640625" customWidth="1"/>
    <col min="12" max="12" width="43.6640625" customWidth="1"/>
  </cols>
  <sheetData>
    <row r="2" spans="2:10">
      <c r="B2" t="s">
        <v>0</v>
      </c>
      <c r="D2" t="s">
        <v>1</v>
      </c>
      <c r="E2" t="s">
        <v>2</v>
      </c>
    </row>
    <row r="3" spans="2:10">
      <c r="B3" t="s">
        <v>3</v>
      </c>
      <c r="D3" t="s">
        <v>4</v>
      </c>
      <c r="E3" t="s">
        <v>5</v>
      </c>
    </row>
    <row r="4" spans="2:10">
      <c r="B4" t="s">
        <v>6</v>
      </c>
      <c r="D4" t="s">
        <v>7</v>
      </c>
      <c r="E4" t="s">
        <v>8</v>
      </c>
      <c r="H4" t="s">
        <v>9</v>
      </c>
      <c r="J4" t="s">
        <v>10</v>
      </c>
    </row>
    <row r="5" spans="2:10">
      <c r="B5" t="s">
        <v>11</v>
      </c>
      <c r="D5" t="s">
        <v>12</v>
      </c>
      <c r="E5" t="s">
        <v>13</v>
      </c>
      <c r="H5" t="s">
        <v>14</v>
      </c>
      <c r="J5" t="s">
        <v>15</v>
      </c>
    </row>
    <row r="6" spans="2:10">
      <c r="D6" t="s">
        <v>16</v>
      </c>
      <c r="E6" t="s">
        <v>17</v>
      </c>
    </row>
    <row r="7" spans="2:10">
      <c r="D7" t="s">
        <v>18</v>
      </c>
    </row>
    <row r="13" spans="2:10" ht="119" customHeight="1">
      <c r="F13" s="15" t="s">
        <v>19</v>
      </c>
    </row>
    <row r="18" spans="6:12">
      <c r="L18" t="s">
        <v>20</v>
      </c>
    </row>
    <row r="19" spans="6:12">
      <c r="J19" t="s">
        <v>21</v>
      </c>
      <c r="L19" t="s">
        <v>22</v>
      </c>
    </row>
    <row r="20" spans="6:12">
      <c r="J20" t="s">
        <v>23</v>
      </c>
      <c r="L20" t="s">
        <v>24</v>
      </c>
    </row>
    <row r="21" spans="6:12">
      <c r="J21" t="s">
        <v>25</v>
      </c>
      <c r="L21" t="s">
        <v>26</v>
      </c>
    </row>
    <row r="22" spans="6:12">
      <c r="J22" t="s">
        <v>27</v>
      </c>
      <c r="L22" t="s">
        <v>28</v>
      </c>
    </row>
    <row r="23" spans="6:12">
      <c r="J23" t="s">
        <v>29</v>
      </c>
      <c r="L23" t="s">
        <v>30</v>
      </c>
    </row>
    <row r="24" spans="6:12">
      <c r="J24" t="s">
        <v>31</v>
      </c>
      <c r="L24" t="s">
        <v>32</v>
      </c>
    </row>
    <row r="25" spans="6:12">
      <c r="J25" t="s">
        <v>33</v>
      </c>
      <c r="L25" t="s">
        <v>34</v>
      </c>
    </row>
    <row r="26" spans="6:12">
      <c r="J26" t="s">
        <v>35</v>
      </c>
    </row>
    <row r="27" spans="6:12">
      <c r="J27" t="s">
        <v>36</v>
      </c>
    </row>
    <row r="28" spans="6:12">
      <c r="F28" t="s">
        <v>37</v>
      </c>
      <c r="J28" t="s">
        <v>38</v>
      </c>
    </row>
    <row r="29" spans="6:12">
      <c r="F29" t="s">
        <v>39</v>
      </c>
      <c r="J29" t="s">
        <v>40</v>
      </c>
    </row>
    <row r="30" spans="6:12">
      <c r="F30" t="s">
        <v>18</v>
      </c>
      <c r="J30" t="s">
        <v>41</v>
      </c>
    </row>
    <row r="31" spans="6:12">
      <c r="J31" t="s">
        <v>42</v>
      </c>
    </row>
    <row r="32" spans="6:12">
      <c r="J32" t="s">
        <v>43</v>
      </c>
    </row>
    <row r="33" spans="4:10">
      <c r="D33" t="s">
        <v>44</v>
      </c>
      <c r="J33" t="s">
        <v>45</v>
      </c>
    </row>
    <row r="34" spans="4:10">
      <c r="D34" t="s">
        <v>46</v>
      </c>
      <c r="J34" t="s">
        <v>47</v>
      </c>
    </row>
    <row r="35" spans="4:10">
      <c r="D35" t="s">
        <v>48</v>
      </c>
      <c r="J35" t="s">
        <v>49</v>
      </c>
    </row>
    <row r="36" spans="4:10">
      <c r="D36" t="s">
        <v>50</v>
      </c>
      <c r="J36" t="s">
        <v>51</v>
      </c>
    </row>
    <row r="37" spans="4:10">
      <c r="D37" t="s">
        <v>52</v>
      </c>
    </row>
    <row r="38" spans="4:10">
      <c r="D38" t="s">
        <v>53</v>
      </c>
    </row>
  </sheetData>
  <dataValidations count="1">
    <dataValidation type="list" allowBlank="1" showInputMessage="1" showErrorMessage="1" sqref="D2:D7" xr:uid="{00000000-0002-0000-0000-000000000000}">
      <formula1>"Paiement"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H7" sqref="H7"/>
    </sheetView>
  </sheetViews>
  <sheetFormatPr baseColWidth="10" defaultColWidth="11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570"/>
  <sheetViews>
    <sheetView zoomScaleNormal="100" workbookViewId="0">
      <selection activeCell="E35" sqref="E35"/>
    </sheetView>
  </sheetViews>
  <sheetFormatPr baseColWidth="10" defaultColWidth="10.83203125" defaultRowHeight="16"/>
  <cols>
    <col min="1" max="1" width="14.83203125" style="5" customWidth="1"/>
    <col min="2" max="2" width="14.83203125" style="4" customWidth="1"/>
    <col min="3" max="3" width="35.83203125" style="4" customWidth="1"/>
    <col min="4" max="4" width="14.83203125" style="6" customWidth="1"/>
    <col min="5" max="5" width="20.83203125" style="4" customWidth="1"/>
    <col min="6" max="6" width="14.83203125" style="4" customWidth="1"/>
    <col min="7" max="7" width="17.6640625" style="4" customWidth="1"/>
    <col min="8" max="8" width="18.5" style="4" customWidth="1"/>
    <col min="9" max="9" width="19" style="4" customWidth="1"/>
    <col min="10" max="10" width="16.5" style="4" customWidth="1"/>
    <col min="11" max="11" width="18.6640625" style="4" customWidth="1"/>
    <col min="12" max="12" width="12" style="4" customWidth="1"/>
    <col min="13" max="13" width="16.5" style="4" customWidth="1"/>
    <col min="14" max="16" width="17.1640625" style="4" customWidth="1"/>
    <col min="17" max="17" width="15.83203125" style="4" customWidth="1"/>
    <col min="18" max="18" width="16.83203125" style="4" customWidth="1"/>
    <col min="19" max="19" width="16.33203125" style="4" customWidth="1"/>
    <col min="20" max="20" width="16" style="4" customWidth="1"/>
    <col min="21" max="22" width="15" style="4" customWidth="1"/>
    <col min="23" max="23" width="14.6640625" style="4" customWidth="1"/>
    <col min="24" max="24" width="14.5" style="4" customWidth="1"/>
    <col min="25" max="25" width="15.6640625" style="4" customWidth="1"/>
    <col min="26" max="26" width="0.1640625" style="4" hidden="1" customWidth="1"/>
    <col min="27" max="27" width="12" style="4" customWidth="1"/>
    <col min="28" max="29" width="10.83203125" style="4" customWidth="1"/>
    <col min="30" max="16384" width="10.83203125" style="4"/>
  </cols>
  <sheetData>
    <row r="1" spans="1:27">
      <c r="A1" s="1" t="s">
        <v>54</v>
      </c>
      <c r="B1" s="2" t="s">
        <v>55</v>
      </c>
      <c r="C1" s="10" t="s">
        <v>56</v>
      </c>
      <c r="D1" s="3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10" t="s">
        <v>62</v>
      </c>
      <c r="J1" s="2" t="s">
        <v>63</v>
      </c>
      <c r="K1" s="2" t="s">
        <v>64</v>
      </c>
    </row>
    <row r="2" spans="1:27">
      <c r="A2" s="11">
        <v>45660</v>
      </c>
      <c r="B2" s="12" t="s">
        <v>65</v>
      </c>
      <c r="C2" s="12"/>
      <c r="D2" s="13">
        <v>25</v>
      </c>
      <c r="E2" s="12" t="s">
        <v>0</v>
      </c>
      <c r="F2" s="14" t="str">
        <f t="shared" ref="F2:F65" si="0">IF(ISNUMBER(A2),TEXT(A2,"mmmm"),"")</f>
        <v>janvier</v>
      </c>
      <c r="G2" s="12" t="s">
        <v>12</v>
      </c>
      <c r="H2" s="12" t="s">
        <v>9</v>
      </c>
      <c r="I2" s="12"/>
      <c r="J2" s="12"/>
      <c r="K2" s="12"/>
      <c r="U2" s="42"/>
      <c r="V2" s="42"/>
    </row>
    <row r="3" spans="1:27">
      <c r="A3" s="11">
        <v>43863</v>
      </c>
      <c r="B3" s="12" t="s">
        <v>65</v>
      </c>
      <c r="C3" s="12"/>
      <c r="D3" s="13">
        <v>30</v>
      </c>
      <c r="E3" s="12" t="s">
        <v>5</v>
      </c>
      <c r="F3" s="14" t="str">
        <f t="shared" si="0"/>
        <v>février</v>
      </c>
      <c r="G3" s="12" t="s">
        <v>12</v>
      </c>
      <c r="H3" s="12" t="s">
        <v>14</v>
      </c>
      <c r="I3" s="12"/>
      <c r="J3" s="12" t="s">
        <v>66</v>
      </c>
      <c r="K3" s="12"/>
    </row>
    <row r="4" spans="1:27">
      <c r="A4" s="11">
        <v>45721</v>
      </c>
      <c r="B4" s="12" t="s">
        <v>65</v>
      </c>
      <c r="C4" s="12"/>
      <c r="D4" s="13">
        <v>30</v>
      </c>
      <c r="E4" s="12" t="s">
        <v>3</v>
      </c>
      <c r="F4" s="14" t="str">
        <f t="shared" si="0"/>
        <v>mars</v>
      </c>
      <c r="G4" s="12"/>
      <c r="H4" s="12"/>
      <c r="I4" s="12"/>
      <c r="J4" s="12"/>
      <c r="K4" s="12"/>
      <c r="M4" s="7" t="s">
        <v>67</v>
      </c>
      <c r="N4" s="9">
        <f>SUMIF(B:B,"Dépense",D:D)</f>
        <v>645</v>
      </c>
    </row>
    <row r="5" spans="1:27">
      <c r="A5" s="11">
        <v>45945</v>
      </c>
      <c r="B5" s="12" t="s">
        <v>68</v>
      </c>
      <c r="C5" s="12"/>
      <c r="D5" s="13">
        <v>30</v>
      </c>
      <c r="E5" s="12" t="s">
        <v>5</v>
      </c>
      <c r="F5" s="14" t="str">
        <f t="shared" si="0"/>
        <v>octobre</v>
      </c>
      <c r="G5" s="12"/>
      <c r="H5" s="12" t="s">
        <v>15</v>
      </c>
      <c r="I5" s="12"/>
      <c r="J5" s="12"/>
      <c r="K5" s="12"/>
    </row>
    <row r="6" spans="1:27">
      <c r="A6" s="11">
        <v>43891</v>
      </c>
      <c r="B6" s="12" t="s">
        <v>68</v>
      </c>
      <c r="C6" s="12"/>
      <c r="D6" s="41">
        <v>45</v>
      </c>
      <c r="E6" s="12" t="s">
        <v>0</v>
      </c>
      <c r="F6" s="14" t="str">
        <f t="shared" si="0"/>
        <v>mars</v>
      </c>
      <c r="G6" s="12"/>
      <c r="H6" s="12"/>
      <c r="I6" s="12"/>
      <c r="J6" s="12"/>
      <c r="K6" s="12"/>
      <c r="M6" s="8" t="s">
        <v>69</v>
      </c>
      <c r="N6" s="9">
        <f>SUMIF(B:B,"Revenu",D:D)</f>
        <v>780</v>
      </c>
    </row>
    <row r="7" spans="1:27">
      <c r="A7" s="11">
        <v>45789</v>
      </c>
      <c r="B7" s="12" t="s">
        <v>65</v>
      </c>
      <c r="C7" s="12"/>
      <c r="D7" s="41">
        <v>50</v>
      </c>
      <c r="E7" s="12" t="s">
        <v>0</v>
      </c>
      <c r="F7" s="14" t="str">
        <f t="shared" si="0"/>
        <v>mai</v>
      </c>
      <c r="G7" s="12"/>
      <c r="H7" s="12" t="s">
        <v>14</v>
      </c>
      <c r="I7" s="12"/>
      <c r="J7" s="12" t="s">
        <v>70</v>
      </c>
      <c r="K7" s="12"/>
    </row>
    <row r="8" spans="1:27">
      <c r="A8" s="11"/>
      <c r="B8" s="12" t="s">
        <v>65</v>
      </c>
      <c r="C8" s="12"/>
      <c r="D8" s="41">
        <v>50</v>
      </c>
      <c r="E8" s="12" t="s">
        <v>0</v>
      </c>
      <c r="F8" s="14" t="str">
        <f t="shared" si="0"/>
        <v/>
      </c>
      <c r="G8" s="12"/>
      <c r="H8" s="12"/>
      <c r="I8" s="12"/>
      <c r="J8" s="12" t="s">
        <v>71</v>
      </c>
      <c r="K8" s="12"/>
      <c r="M8" s="83" t="s">
        <v>72</v>
      </c>
      <c r="N8" s="9">
        <f>SUMIF(B:B,"Revenu",D:D) - SUMIF(B:B,"Dépense",D:D)</f>
        <v>135</v>
      </c>
    </row>
    <row r="9" spans="1:27">
      <c r="A9" s="11">
        <v>45844</v>
      </c>
      <c r="B9" s="12" t="s">
        <v>65</v>
      </c>
      <c r="C9" s="12"/>
      <c r="D9" s="41">
        <v>100</v>
      </c>
      <c r="E9" s="12" t="s">
        <v>0</v>
      </c>
      <c r="F9" s="14" t="str">
        <f t="shared" si="0"/>
        <v>juillet</v>
      </c>
      <c r="G9" s="12"/>
      <c r="H9" s="12"/>
      <c r="I9" s="12"/>
      <c r="J9" s="12" t="s">
        <v>66</v>
      </c>
      <c r="K9" s="12"/>
    </row>
    <row r="10" spans="1:27">
      <c r="A10" s="11">
        <v>45693</v>
      </c>
      <c r="B10" s="12" t="s">
        <v>68</v>
      </c>
      <c r="C10" s="12"/>
      <c r="D10" s="41">
        <v>75</v>
      </c>
      <c r="E10" s="12" t="s">
        <v>0</v>
      </c>
      <c r="F10" s="14" t="str">
        <f t="shared" si="0"/>
        <v>février</v>
      </c>
      <c r="G10" s="12"/>
      <c r="H10" s="12"/>
      <c r="I10" s="12"/>
      <c r="J10" s="12"/>
      <c r="K10" s="12"/>
    </row>
    <row r="11" spans="1:27">
      <c r="A11" s="11">
        <v>45696</v>
      </c>
      <c r="B11" s="12" t="s">
        <v>65</v>
      </c>
      <c r="C11" s="12"/>
      <c r="D11" s="41">
        <v>100</v>
      </c>
      <c r="E11" s="12" t="s">
        <v>0</v>
      </c>
      <c r="F11" s="14" t="str">
        <f t="shared" si="0"/>
        <v>février</v>
      </c>
      <c r="G11" s="12"/>
      <c r="H11" s="12"/>
      <c r="I11" s="12"/>
      <c r="J11" s="12"/>
      <c r="K11" s="12"/>
      <c r="N11" s="36"/>
      <c r="U11" s="43"/>
      <c r="V11" s="43"/>
    </row>
    <row r="12" spans="1:27">
      <c r="A12" s="11">
        <v>45971</v>
      </c>
      <c r="B12" s="12" t="s">
        <v>65</v>
      </c>
      <c r="C12" s="12"/>
      <c r="D12" s="41">
        <v>80</v>
      </c>
      <c r="E12" s="12" t="s">
        <v>0</v>
      </c>
      <c r="F12" s="14" t="str">
        <f t="shared" si="0"/>
        <v>novembre</v>
      </c>
      <c r="G12" s="12"/>
      <c r="H12" s="12"/>
      <c r="I12" s="12"/>
      <c r="J12" s="12"/>
      <c r="K12" s="12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>
      <c r="A13" s="11"/>
      <c r="B13" s="12" t="s">
        <v>68</v>
      </c>
      <c r="C13" s="12"/>
      <c r="D13" s="41">
        <v>150</v>
      </c>
      <c r="E13" s="12" t="s">
        <v>0</v>
      </c>
      <c r="F13" s="14" t="str">
        <f t="shared" si="0"/>
        <v/>
      </c>
      <c r="G13" s="12"/>
      <c r="H13" s="12"/>
      <c r="I13" s="12"/>
      <c r="J13" s="12"/>
      <c r="K13" s="12"/>
      <c r="M13" s="175" t="s">
        <v>73</v>
      </c>
      <c r="N13" s="173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spans="1:27">
      <c r="A14" s="11">
        <v>45659</v>
      </c>
      <c r="B14" s="12" t="s">
        <v>68</v>
      </c>
      <c r="C14" s="12"/>
      <c r="D14" s="41">
        <v>10</v>
      </c>
      <c r="E14" s="12" t="s">
        <v>0</v>
      </c>
      <c r="F14" s="14" t="str">
        <f t="shared" si="0"/>
        <v>janvier</v>
      </c>
      <c r="G14" s="12"/>
      <c r="H14" s="12"/>
      <c r="I14" s="12"/>
      <c r="J14" s="12"/>
      <c r="K14" s="12"/>
    </row>
    <row r="15" spans="1:27">
      <c r="A15" s="11">
        <v>45299</v>
      </c>
      <c r="B15" s="12" t="s">
        <v>65</v>
      </c>
      <c r="C15" s="12"/>
      <c r="D15" s="41">
        <v>50</v>
      </c>
      <c r="E15" s="12" t="s">
        <v>0</v>
      </c>
      <c r="F15" s="14" t="str">
        <f t="shared" si="0"/>
        <v>janvier</v>
      </c>
      <c r="G15" s="12" t="s">
        <v>7</v>
      </c>
      <c r="H15" s="12" t="s">
        <v>9</v>
      </c>
      <c r="I15" s="12"/>
      <c r="J15" s="12" t="s">
        <v>70</v>
      </c>
      <c r="K15" s="12"/>
      <c r="M15" s="119" t="s">
        <v>59</v>
      </c>
      <c r="N15" s="120" t="s">
        <v>74</v>
      </c>
    </row>
    <row r="16" spans="1:27">
      <c r="A16" s="11">
        <v>45353</v>
      </c>
      <c r="B16" s="12" t="s">
        <v>65</v>
      </c>
      <c r="C16" s="12"/>
      <c r="D16" s="41">
        <v>50</v>
      </c>
      <c r="E16" s="12" t="s">
        <v>3</v>
      </c>
      <c r="F16" s="14" t="str">
        <f t="shared" si="0"/>
        <v>mars</v>
      </c>
      <c r="G16" s="12" t="s">
        <v>7</v>
      </c>
      <c r="H16" s="12" t="s">
        <v>9</v>
      </c>
      <c r="I16" s="12"/>
      <c r="J16" s="12"/>
      <c r="K16" s="12"/>
      <c r="M16" s="117" t="s">
        <v>75</v>
      </c>
      <c r="N16" s="126">
        <f>SUMIFS(D:D,B:B,"Dépense",F:F,"janvier")</f>
        <v>10</v>
      </c>
    </row>
    <row r="17" spans="1:26">
      <c r="A17" s="11">
        <v>45357</v>
      </c>
      <c r="B17" s="12" t="s">
        <v>65</v>
      </c>
      <c r="C17" s="12"/>
      <c r="D17" s="41">
        <v>50</v>
      </c>
      <c r="E17" s="12" t="s">
        <v>3</v>
      </c>
      <c r="F17" s="14" t="str">
        <f t="shared" si="0"/>
        <v>mars</v>
      </c>
      <c r="G17" s="12" t="s">
        <v>7</v>
      </c>
      <c r="H17" s="12" t="s">
        <v>10</v>
      </c>
      <c r="I17" s="12"/>
      <c r="J17" s="12"/>
      <c r="K17" s="12"/>
      <c r="M17" s="117" t="s">
        <v>76</v>
      </c>
      <c r="N17" s="126">
        <f>SUMIFS(D:D,B:B,"Dépense",F:F,"février")</f>
        <v>75</v>
      </c>
    </row>
    <row r="18" spans="1:26">
      <c r="A18" s="11">
        <v>45300</v>
      </c>
      <c r="B18" s="12" t="s">
        <v>65</v>
      </c>
      <c r="C18" s="12"/>
      <c r="D18" s="41">
        <v>50</v>
      </c>
      <c r="E18" s="12" t="s">
        <v>3</v>
      </c>
      <c r="F18" s="14" t="str">
        <f t="shared" si="0"/>
        <v>janvier</v>
      </c>
      <c r="G18" s="12" t="s">
        <v>7</v>
      </c>
      <c r="H18" s="12" t="s">
        <v>9</v>
      </c>
      <c r="I18" s="12"/>
      <c r="J18" s="12"/>
      <c r="K18" s="12"/>
      <c r="M18" s="117" t="s">
        <v>77</v>
      </c>
      <c r="N18" s="126">
        <f>SUMIFS(D:D,B:B,"Dépense",F:F,"mars")</f>
        <v>45</v>
      </c>
      <c r="R18" s="39"/>
    </row>
    <row r="19" spans="1:26">
      <c r="A19" s="11">
        <v>45750</v>
      </c>
      <c r="B19" s="12" t="s">
        <v>68</v>
      </c>
      <c r="C19" s="12"/>
      <c r="D19" s="41">
        <v>35</v>
      </c>
      <c r="E19" s="12" t="s">
        <v>8</v>
      </c>
      <c r="F19" s="14" t="str">
        <f t="shared" si="0"/>
        <v>avril</v>
      </c>
      <c r="G19" s="12"/>
      <c r="H19" s="12"/>
      <c r="I19" s="12"/>
      <c r="J19" s="12"/>
      <c r="K19" s="12"/>
      <c r="M19" s="117" t="s">
        <v>78</v>
      </c>
      <c r="N19" s="126">
        <f>SUMIFS(D:D,B:B,"Dépense",F:F,"avril")</f>
        <v>35</v>
      </c>
      <c r="P19" s="39"/>
    </row>
    <row r="20" spans="1:26">
      <c r="A20" s="11">
        <v>45844</v>
      </c>
      <c r="B20" s="12" t="s">
        <v>68</v>
      </c>
      <c r="C20" s="12"/>
      <c r="D20" s="41">
        <v>40</v>
      </c>
      <c r="E20" s="12"/>
      <c r="F20" s="14" t="str">
        <f t="shared" si="0"/>
        <v>juillet</v>
      </c>
      <c r="G20" s="12"/>
      <c r="H20" s="12"/>
      <c r="I20" s="12"/>
      <c r="J20" s="12"/>
      <c r="K20" s="12"/>
      <c r="M20" s="117" t="s">
        <v>79</v>
      </c>
      <c r="N20" s="126">
        <f>SUMIFS(D:D,B:B,"Dépense",F:F,"mai")</f>
        <v>40</v>
      </c>
      <c r="P20" s="39"/>
    </row>
    <row r="21" spans="1:26">
      <c r="A21" s="11">
        <v>45813</v>
      </c>
      <c r="B21" s="12" t="s">
        <v>68</v>
      </c>
      <c r="C21" s="12"/>
      <c r="D21" s="41">
        <v>50</v>
      </c>
      <c r="E21" s="12"/>
      <c r="F21" s="14" t="str">
        <f t="shared" si="0"/>
        <v>juin</v>
      </c>
      <c r="G21" s="12"/>
      <c r="H21" s="12"/>
      <c r="I21" s="12"/>
      <c r="J21" s="12"/>
      <c r="K21" s="12"/>
      <c r="M21" s="117" t="s">
        <v>80</v>
      </c>
      <c r="N21" s="126">
        <f>SUMIFS(D:D,B:B,"Dépense",F:F,"juin")</f>
        <v>50</v>
      </c>
      <c r="P21" s="39"/>
    </row>
    <row r="22" spans="1:26">
      <c r="A22" s="11">
        <v>45781</v>
      </c>
      <c r="B22" s="12" t="s">
        <v>68</v>
      </c>
      <c r="C22" s="12"/>
      <c r="D22" s="41">
        <v>40</v>
      </c>
      <c r="E22" s="12"/>
      <c r="F22" s="14" t="str">
        <f t="shared" si="0"/>
        <v>mai</v>
      </c>
      <c r="G22" s="12"/>
      <c r="H22" s="12"/>
      <c r="I22" s="12"/>
      <c r="J22" s="12"/>
      <c r="K22" s="12"/>
      <c r="M22" s="117" t="s">
        <v>81</v>
      </c>
      <c r="N22" s="126">
        <f>SUMIFS(D:D,B:B,"Dépense",F:F,"juillet")</f>
        <v>40</v>
      </c>
      <c r="P22" s="39"/>
    </row>
    <row r="23" spans="1:26">
      <c r="A23" s="11">
        <v>45968</v>
      </c>
      <c r="B23" s="12" t="s">
        <v>68</v>
      </c>
      <c r="C23" s="12"/>
      <c r="D23" s="41">
        <v>30</v>
      </c>
      <c r="E23" s="12"/>
      <c r="F23" s="14" t="str">
        <f t="shared" si="0"/>
        <v>novembre</v>
      </c>
      <c r="G23" s="12"/>
      <c r="H23" s="12"/>
      <c r="I23" s="12"/>
      <c r="J23" s="12"/>
      <c r="K23" s="12"/>
      <c r="M23" s="117" t="s">
        <v>82</v>
      </c>
      <c r="N23" s="126">
        <f>SUMIFS(D:D,B:B,"Dépense",F:F,"août")</f>
        <v>50</v>
      </c>
      <c r="P23" s="39"/>
    </row>
    <row r="24" spans="1:26">
      <c r="A24" s="11">
        <v>45908</v>
      </c>
      <c r="B24" s="12" t="s">
        <v>68</v>
      </c>
      <c r="C24" s="12"/>
      <c r="D24" s="41">
        <v>50</v>
      </c>
      <c r="E24" s="12"/>
      <c r="F24" s="14" t="str">
        <f t="shared" si="0"/>
        <v>septembre</v>
      </c>
      <c r="G24" s="12"/>
      <c r="H24" s="12"/>
      <c r="I24" s="12"/>
      <c r="J24" s="12"/>
      <c r="K24" s="12"/>
      <c r="M24" s="117" t="s">
        <v>83</v>
      </c>
      <c r="N24" s="126">
        <f>SUMIFS(D:D,B:B,"Dépense",F:F,"septembre")</f>
        <v>90</v>
      </c>
      <c r="P24" s="39"/>
    </row>
    <row r="25" spans="1:26">
      <c r="A25" s="11">
        <v>45878</v>
      </c>
      <c r="B25" s="12" t="s">
        <v>68</v>
      </c>
      <c r="C25" s="12"/>
      <c r="D25" s="41">
        <v>50</v>
      </c>
      <c r="E25" s="12" t="s">
        <v>3</v>
      </c>
      <c r="F25" s="14" t="str">
        <f t="shared" si="0"/>
        <v>août</v>
      </c>
      <c r="G25" s="12"/>
      <c r="H25" s="12"/>
      <c r="I25" s="12"/>
      <c r="J25" s="12"/>
      <c r="K25" s="12"/>
      <c r="M25" s="117" t="s">
        <v>84</v>
      </c>
      <c r="N25" s="126">
        <f>SUMIFS(D:D,B:B,"Dépense",F:F,"octobre")</f>
        <v>30</v>
      </c>
      <c r="Z25" t="str">
        <f t="shared" ref="Z25:Z33" si="1">IF(B5="revenu","PRE",IF(B5="dépense","PRS",""))</f>
        <v>PRS</v>
      </c>
    </row>
    <row r="26" spans="1:26">
      <c r="A26" s="11">
        <v>45910</v>
      </c>
      <c r="B26" s="12" t="s">
        <v>68</v>
      </c>
      <c r="C26" s="12"/>
      <c r="D26" s="41">
        <v>40</v>
      </c>
      <c r="E26" s="12"/>
      <c r="F26" s="14" t="str">
        <f t="shared" si="0"/>
        <v>septembre</v>
      </c>
      <c r="G26" s="12"/>
      <c r="H26" s="12"/>
      <c r="I26" s="12"/>
      <c r="J26" s="12"/>
      <c r="K26" s="12"/>
      <c r="M26" s="118" t="s">
        <v>85</v>
      </c>
      <c r="N26" s="127">
        <f>SUMIFS(D:D,B:B,"Dépense",F:F,"novembre")</f>
        <v>30</v>
      </c>
      <c r="Z26" t="str">
        <f t="shared" si="1"/>
        <v>PRS</v>
      </c>
    </row>
    <row r="27" spans="1:26">
      <c r="A27" s="11"/>
      <c r="B27" s="12" t="s">
        <v>65</v>
      </c>
      <c r="C27" s="12"/>
      <c r="D27" s="41">
        <v>65</v>
      </c>
      <c r="E27" s="12"/>
      <c r="F27" s="14" t="str">
        <f t="shared" si="0"/>
        <v/>
      </c>
      <c r="G27" s="12"/>
      <c r="H27" s="12"/>
      <c r="I27" s="12"/>
      <c r="J27" s="12"/>
      <c r="K27" s="12"/>
      <c r="M27" s="121" t="s">
        <v>86</v>
      </c>
      <c r="N27" s="128">
        <f>SUMIFS(D:D,B:B,"Dépense",F:F,"décembre")</f>
        <v>0</v>
      </c>
      <c r="Z27" t="str">
        <f t="shared" si="1"/>
        <v>PRE</v>
      </c>
    </row>
    <row r="28" spans="1:26">
      <c r="A28" s="11">
        <v>45832</v>
      </c>
      <c r="B28" s="12" t="s">
        <v>65</v>
      </c>
      <c r="C28" s="12"/>
      <c r="D28" s="41">
        <v>50</v>
      </c>
      <c r="E28" s="12"/>
      <c r="F28" s="14" t="str">
        <f t="shared" si="0"/>
        <v>juin</v>
      </c>
      <c r="G28" s="12"/>
      <c r="H28" s="12"/>
      <c r="I28" s="12"/>
      <c r="J28" s="12"/>
      <c r="K28" s="12"/>
      <c r="Z28" t="str">
        <f t="shared" si="1"/>
        <v>PRE</v>
      </c>
    </row>
    <row r="29" spans="1:26">
      <c r="A29" s="11"/>
      <c r="B29" s="12" t="s">
        <v>68</v>
      </c>
      <c r="C29" s="12"/>
      <c r="D29" s="13"/>
      <c r="E29" s="12"/>
      <c r="F29" s="14" t="str">
        <f t="shared" si="0"/>
        <v/>
      </c>
      <c r="G29" s="12"/>
      <c r="H29" s="12"/>
      <c r="I29" s="12"/>
      <c r="J29" s="12"/>
      <c r="K29" s="12"/>
      <c r="M29" s="172" t="s">
        <v>87</v>
      </c>
      <c r="N29" s="173"/>
      <c r="Z29" t="str">
        <f t="shared" si="1"/>
        <v>PRE</v>
      </c>
    </row>
    <row r="30" spans="1:26">
      <c r="A30" s="11"/>
      <c r="B30" s="12" t="s">
        <v>65</v>
      </c>
      <c r="C30" s="12"/>
      <c r="D30" s="13"/>
      <c r="E30" s="12"/>
      <c r="F30" s="14" t="str">
        <f t="shared" si="0"/>
        <v/>
      </c>
      <c r="G30" s="12"/>
      <c r="H30" s="12"/>
      <c r="I30" s="12"/>
      <c r="J30" s="12"/>
      <c r="K30" s="12"/>
      <c r="Y30" s="37"/>
      <c r="Z30" t="str">
        <f t="shared" si="1"/>
        <v>PRS</v>
      </c>
    </row>
    <row r="31" spans="1:26">
      <c r="A31" s="11"/>
      <c r="B31" s="12"/>
      <c r="C31" s="12"/>
      <c r="D31" s="13"/>
      <c r="E31" s="12"/>
      <c r="F31" s="14" t="str">
        <f t="shared" si="0"/>
        <v/>
      </c>
      <c r="G31" s="12"/>
      <c r="H31" s="12"/>
      <c r="I31" s="12"/>
      <c r="J31" s="12"/>
      <c r="K31" s="12"/>
      <c r="M31" s="123" t="s">
        <v>59</v>
      </c>
      <c r="N31" s="120" t="s">
        <v>74</v>
      </c>
      <c r="Z31" t="str">
        <f t="shared" si="1"/>
        <v>PRE</v>
      </c>
    </row>
    <row r="32" spans="1:26">
      <c r="A32" s="11"/>
      <c r="B32" s="12"/>
      <c r="C32" s="12"/>
      <c r="D32" s="13"/>
      <c r="E32" s="12"/>
      <c r="F32" s="14" t="str">
        <f t="shared" si="0"/>
        <v/>
      </c>
      <c r="G32" s="12"/>
      <c r="H32" s="12"/>
      <c r="I32" s="12"/>
      <c r="J32" s="12"/>
      <c r="K32" s="12"/>
      <c r="M32" s="122" t="s">
        <v>75</v>
      </c>
      <c r="N32" s="126">
        <f>SUMIFS(D:D,B:B,"Revenu",F:F,"janvier")</f>
        <v>125</v>
      </c>
      <c r="Z32" t="str">
        <f t="shared" si="1"/>
        <v>PRE</v>
      </c>
    </row>
    <row r="33" spans="1:33">
      <c r="A33" s="11"/>
      <c r="B33" s="12"/>
      <c r="C33" s="12"/>
      <c r="D33" s="13"/>
      <c r="E33" s="12"/>
      <c r="F33" s="14" t="str">
        <f t="shared" si="0"/>
        <v/>
      </c>
      <c r="G33" s="12"/>
      <c r="H33" s="12"/>
      <c r="I33" s="12"/>
      <c r="J33" s="12"/>
      <c r="K33" s="12"/>
      <c r="M33" s="122" t="s">
        <v>76</v>
      </c>
      <c r="N33" s="126">
        <f>SUMIFS(D:D,B:B,"Revenu",F:F,"février")</f>
        <v>130</v>
      </c>
      <c r="Z33" t="str">
        <f t="shared" si="1"/>
        <v>PRS</v>
      </c>
    </row>
    <row r="34" spans="1:33">
      <c r="A34" s="11"/>
      <c r="B34" s="12"/>
      <c r="C34" s="12"/>
      <c r="D34" s="13"/>
      <c r="E34" s="12"/>
      <c r="F34" s="14" t="str">
        <f t="shared" si="0"/>
        <v/>
      </c>
      <c r="G34" s="12"/>
      <c r="H34" s="12"/>
      <c r="I34" s="12"/>
      <c r="J34" s="12"/>
      <c r="K34" s="12"/>
      <c r="M34" s="122" t="s">
        <v>77</v>
      </c>
      <c r="N34" s="126">
        <f>SUMIFS(D:D,B:B,"Revenu",F:F,"mars")</f>
        <v>130</v>
      </c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3">
      <c r="A35" s="11"/>
      <c r="B35" s="12"/>
      <c r="C35" s="12"/>
      <c r="D35" s="13"/>
      <c r="E35" s="12"/>
      <c r="F35" s="14" t="str">
        <f t="shared" si="0"/>
        <v/>
      </c>
      <c r="G35" s="12"/>
      <c r="H35" s="12"/>
      <c r="I35" s="12"/>
      <c r="J35" s="12"/>
      <c r="K35" s="12"/>
      <c r="M35" s="122" t="s">
        <v>78</v>
      </c>
      <c r="N35" s="126">
        <f>SUMIFS(D:D,B:B,"Revenu",F:F,"avril")</f>
        <v>0</v>
      </c>
      <c r="Z35" t="str">
        <f>IF(B15="revenu","PRE",IF(B15="dépense","PRS",""))</f>
        <v>PRE</v>
      </c>
    </row>
    <row r="36" spans="1:33">
      <c r="A36" s="11"/>
      <c r="B36" s="12"/>
      <c r="C36" s="12"/>
      <c r="D36" s="13"/>
      <c r="E36" s="12"/>
      <c r="F36" s="14" t="str">
        <f t="shared" si="0"/>
        <v/>
      </c>
      <c r="G36" s="12"/>
      <c r="H36" s="12"/>
      <c r="I36" s="12"/>
      <c r="J36" s="12"/>
      <c r="K36" s="12"/>
      <c r="M36" s="122" t="s">
        <v>79</v>
      </c>
      <c r="N36" s="126">
        <f>SUMIFS(D:D,B:B,"Revenu",F:F,"mai")</f>
        <v>50</v>
      </c>
      <c r="Z36" t="str">
        <f>IF(B16="revenu","PRE",IF(B16="dépense","PRS",""))</f>
        <v>PRE</v>
      </c>
    </row>
    <row r="37" spans="1:33">
      <c r="A37" s="11"/>
      <c r="B37" s="12"/>
      <c r="C37" s="12"/>
      <c r="D37" s="13"/>
      <c r="E37" s="12"/>
      <c r="F37" s="14" t="str">
        <f t="shared" si="0"/>
        <v/>
      </c>
      <c r="G37" s="12"/>
      <c r="H37" s="12"/>
      <c r="I37" s="12"/>
      <c r="J37" s="12"/>
      <c r="K37" s="12"/>
      <c r="M37" s="122" t="s">
        <v>80</v>
      </c>
      <c r="N37" s="126">
        <f>SUMIFS(D:D,B:B,"Revenu",F:F,"juin")</f>
        <v>50</v>
      </c>
      <c r="Y37" s="5"/>
      <c r="Z37" s="5"/>
      <c r="AA37" s="5"/>
      <c r="AB37" s="5"/>
      <c r="AC37" s="5"/>
      <c r="AD37" s="5"/>
      <c r="AE37" s="5"/>
      <c r="AF37" s="5"/>
      <c r="AG37" s="5"/>
    </row>
    <row r="38" spans="1:33">
      <c r="A38" s="11"/>
      <c r="B38" s="12"/>
      <c r="C38" s="12"/>
      <c r="D38" s="13"/>
      <c r="E38" s="12"/>
      <c r="F38" s="14" t="str">
        <f t="shared" si="0"/>
        <v/>
      </c>
      <c r="G38" s="12"/>
      <c r="H38" s="12"/>
      <c r="I38" s="12"/>
      <c r="J38" s="12"/>
      <c r="K38" s="12"/>
      <c r="M38" s="122" t="s">
        <v>81</v>
      </c>
      <c r="N38" s="126">
        <f>SUMIFS(D:D,B:B,"Revenu",F:F,"juillet")</f>
        <v>100</v>
      </c>
      <c r="Z38" t="str">
        <f>IF(B18="revenu","PRE",IF(B18="dépense","PRS",""))</f>
        <v>PRE</v>
      </c>
    </row>
    <row r="39" spans="1:33">
      <c r="A39" s="11"/>
      <c r="B39" s="12"/>
      <c r="C39" s="12"/>
      <c r="D39" s="13"/>
      <c r="E39" s="12"/>
      <c r="F39" s="14" t="str">
        <f t="shared" si="0"/>
        <v/>
      </c>
      <c r="G39" s="12"/>
      <c r="H39" s="12"/>
      <c r="I39" s="12"/>
      <c r="J39" s="12"/>
      <c r="K39" s="12"/>
      <c r="M39" s="122" t="s">
        <v>82</v>
      </c>
      <c r="N39" s="126">
        <f>SUMIFS(D:D,B:B,"Revenu",F:F,"août")</f>
        <v>0</v>
      </c>
      <c r="Z39" t="str">
        <f>IF(B19="revenu","PRE",IF(B19="dépense","PRS",""))</f>
        <v>PRS</v>
      </c>
    </row>
    <row r="40" spans="1:33">
      <c r="A40" s="11"/>
      <c r="B40" s="12"/>
      <c r="C40" s="12"/>
      <c r="D40" s="13"/>
      <c r="E40" s="12"/>
      <c r="F40" s="14" t="str">
        <f t="shared" si="0"/>
        <v/>
      </c>
      <c r="G40" s="12"/>
      <c r="H40" s="12"/>
      <c r="I40" s="12"/>
      <c r="J40" s="12"/>
      <c r="K40" s="12"/>
      <c r="M40" s="122" t="s">
        <v>83</v>
      </c>
      <c r="N40" s="126">
        <f>SUMIFS(D:D,B:B,"Revenu",F:F,"septembre")</f>
        <v>0</v>
      </c>
      <c r="Z40" t="str">
        <f>IF(B20="revenu","PRE",IF(B20="dépense","PRS",""))</f>
        <v>PRS</v>
      </c>
    </row>
    <row r="41" spans="1:33">
      <c r="A41" s="11"/>
      <c r="B41" s="12"/>
      <c r="C41" s="12"/>
      <c r="D41" s="13"/>
      <c r="E41" s="12"/>
      <c r="F41" s="14" t="str">
        <f t="shared" si="0"/>
        <v/>
      </c>
      <c r="G41" s="12"/>
      <c r="H41" s="12"/>
      <c r="I41" s="12"/>
      <c r="J41" s="12"/>
      <c r="K41" s="12"/>
      <c r="M41" s="122" t="s">
        <v>84</v>
      </c>
      <c r="N41" s="126">
        <f>SUMIFS(D:D,B:B,"Revenu",F:F,"octobre")</f>
        <v>0</v>
      </c>
    </row>
    <row r="42" spans="1:33">
      <c r="A42" s="11"/>
      <c r="B42" s="12"/>
      <c r="C42" s="12"/>
      <c r="D42" s="13"/>
      <c r="E42" s="12"/>
      <c r="F42" s="14" t="str">
        <f t="shared" si="0"/>
        <v/>
      </c>
      <c r="G42" s="12"/>
      <c r="H42" s="12"/>
      <c r="I42" s="12"/>
      <c r="J42" s="12"/>
      <c r="K42" s="12"/>
      <c r="M42" s="122" t="s">
        <v>85</v>
      </c>
      <c r="N42" s="126">
        <f>SUMIFS(D:D,B:B,"Revenu",F:F,"novembre")</f>
        <v>80</v>
      </c>
      <c r="Z42" t="str">
        <f t="shared" ref="Z42:Z105" si="2">IF(B22="revenu","PRE",IF(B22="dépense","PRS",""))</f>
        <v>PRS</v>
      </c>
    </row>
    <row r="43" spans="1:33">
      <c r="A43" s="11"/>
      <c r="B43" s="12"/>
      <c r="C43" s="12"/>
      <c r="D43" s="13"/>
      <c r="E43" s="12"/>
      <c r="F43" s="14" t="str">
        <f t="shared" si="0"/>
        <v/>
      </c>
      <c r="G43" s="12"/>
      <c r="H43" s="12"/>
      <c r="I43" s="12"/>
      <c r="J43" s="12"/>
      <c r="K43" s="12"/>
      <c r="M43" s="124" t="s">
        <v>86</v>
      </c>
      <c r="N43" s="128">
        <f>SUMIFS(D:D,B:B,"Revenu",F:F,"décembre")</f>
        <v>0</v>
      </c>
      <c r="Z43" t="str">
        <f t="shared" si="2"/>
        <v>PRS</v>
      </c>
    </row>
    <row r="44" spans="1:33">
      <c r="A44" s="11"/>
      <c r="B44" s="12"/>
      <c r="C44" s="12"/>
      <c r="D44" s="13"/>
      <c r="E44" s="12"/>
      <c r="F44" s="14" t="str">
        <f t="shared" si="0"/>
        <v/>
      </c>
      <c r="G44" s="12"/>
      <c r="H44" s="12"/>
      <c r="I44" s="12"/>
      <c r="J44" s="12"/>
      <c r="K44" s="12"/>
      <c r="Z44" t="str">
        <f t="shared" si="2"/>
        <v>PRS</v>
      </c>
    </row>
    <row r="45" spans="1:33">
      <c r="A45" s="11"/>
      <c r="B45" s="12"/>
      <c r="C45" s="12"/>
      <c r="D45" s="13"/>
      <c r="E45" s="12"/>
      <c r="F45" s="14" t="str">
        <f t="shared" si="0"/>
        <v/>
      </c>
      <c r="G45" s="12"/>
      <c r="H45" s="12"/>
      <c r="I45" s="12"/>
      <c r="J45" s="12"/>
      <c r="K45" s="12"/>
      <c r="M45" s="174" t="s">
        <v>88</v>
      </c>
      <c r="N45" s="173"/>
      <c r="Z45" t="str">
        <f t="shared" si="2"/>
        <v>PRS</v>
      </c>
    </row>
    <row r="46" spans="1:33">
      <c r="A46" s="11"/>
      <c r="B46" s="12"/>
      <c r="C46" s="12"/>
      <c r="D46" s="13"/>
      <c r="E46" s="12"/>
      <c r="F46" s="14" t="str">
        <f t="shared" si="0"/>
        <v/>
      </c>
      <c r="G46" s="12"/>
      <c r="H46" s="12"/>
      <c r="I46" s="12"/>
      <c r="J46" s="12"/>
      <c r="K46" s="12"/>
      <c r="Z46" t="str">
        <f t="shared" si="2"/>
        <v>PRS</v>
      </c>
    </row>
    <row r="47" spans="1:33">
      <c r="A47" s="11"/>
      <c r="B47" s="12"/>
      <c r="C47" s="12"/>
      <c r="D47" s="13"/>
      <c r="E47" s="12"/>
      <c r="F47" s="14" t="str">
        <f t="shared" si="0"/>
        <v/>
      </c>
      <c r="G47" s="12"/>
      <c r="H47" s="12"/>
      <c r="I47" s="12"/>
      <c r="J47" s="12"/>
      <c r="K47" s="12"/>
      <c r="M47" s="125" t="s">
        <v>59</v>
      </c>
      <c r="N47" s="70" t="s">
        <v>74</v>
      </c>
      <c r="Z47" t="str">
        <f t="shared" si="2"/>
        <v>PRE</v>
      </c>
    </row>
    <row r="48" spans="1:33">
      <c r="A48" s="11"/>
      <c r="B48" s="12"/>
      <c r="C48" s="12"/>
      <c r="D48" s="13"/>
      <c r="E48" s="12"/>
      <c r="F48" s="14" t="str">
        <f t="shared" si="0"/>
        <v/>
      </c>
      <c r="G48" s="12"/>
      <c r="H48" s="12"/>
      <c r="I48" s="12"/>
      <c r="J48" s="12"/>
      <c r="K48" s="12"/>
      <c r="M48" s="122" t="s">
        <v>75</v>
      </c>
      <c r="N48" s="127">
        <f t="shared" ref="N48:N59" si="3">N32-N16</f>
        <v>115</v>
      </c>
      <c r="Z48" t="str">
        <f t="shared" si="2"/>
        <v>PRE</v>
      </c>
    </row>
    <row r="49" spans="1:26">
      <c r="A49" s="11"/>
      <c r="B49" s="12"/>
      <c r="C49" s="12"/>
      <c r="D49" s="13"/>
      <c r="E49" s="12"/>
      <c r="F49" s="14" t="str">
        <f t="shared" si="0"/>
        <v/>
      </c>
      <c r="G49" s="12"/>
      <c r="H49" s="12"/>
      <c r="I49" s="12"/>
      <c r="J49" s="12"/>
      <c r="K49" s="12"/>
      <c r="M49" s="122" t="s">
        <v>76</v>
      </c>
      <c r="N49" s="127">
        <f t="shared" si="3"/>
        <v>55</v>
      </c>
      <c r="Z49" t="str">
        <f t="shared" si="2"/>
        <v>PRS</v>
      </c>
    </row>
    <row r="50" spans="1:26">
      <c r="A50" s="11"/>
      <c r="B50" s="12"/>
      <c r="C50" s="12"/>
      <c r="D50" s="13"/>
      <c r="E50" s="12"/>
      <c r="F50" s="14" t="str">
        <f t="shared" si="0"/>
        <v/>
      </c>
      <c r="G50" s="12"/>
      <c r="H50" s="12"/>
      <c r="I50" s="12"/>
      <c r="J50" s="12"/>
      <c r="K50" s="12"/>
      <c r="M50" s="122" t="s">
        <v>77</v>
      </c>
      <c r="N50" s="127">
        <f t="shared" si="3"/>
        <v>85</v>
      </c>
      <c r="Z50" t="str">
        <f t="shared" si="2"/>
        <v>PRE</v>
      </c>
    </row>
    <row r="51" spans="1:26">
      <c r="A51" s="11"/>
      <c r="B51" s="12"/>
      <c r="C51" s="12"/>
      <c r="D51" s="13"/>
      <c r="E51" s="12"/>
      <c r="F51" s="14" t="str">
        <f t="shared" si="0"/>
        <v/>
      </c>
      <c r="G51" s="12"/>
      <c r="H51" s="12"/>
      <c r="I51" s="12"/>
      <c r="J51" s="12"/>
      <c r="K51" s="12"/>
      <c r="M51" s="122" t="s">
        <v>78</v>
      </c>
      <c r="N51" s="127">
        <f t="shared" si="3"/>
        <v>-35</v>
      </c>
      <c r="Z51" t="str">
        <f t="shared" si="2"/>
        <v/>
      </c>
    </row>
    <row r="52" spans="1:26">
      <c r="A52" s="11"/>
      <c r="B52" s="12"/>
      <c r="C52" s="12"/>
      <c r="D52" s="13"/>
      <c r="E52" s="12"/>
      <c r="F52" s="14" t="str">
        <f t="shared" si="0"/>
        <v/>
      </c>
      <c r="G52" s="12"/>
      <c r="H52" s="12"/>
      <c r="I52" s="12"/>
      <c r="J52" s="12"/>
      <c r="K52" s="12"/>
      <c r="M52" s="122" t="s">
        <v>79</v>
      </c>
      <c r="N52" s="127">
        <f t="shared" si="3"/>
        <v>10</v>
      </c>
      <c r="Z52" t="str">
        <f t="shared" si="2"/>
        <v/>
      </c>
    </row>
    <row r="53" spans="1:26">
      <c r="A53" s="11"/>
      <c r="B53" s="12"/>
      <c r="C53" s="12"/>
      <c r="D53" s="13"/>
      <c r="E53" s="12"/>
      <c r="F53" s="14" t="str">
        <f t="shared" si="0"/>
        <v/>
      </c>
      <c r="G53" s="12"/>
      <c r="H53" s="12"/>
      <c r="I53" s="12"/>
      <c r="J53" s="12"/>
      <c r="K53" s="12"/>
      <c r="M53" s="122" t="s">
        <v>80</v>
      </c>
      <c r="N53" s="127">
        <f t="shared" si="3"/>
        <v>0</v>
      </c>
      <c r="Z53" t="str">
        <f t="shared" si="2"/>
        <v/>
      </c>
    </row>
    <row r="54" spans="1:26">
      <c r="A54" s="11"/>
      <c r="B54" s="12"/>
      <c r="C54" s="12"/>
      <c r="D54" s="13"/>
      <c r="E54" s="12"/>
      <c r="F54" s="14" t="str">
        <f t="shared" si="0"/>
        <v/>
      </c>
      <c r="G54" s="12"/>
      <c r="H54" s="12"/>
      <c r="I54" s="12"/>
      <c r="J54" s="12"/>
      <c r="K54" s="12"/>
      <c r="M54" s="122" t="s">
        <v>81</v>
      </c>
      <c r="N54" s="127">
        <f t="shared" si="3"/>
        <v>60</v>
      </c>
      <c r="Z54" t="str">
        <f t="shared" si="2"/>
        <v/>
      </c>
    </row>
    <row r="55" spans="1:26">
      <c r="A55" s="11"/>
      <c r="B55" s="12"/>
      <c r="C55" s="12"/>
      <c r="D55" s="13"/>
      <c r="E55" s="12"/>
      <c r="F55" s="14" t="str">
        <f t="shared" si="0"/>
        <v/>
      </c>
      <c r="G55" s="12"/>
      <c r="H55" s="12"/>
      <c r="I55" s="12"/>
      <c r="J55" s="12"/>
      <c r="K55" s="12"/>
      <c r="M55" s="122" t="s">
        <v>82</v>
      </c>
      <c r="N55" s="127">
        <f t="shared" si="3"/>
        <v>-50</v>
      </c>
      <c r="Z55" t="str">
        <f t="shared" si="2"/>
        <v/>
      </c>
    </row>
    <row r="56" spans="1:26">
      <c r="A56" s="11"/>
      <c r="B56" s="12"/>
      <c r="C56" s="12"/>
      <c r="D56" s="13"/>
      <c r="E56" s="12"/>
      <c r="F56" s="14" t="str">
        <f t="shared" si="0"/>
        <v/>
      </c>
      <c r="G56" s="12"/>
      <c r="H56" s="12"/>
      <c r="I56" s="12"/>
      <c r="J56" s="12"/>
      <c r="K56" s="12"/>
      <c r="M56" s="122" t="s">
        <v>83</v>
      </c>
      <c r="N56" s="127">
        <f t="shared" si="3"/>
        <v>-90</v>
      </c>
      <c r="Z56" t="str">
        <f t="shared" si="2"/>
        <v/>
      </c>
    </row>
    <row r="57" spans="1:26">
      <c r="A57" s="11"/>
      <c r="B57" s="12"/>
      <c r="C57" s="12"/>
      <c r="D57" s="13"/>
      <c r="E57" s="12"/>
      <c r="F57" s="14" t="str">
        <f t="shared" si="0"/>
        <v/>
      </c>
      <c r="G57" s="12"/>
      <c r="H57" s="12"/>
      <c r="I57" s="12"/>
      <c r="J57" s="12"/>
      <c r="K57" s="12"/>
      <c r="M57" s="122" t="s">
        <v>84</v>
      </c>
      <c r="N57" s="127">
        <f t="shared" si="3"/>
        <v>-30</v>
      </c>
      <c r="Z57" t="str">
        <f t="shared" si="2"/>
        <v/>
      </c>
    </row>
    <row r="58" spans="1:26">
      <c r="A58" s="11"/>
      <c r="B58" s="12"/>
      <c r="C58" s="12"/>
      <c r="D58" s="13"/>
      <c r="E58" s="12"/>
      <c r="F58" s="14" t="str">
        <f t="shared" si="0"/>
        <v/>
      </c>
      <c r="G58" s="12"/>
      <c r="H58" s="12"/>
      <c r="I58" s="12"/>
      <c r="J58" s="12"/>
      <c r="K58" s="12"/>
      <c r="M58" s="122" t="s">
        <v>85</v>
      </c>
      <c r="N58" s="127">
        <f t="shared" si="3"/>
        <v>50</v>
      </c>
      <c r="Z58" t="str">
        <f t="shared" si="2"/>
        <v/>
      </c>
    </row>
    <row r="59" spans="1:26">
      <c r="A59" s="11"/>
      <c r="B59" s="12"/>
      <c r="C59" s="12"/>
      <c r="D59" s="13"/>
      <c r="E59" s="12"/>
      <c r="F59" s="14" t="str">
        <f t="shared" si="0"/>
        <v/>
      </c>
      <c r="G59" s="12"/>
      <c r="H59" s="12"/>
      <c r="I59" s="12"/>
      <c r="J59" s="12"/>
      <c r="K59" s="12"/>
      <c r="M59" s="122" t="s">
        <v>86</v>
      </c>
      <c r="N59" s="129">
        <f t="shared" si="3"/>
        <v>0</v>
      </c>
      <c r="Z59" t="str">
        <f t="shared" si="2"/>
        <v/>
      </c>
    </row>
    <row r="60" spans="1:26">
      <c r="A60" s="11"/>
      <c r="B60" s="12"/>
      <c r="C60" s="12"/>
      <c r="D60" s="13"/>
      <c r="E60" s="12"/>
      <c r="F60" s="14" t="str">
        <f t="shared" si="0"/>
        <v/>
      </c>
      <c r="G60" s="12"/>
      <c r="H60" s="12"/>
      <c r="I60" s="12"/>
      <c r="J60" s="12"/>
      <c r="K60" s="12"/>
      <c r="Z60" t="str">
        <f t="shared" si="2"/>
        <v/>
      </c>
    </row>
    <row r="61" spans="1:26">
      <c r="A61" s="11"/>
      <c r="B61" s="12"/>
      <c r="C61" s="12"/>
      <c r="D61" s="13"/>
      <c r="E61" s="12"/>
      <c r="F61" s="14" t="str">
        <f t="shared" si="0"/>
        <v/>
      </c>
      <c r="G61" s="12"/>
      <c r="H61" s="12"/>
      <c r="I61" s="12"/>
      <c r="J61" s="12"/>
      <c r="K61" s="12"/>
      <c r="Z61" t="str">
        <f t="shared" si="2"/>
        <v/>
      </c>
    </row>
    <row r="62" spans="1:26">
      <c r="A62" s="11"/>
      <c r="B62" s="12"/>
      <c r="C62" s="12"/>
      <c r="D62" s="13"/>
      <c r="E62" s="12"/>
      <c r="F62" s="14" t="str">
        <f t="shared" si="0"/>
        <v/>
      </c>
      <c r="G62" s="12"/>
      <c r="H62" s="12"/>
      <c r="I62" s="12"/>
      <c r="J62" s="12"/>
      <c r="K62" s="12"/>
      <c r="Z62" t="str">
        <f t="shared" si="2"/>
        <v/>
      </c>
    </row>
    <row r="63" spans="1:26">
      <c r="A63" s="11"/>
      <c r="B63" s="12"/>
      <c r="C63" s="12"/>
      <c r="D63" s="13"/>
      <c r="E63" s="12"/>
      <c r="F63" s="14" t="str">
        <f t="shared" si="0"/>
        <v/>
      </c>
      <c r="G63" s="12"/>
      <c r="H63" s="12"/>
      <c r="I63" s="12"/>
      <c r="J63" s="12"/>
      <c r="K63" s="12"/>
      <c r="Z63" t="str">
        <f t="shared" si="2"/>
        <v/>
      </c>
    </row>
    <row r="64" spans="1:26">
      <c r="A64" s="11"/>
      <c r="B64" s="12"/>
      <c r="C64" s="12"/>
      <c r="D64" s="13"/>
      <c r="E64" s="12"/>
      <c r="F64" s="14" t="str">
        <f t="shared" si="0"/>
        <v/>
      </c>
      <c r="G64" s="12"/>
      <c r="H64" s="12"/>
      <c r="I64" s="12"/>
      <c r="J64" s="12"/>
      <c r="K64" s="12"/>
      <c r="Z64" t="str">
        <f t="shared" si="2"/>
        <v/>
      </c>
    </row>
    <row r="65" spans="1:26">
      <c r="A65" s="11"/>
      <c r="B65" s="12"/>
      <c r="C65" s="12"/>
      <c r="D65" s="13"/>
      <c r="E65" s="12"/>
      <c r="F65" s="14" t="str">
        <f t="shared" si="0"/>
        <v/>
      </c>
      <c r="G65" s="12"/>
      <c r="H65" s="12"/>
      <c r="I65" s="12"/>
      <c r="J65" s="12"/>
      <c r="K65" s="12"/>
      <c r="Z65" t="str">
        <f t="shared" si="2"/>
        <v/>
      </c>
    </row>
    <row r="66" spans="1:26">
      <c r="A66" s="11"/>
      <c r="B66" s="12"/>
      <c r="C66" s="12"/>
      <c r="D66" s="13"/>
      <c r="E66" s="12"/>
      <c r="F66" s="14" t="str">
        <f t="shared" ref="F66:F129" si="4">IF(ISNUMBER(A66),TEXT(A66,"mmmm"),"")</f>
        <v/>
      </c>
      <c r="G66" s="12"/>
      <c r="H66" s="12"/>
      <c r="I66" s="12"/>
      <c r="J66" s="12"/>
      <c r="K66" s="12"/>
      <c r="Z66" t="str">
        <f t="shared" si="2"/>
        <v/>
      </c>
    </row>
    <row r="67" spans="1:26">
      <c r="A67" s="11"/>
      <c r="B67" s="12"/>
      <c r="C67" s="12"/>
      <c r="D67" s="13"/>
      <c r="E67" s="12"/>
      <c r="F67" s="14" t="str">
        <f t="shared" si="4"/>
        <v/>
      </c>
      <c r="G67" s="12"/>
      <c r="H67" s="12"/>
      <c r="I67" s="12"/>
      <c r="J67" s="12"/>
      <c r="K67" s="12"/>
      <c r="Z67" t="str">
        <f t="shared" si="2"/>
        <v/>
      </c>
    </row>
    <row r="68" spans="1:26">
      <c r="A68" s="11"/>
      <c r="B68" s="12"/>
      <c r="C68" s="12"/>
      <c r="D68" s="13"/>
      <c r="E68" s="12"/>
      <c r="F68" s="14" t="str">
        <f t="shared" si="4"/>
        <v/>
      </c>
      <c r="G68" s="12"/>
      <c r="H68" s="12"/>
      <c r="I68" s="12"/>
      <c r="J68" s="12"/>
      <c r="K68" s="12"/>
      <c r="Z68" t="str">
        <f t="shared" si="2"/>
        <v/>
      </c>
    </row>
    <row r="69" spans="1:26">
      <c r="A69" s="11"/>
      <c r="B69" s="12"/>
      <c r="C69" s="12"/>
      <c r="D69" s="13"/>
      <c r="E69" s="12"/>
      <c r="F69" s="14" t="str">
        <f t="shared" si="4"/>
        <v/>
      </c>
      <c r="G69" s="12"/>
      <c r="H69" s="12"/>
      <c r="I69" s="12"/>
      <c r="J69" s="12"/>
      <c r="K69" s="12"/>
      <c r="Z69" t="str">
        <f t="shared" si="2"/>
        <v/>
      </c>
    </row>
    <row r="70" spans="1:26">
      <c r="A70" s="11"/>
      <c r="B70" s="12"/>
      <c r="C70" s="12"/>
      <c r="D70" s="13"/>
      <c r="E70" s="12"/>
      <c r="F70" s="14" t="str">
        <f t="shared" si="4"/>
        <v/>
      </c>
      <c r="G70" s="12"/>
      <c r="H70" s="12"/>
      <c r="I70" s="12"/>
      <c r="J70" s="12"/>
      <c r="K70" s="12"/>
      <c r="Z70" t="str">
        <f t="shared" si="2"/>
        <v/>
      </c>
    </row>
    <row r="71" spans="1:26">
      <c r="A71" s="11"/>
      <c r="B71" s="12"/>
      <c r="C71" s="12"/>
      <c r="D71" s="13"/>
      <c r="E71" s="12"/>
      <c r="F71" s="14" t="str">
        <f t="shared" si="4"/>
        <v/>
      </c>
      <c r="G71" s="12"/>
      <c r="H71" s="12"/>
      <c r="I71" s="12"/>
      <c r="J71" s="12"/>
      <c r="K71" s="12"/>
      <c r="Z71" t="str">
        <f t="shared" si="2"/>
        <v/>
      </c>
    </row>
    <row r="72" spans="1:26">
      <c r="A72" s="11"/>
      <c r="B72" s="12"/>
      <c r="C72" s="12"/>
      <c r="D72" s="13"/>
      <c r="E72" s="12"/>
      <c r="F72" s="14" t="str">
        <f t="shared" si="4"/>
        <v/>
      </c>
      <c r="G72" s="12"/>
      <c r="H72" s="12"/>
      <c r="I72" s="12"/>
      <c r="J72" s="12"/>
      <c r="K72" s="12"/>
      <c r="Z72" t="str">
        <f t="shared" si="2"/>
        <v/>
      </c>
    </row>
    <row r="73" spans="1:26">
      <c r="A73" s="11"/>
      <c r="B73" s="12"/>
      <c r="C73" s="12"/>
      <c r="D73" s="13"/>
      <c r="E73" s="12"/>
      <c r="F73" s="14" t="str">
        <f t="shared" si="4"/>
        <v/>
      </c>
      <c r="G73" s="12"/>
      <c r="H73" s="12"/>
      <c r="I73" s="12"/>
      <c r="J73" s="12"/>
      <c r="K73" s="12"/>
      <c r="Z73" t="str">
        <f t="shared" si="2"/>
        <v/>
      </c>
    </row>
    <row r="74" spans="1:26">
      <c r="A74" s="11"/>
      <c r="B74" s="12"/>
      <c r="C74" s="12"/>
      <c r="D74" s="13"/>
      <c r="E74" s="12"/>
      <c r="F74" s="14" t="str">
        <f t="shared" si="4"/>
        <v/>
      </c>
      <c r="G74" s="12"/>
      <c r="H74" s="12"/>
      <c r="I74" s="12"/>
      <c r="J74" s="12"/>
      <c r="K74" s="12"/>
      <c r="Z74" t="str">
        <f t="shared" si="2"/>
        <v/>
      </c>
    </row>
    <row r="75" spans="1:26">
      <c r="A75" s="11"/>
      <c r="B75" s="12"/>
      <c r="C75" s="12"/>
      <c r="D75" s="13"/>
      <c r="E75" s="12"/>
      <c r="F75" s="14" t="str">
        <f t="shared" si="4"/>
        <v/>
      </c>
      <c r="G75" s="12"/>
      <c r="H75" s="12"/>
      <c r="I75" s="12"/>
      <c r="J75" s="12"/>
      <c r="K75" s="12"/>
      <c r="Z75" t="str">
        <f t="shared" si="2"/>
        <v/>
      </c>
    </row>
    <row r="76" spans="1:26">
      <c r="A76" s="11"/>
      <c r="B76" s="12"/>
      <c r="C76" s="12"/>
      <c r="D76" s="13"/>
      <c r="E76" s="12"/>
      <c r="F76" s="14" t="str">
        <f t="shared" si="4"/>
        <v/>
      </c>
      <c r="G76" s="12"/>
      <c r="H76" s="12"/>
      <c r="I76" s="12"/>
      <c r="J76" s="12"/>
      <c r="K76" s="12"/>
      <c r="Z76" t="str">
        <f t="shared" si="2"/>
        <v/>
      </c>
    </row>
    <row r="77" spans="1:26">
      <c r="A77" s="11"/>
      <c r="B77" s="12"/>
      <c r="C77" s="12"/>
      <c r="D77" s="13"/>
      <c r="E77" s="12"/>
      <c r="F77" s="14" t="str">
        <f t="shared" si="4"/>
        <v/>
      </c>
      <c r="G77" s="12"/>
      <c r="H77" s="12"/>
      <c r="I77" s="12"/>
      <c r="J77" s="12"/>
      <c r="K77" s="12"/>
      <c r="Z77" t="str">
        <f t="shared" si="2"/>
        <v/>
      </c>
    </row>
    <row r="78" spans="1:26">
      <c r="A78" s="11"/>
      <c r="B78" s="12"/>
      <c r="C78" s="12"/>
      <c r="D78" s="13"/>
      <c r="E78" s="12"/>
      <c r="F78" s="14" t="str">
        <f t="shared" si="4"/>
        <v/>
      </c>
      <c r="G78" s="12"/>
      <c r="H78" s="12"/>
      <c r="I78" s="12"/>
      <c r="J78" s="12"/>
      <c r="K78" s="12"/>
      <c r="Z78" t="str">
        <f t="shared" si="2"/>
        <v/>
      </c>
    </row>
    <row r="79" spans="1:26">
      <c r="A79" s="11"/>
      <c r="B79" s="12"/>
      <c r="C79" s="12"/>
      <c r="D79" s="13"/>
      <c r="E79" s="12"/>
      <c r="F79" s="14" t="str">
        <f t="shared" si="4"/>
        <v/>
      </c>
      <c r="G79" s="12"/>
      <c r="H79" s="12"/>
      <c r="I79" s="12"/>
      <c r="J79" s="12"/>
      <c r="K79" s="12"/>
      <c r="Z79" t="str">
        <f t="shared" si="2"/>
        <v/>
      </c>
    </row>
    <row r="80" spans="1:26">
      <c r="A80" s="11"/>
      <c r="B80" s="12"/>
      <c r="C80" s="12"/>
      <c r="D80" s="13"/>
      <c r="E80" s="12"/>
      <c r="F80" s="14" t="str">
        <f t="shared" si="4"/>
        <v/>
      </c>
      <c r="G80" s="12"/>
      <c r="H80" s="12"/>
      <c r="I80" s="12"/>
      <c r="J80" s="12"/>
      <c r="K80" s="12"/>
      <c r="Z80" t="str">
        <f t="shared" si="2"/>
        <v/>
      </c>
    </row>
    <row r="81" spans="1:26">
      <c r="A81" s="11"/>
      <c r="B81" s="12"/>
      <c r="C81" s="12"/>
      <c r="D81" s="13"/>
      <c r="E81" s="12"/>
      <c r="F81" s="14" t="str">
        <f t="shared" si="4"/>
        <v/>
      </c>
      <c r="G81" s="12"/>
      <c r="H81" s="12"/>
      <c r="I81" s="12"/>
      <c r="J81" s="12"/>
      <c r="K81" s="12"/>
      <c r="Z81" t="str">
        <f t="shared" si="2"/>
        <v/>
      </c>
    </row>
    <row r="82" spans="1:26">
      <c r="A82" s="11"/>
      <c r="B82" s="12"/>
      <c r="C82" s="12"/>
      <c r="D82" s="13"/>
      <c r="E82" s="12"/>
      <c r="F82" s="14" t="str">
        <f t="shared" si="4"/>
        <v/>
      </c>
      <c r="G82" s="12"/>
      <c r="H82" s="12"/>
      <c r="I82" s="12"/>
      <c r="J82" s="12"/>
      <c r="K82" s="12"/>
      <c r="Z82" t="str">
        <f t="shared" si="2"/>
        <v/>
      </c>
    </row>
    <row r="83" spans="1:26">
      <c r="A83" s="11"/>
      <c r="B83" s="12"/>
      <c r="C83" s="12"/>
      <c r="D83" s="13"/>
      <c r="E83" s="12"/>
      <c r="F83" s="14" t="str">
        <f t="shared" si="4"/>
        <v/>
      </c>
      <c r="G83" s="12"/>
      <c r="H83" s="12"/>
      <c r="I83" s="12"/>
      <c r="J83" s="12"/>
      <c r="K83" s="12"/>
      <c r="Z83" t="str">
        <f t="shared" si="2"/>
        <v/>
      </c>
    </row>
    <row r="84" spans="1:26">
      <c r="A84" s="11"/>
      <c r="B84" s="12"/>
      <c r="C84" s="12"/>
      <c r="D84" s="13"/>
      <c r="E84" s="12"/>
      <c r="F84" s="14" t="str">
        <f t="shared" si="4"/>
        <v/>
      </c>
      <c r="G84" s="12"/>
      <c r="H84" s="12"/>
      <c r="I84" s="12"/>
      <c r="J84" s="12"/>
      <c r="K84" s="12"/>
      <c r="Z84" t="str">
        <f t="shared" si="2"/>
        <v/>
      </c>
    </row>
    <row r="85" spans="1:26">
      <c r="A85" s="11"/>
      <c r="B85" s="12"/>
      <c r="C85" s="12"/>
      <c r="D85" s="13"/>
      <c r="E85" s="12"/>
      <c r="F85" s="14" t="str">
        <f t="shared" si="4"/>
        <v/>
      </c>
      <c r="G85" s="12"/>
      <c r="H85" s="12"/>
      <c r="I85" s="12"/>
      <c r="J85" s="12"/>
      <c r="K85" s="12"/>
      <c r="Z85" t="str">
        <f t="shared" si="2"/>
        <v/>
      </c>
    </row>
    <row r="86" spans="1:26">
      <c r="A86" s="11"/>
      <c r="B86" s="12"/>
      <c r="C86" s="12"/>
      <c r="D86" s="13"/>
      <c r="E86" s="12"/>
      <c r="F86" s="14" t="str">
        <f t="shared" si="4"/>
        <v/>
      </c>
      <c r="G86" s="12"/>
      <c r="H86" s="12"/>
      <c r="I86" s="12"/>
      <c r="J86" s="12"/>
      <c r="K86" s="12"/>
      <c r="Z86" t="str">
        <f t="shared" si="2"/>
        <v/>
      </c>
    </row>
    <row r="87" spans="1:26">
      <c r="A87" s="11"/>
      <c r="B87" s="12"/>
      <c r="C87" s="12"/>
      <c r="D87" s="13"/>
      <c r="E87" s="12"/>
      <c r="F87" s="14" t="str">
        <f t="shared" si="4"/>
        <v/>
      </c>
      <c r="G87" s="12"/>
      <c r="H87" s="12"/>
      <c r="I87" s="12"/>
      <c r="J87" s="12"/>
      <c r="K87" s="12"/>
      <c r="Z87" t="str">
        <f t="shared" si="2"/>
        <v/>
      </c>
    </row>
    <row r="88" spans="1:26">
      <c r="A88" s="11"/>
      <c r="B88" s="12"/>
      <c r="C88" s="12"/>
      <c r="D88" s="13"/>
      <c r="E88" s="12"/>
      <c r="F88" s="14" t="str">
        <f t="shared" si="4"/>
        <v/>
      </c>
      <c r="G88" s="12"/>
      <c r="H88" s="12"/>
      <c r="I88" s="12"/>
      <c r="J88" s="12"/>
      <c r="K88" s="12"/>
      <c r="Z88" t="str">
        <f t="shared" si="2"/>
        <v/>
      </c>
    </row>
    <row r="89" spans="1:26">
      <c r="A89" s="11"/>
      <c r="B89" s="12"/>
      <c r="C89" s="12"/>
      <c r="D89" s="13"/>
      <c r="E89" s="12"/>
      <c r="F89" s="14" t="str">
        <f t="shared" si="4"/>
        <v/>
      </c>
      <c r="G89" s="12"/>
      <c r="H89" s="12"/>
      <c r="I89" s="12"/>
      <c r="J89" s="12"/>
      <c r="K89" s="12"/>
      <c r="Z89" t="str">
        <f t="shared" si="2"/>
        <v/>
      </c>
    </row>
    <row r="90" spans="1:26">
      <c r="A90" s="11"/>
      <c r="B90" s="12"/>
      <c r="C90" s="12"/>
      <c r="D90" s="13"/>
      <c r="E90" s="12"/>
      <c r="F90" s="14" t="str">
        <f t="shared" si="4"/>
        <v/>
      </c>
      <c r="G90" s="12"/>
      <c r="H90" s="12"/>
      <c r="I90" s="12"/>
      <c r="J90" s="12"/>
      <c r="K90" s="12"/>
      <c r="Z90" t="str">
        <f t="shared" si="2"/>
        <v/>
      </c>
    </row>
    <row r="91" spans="1:26">
      <c r="A91" s="11"/>
      <c r="B91" s="12"/>
      <c r="C91" s="12"/>
      <c r="D91" s="13"/>
      <c r="E91" s="12"/>
      <c r="F91" s="14" t="str">
        <f t="shared" si="4"/>
        <v/>
      </c>
      <c r="G91" s="12"/>
      <c r="H91" s="12"/>
      <c r="I91" s="12"/>
      <c r="J91" s="12"/>
      <c r="K91" s="12"/>
      <c r="Z91" t="str">
        <f t="shared" si="2"/>
        <v/>
      </c>
    </row>
    <row r="92" spans="1:26">
      <c r="A92" s="11"/>
      <c r="B92" s="12"/>
      <c r="C92" s="12"/>
      <c r="D92" s="13"/>
      <c r="E92" s="12"/>
      <c r="F92" s="14" t="str">
        <f t="shared" si="4"/>
        <v/>
      </c>
      <c r="G92" s="12"/>
      <c r="H92" s="12"/>
      <c r="I92" s="12"/>
      <c r="J92" s="12"/>
      <c r="K92" s="12"/>
      <c r="Z92" t="str">
        <f t="shared" si="2"/>
        <v/>
      </c>
    </row>
    <row r="93" spans="1:26">
      <c r="A93" s="11"/>
      <c r="B93" s="12"/>
      <c r="C93" s="12"/>
      <c r="D93" s="13"/>
      <c r="E93" s="12"/>
      <c r="F93" s="14" t="str">
        <f t="shared" si="4"/>
        <v/>
      </c>
      <c r="G93" s="12"/>
      <c r="H93" s="12"/>
      <c r="I93" s="12"/>
      <c r="J93" s="12"/>
      <c r="K93" s="12"/>
      <c r="Z93" t="str">
        <f t="shared" si="2"/>
        <v/>
      </c>
    </row>
    <row r="94" spans="1:26">
      <c r="A94" s="11"/>
      <c r="B94" s="12"/>
      <c r="C94" s="12"/>
      <c r="D94" s="13"/>
      <c r="E94" s="12"/>
      <c r="F94" s="14" t="str">
        <f t="shared" si="4"/>
        <v/>
      </c>
      <c r="G94" s="12"/>
      <c r="H94" s="12"/>
      <c r="I94" s="12"/>
      <c r="J94" s="12"/>
      <c r="K94" s="12"/>
      <c r="Z94" t="str">
        <f t="shared" si="2"/>
        <v/>
      </c>
    </row>
    <row r="95" spans="1:26">
      <c r="A95" s="11"/>
      <c r="B95" s="12"/>
      <c r="C95" s="12"/>
      <c r="D95" s="13"/>
      <c r="E95" s="12"/>
      <c r="F95" s="14" t="str">
        <f t="shared" si="4"/>
        <v/>
      </c>
      <c r="G95" s="12"/>
      <c r="H95" s="12"/>
      <c r="I95" s="12"/>
      <c r="J95" s="12"/>
      <c r="K95" s="12"/>
      <c r="Z95" t="str">
        <f t="shared" si="2"/>
        <v/>
      </c>
    </row>
    <row r="96" spans="1:26">
      <c r="A96" s="11"/>
      <c r="B96" s="12"/>
      <c r="C96" s="12"/>
      <c r="D96" s="13"/>
      <c r="E96" s="12"/>
      <c r="F96" s="14" t="str">
        <f t="shared" si="4"/>
        <v/>
      </c>
      <c r="G96" s="12"/>
      <c r="H96" s="12"/>
      <c r="I96" s="12"/>
      <c r="J96" s="12"/>
      <c r="K96" s="12"/>
      <c r="Z96" t="str">
        <f t="shared" si="2"/>
        <v/>
      </c>
    </row>
    <row r="97" spans="1:26">
      <c r="A97" s="11"/>
      <c r="B97" s="12"/>
      <c r="C97" s="12"/>
      <c r="D97" s="13"/>
      <c r="E97" s="12"/>
      <c r="F97" s="14" t="str">
        <f t="shared" si="4"/>
        <v/>
      </c>
      <c r="G97" s="12"/>
      <c r="H97" s="12"/>
      <c r="I97" s="12"/>
      <c r="J97" s="12"/>
      <c r="K97" s="12"/>
      <c r="Z97" t="str">
        <f t="shared" si="2"/>
        <v/>
      </c>
    </row>
    <row r="98" spans="1:26">
      <c r="A98" s="11"/>
      <c r="B98" s="12"/>
      <c r="C98" s="12"/>
      <c r="D98" s="13"/>
      <c r="E98" s="12"/>
      <c r="F98" s="14" t="str">
        <f t="shared" si="4"/>
        <v/>
      </c>
      <c r="G98" s="12"/>
      <c r="H98" s="12"/>
      <c r="I98" s="12"/>
      <c r="J98" s="12"/>
      <c r="K98" s="12"/>
      <c r="Z98" t="str">
        <f t="shared" si="2"/>
        <v/>
      </c>
    </row>
    <row r="99" spans="1:26">
      <c r="A99" s="11"/>
      <c r="B99" s="12"/>
      <c r="C99" s="12"/>
      <c r="D99" s="13"/>
      <c r="E99" s="12"/>
      <c r="F99" s="14" t="str">
        <f t="shared" si="4"/>
        <v/>
      </c>
      <c r="G99" s="12"/>
      <c r="H99" s="12"/>
      <c r="I99" s="12"/>
      <c r="J99" s="12"/>
      <c r="K99" s="12"/>
      <c r="Z99" t="str">
        <f t="shared" si="2"/>
        <v/>
      </c>
    </row>
    <row r="100" spans="1:26">
      <c r="A100" s="11"/>
      <c r="B100" s="12"/>
      <c r="C100" s="12"/>
      <c r="D100" s="13"/>
      <c r="E100" s="12"/>
      <c r="F100" s="14" t="str">
        <f t="shared" si="4"/>
        <v/>
      </c>
      <c r="G100" s="12"/>
      <c r="H100" s="12"/>
      <c r="I100" s="12"/>
      <c r="J100" s="12"/>
      <c r="K100" s="12"/>
      <c r="Z100" t="str">
        <f t="shared" si="2"/>
        <v/>
      </c>
    </row>
    <row r="101" spans="1:26">
      <c r="A101" s="11"/>
      <c r="B101" s="12"/>
      <c r="C101" s="12"/>
      <c r="D101" s="13"/>
      <c r="E101" s="12"/>
      <c r="F101" s="14" t="str">
        <f t="shared" si="4"/>
        <v/>
      </c>
      <c r="G101" s="12"/>
      <c r="H101" s="12"/>
      <c r="I101" s="12"/>
      <c r="J101" s="12"/>
      <c r="K101" s="12"/>
      <c r="Z101" t="str">
        <f t="shared" si="2"/>
        <v/>
      </c>
    </row>
    <row r="102" spans="1:26">
      <c r="A102" s="11"/>
      <c r="B102" s="12"/>
      <c r="C102" s="12"/>
      <c r="D102" s="13"/>
      <c r="E102" s="12"/>
      <c r="F102" s="14" t="str">
        <f t="shared" si="4"/>
        <v/>
      </c>
      <c r="G102" s="12"/>
      <c r="H102" s="12"/>
      <c r="I102" s="12"/>
      <c r="J102" s="12"/>
      <c r="K102" s="12"/>
      <c r="Z102" t="str">
        <f t="shared" si="2"/>
        <v/>
      </c>
    </row>
    <row r="103" spans="1:26">
      <c r="A103" s="11"/>
      <c r="B103" s="12"/>
      <c r="C103" s="12"/>
      <c r="D103" s="13"/>
      <c r="E103" s="12"/>
      <c r="F103" s="14" t="str">
        <f t="shared" si="4"/>
        <v/>
      </c>
      <c r="G103" s="12"/>
      <c r="H103" s="12"/>
      <c r="I103" s="12"/>
      <c r="J103" s="12"/>
      <c r="K103" s="12"/>
      <c r="Z103" t="str">
        <f t="shared" si="2"/>
        <v/>
      </c>
    </row>
    <row r="104" spans="1:26">
      <c r="A104" s="11"/>
      <c r="B104" s="12"/>
      <c r="C104" s="12"/>
      <c r="D104" s="13"/>
      <c r="E104" s="12"/>
      <c r="F104" s="14" t="str">
        <f t="shared" si="4"/>
        <v/>
      </c>
      <c r="G104" s="12"/>
      <c r="H104" s="12"/>
      <c r="I104" s="12"/>
      <c r="J104" s="12"/>
      <c r="K104" s="12"/>
      <c r="Z104" t="str">
        <f t="shared" si="2"/>
        <v/>
      </c>
    </row>
    <row r="105" spans="1:26">
      <c r="A105" s="11"/>
      <c r="B105" s="12"/>
      <c r="C105" s="12"/>
      <c r="D105" s="13"/>
      <c r="E105" s="12"/>
      <c r="F105" s="14" t="str">
        <f t="shared" si="4"/>
        <v/>
      </c>
      <c r="G105" s="12"/>
      <c r="H105" s="12"/>
      <c r="I105" s="12"/>
      <c r="J105" s="12"/>
      <c r="K105" s="12"/>
      <c r="Z105" t="str">
        <f t="shared" si="2"/>
        <v/>
      </c>
    </row>
    <row r="106" spans="1:26">
      <c r="A106" s="11"/>
      <c r="B106" s="12"/>
      <c r="C106" s="12"/>
      <c r="D106" s="13"/>
      <c r="E106" s="12"/>
      <c r="F106" s="14" t="str">
        <f t="shared" si="4"/>
        <v/>
      </c>
      <c r="G106" s="12"/>
      <c r="H106" s="12"/>
      <c r="I106" s="12"/>
      <c r="J106" s="12"/>
      <c r="K106" s="12"/>
      <c r="Z106" t="str">
        <f t="shared" ref="Z106:Z169" si="5">IF(B86="revenu","PRE",IF(B86="dépense","PRS",""))</f>
        <v/>
      </c>
    </row>
    <row r="107" spans="1:26">
      <c r="A107" s="11"/>
      <c r="B107" s="12"/>
      <c r="C107" s="12"/>
      <c r="D107" s="13"/>
      <c r="E107" s="12"/>
      <c r="F107" s="14" t="str">
        <f t="shared" si="4"/>
        <v/>
      </c>
      <c r="G107" s="12"/>
      <c r="H107" s="12"/>
      <c r="I107" s="12"/>
      <c r="J107" s="12"/>
      <c r="K107" s="12"/>
      <c r="Z107" t="str">
        <f t="shared" si="5"/>
        <v/>
      </c>
    </row>
    <row r="108" spans="1:26">
      <c r="A108" s="11"/>
      <c r="B108" s="12"/>
      <c r="C108" s="12"/>
      <c r="D108" s="13"/>
      <c r="E108" s="12"/>
      <c r="F108" s="14" t="str">
        <f t="shared" si="4"/>
        <v/>
      </c>
      <c r="G108" s="12"/>
      <c r="H108" s="12"/>
      <c r="I108" s="12"/>
      <c r="J108" s="12"/>
      <c r="K108" s="12"/>
      <c r="Z108" t="str">
        <f t="shared" si="5"/>
        <v/>
      </c>
    </row>
    <row r="109" spans="1:26">
      <c r="A109" s="11"/>
      <c r="B109" s="12"/>
      <c r="C109" s="12"/>
      <c r="D109" s="13"/>
      <c r="E109" s="12"/>
      <c r="F109" s="14" t="str">
        <f t="shared" si="4"/>
        <v/>
      </c>
      <c r="G109" s="12"/>
      <c r="H109" s="12"/>
      <c r="I109" s="12"/>
      <c r="J109" s="12"/>
      <c r="K109" s="12"/>
      <c r="Z109" t="str">
        <f t="shared" si="5"/>
        <v/>
      </c>
    </row>
    <row r="110" spans="1:26">
      <c r="A110" s="11"/>
      <c r="B110" s="12"/>
      <c r="C110" s="12"/>
      <c r="D110" s="13"/>
      <c r="E110" s="12"/>
      <c r="F110" s="14" t="str">
        <f t="shared" si="4"/>
        <v/>
      </c>
      <c r="G110" s="12"/>
      <c r="H110" s="12"/>
      <c r="I110" s="12"/>
      <c r="J110" s="12"/>
      <c r="K110" s="12"/>
      <c r="Z110" t="str">
        <f t="shared" si="5"/>
        <v/>
      </c>
    </row>
    <row r="111" spans="1:26">
      <c r="A111" s="11"/>
      <c r="B111" s="12"/>
      <c r="C111" s="12"/>
      <c r="D111" s="13"/>
      <c r="E111" s="12"/>
      <c r="F111" s="14" t="str">
        <f t="shared" si="4"/>
        <v/>
      </c>
      <c r="G111" s="12"/>
      <c r="H111" s="12"/>
      <c r="I111" s="12"/>
      <c r="J111" s="12"/>
      <c r="K111" s="12"/>
      <c r="Z111" t="str">
        <f t="shared" si="5"/>
        <v/>
      </c>
    </row>
    <row r="112" spans="1:26">
      <c r="A112" s="11"/>
      <c r="B112" s="12"/>
      <c r="C112" s="12"/>
      <c r="D112" s="13"/>
      <c r="E112" s="12"/>
      <c r="F112" s="14" t="str">
        <f t="shared" si="4"/>
        <v/>
      </c>
      <c r="G112" s="12"/>
      <c r="H112" s="12"/>
      <c r="I112" s="12"/>
      <c r="J112" s="12"/>
      <c r="K112" s="12"/>
      <c r="Z112" t="str">
        <f t="shared" si="5"/>
        <v/>
      </c>
    </row>
    <row r="113" spans="1:26">
      <c r="A113" s="11"/>
      <c r="B113" s="12"/>
      <c r="C113" s="12"/>
      <c r="D113" s="13"/>
      <c r="E113" s="12"/>
      <c r="F113" s="14" t="str">
        <f t="shared" si="4"/>
        <v/>
      </c>
      <c r="G113" s="12"/>
      <c r="H113" s="12"/>
      <c r="I113" s="12"/>
      <c r="J113" s="12"/>
      <c r="K113" s="12"/>
      <c r="Z113" t="str">
        <f t="shared" si="5"/>
        <v/>
      </c>
    </row>
    <row r="114" spans="1:26">
      <c r="A114" s="11"/>
      <c r="B114" s="12"/>
      <c r="C114" s="12"/>
      <c r="D114" s="13"/>
      <c r="E114" s="12"/>
      <c r="F114" s="14" t="str">
        <f t="shared" si="4"/>
        <v/>
      </c>
      <c r="G114" s="12"/>
      <c r="H114" s="12"/>
      <c r="I114" s="12"/>
      <c r="J114" s="12"/>
      <c r="K114" s="12"/>
      <c r="Z114" t="str">
        <f t="shared" si="5"/>
        <v/>
      </c>
    </row>
    <row r="115" spans="1:26">
      <c r="A115" s="11"/>
      <c r="B115" s="12"/>
      <c r="C115" s="12"/>
      <c r="D115" s="13"/>
      <c r="E115" s="12"/>
      <c r="F115" s="14" t="str">
        <f t="shared" si="4"/>
        <v/>
      </c>
      <c r="G115" s="12"/>
      <c r="H115" s="12"/>
      <c r="I115" s="12"/>
      <c r="J115" s="12"/>
      <c r="K115" s="12"/>
      <c r="Z115" t="str">
        <f t="shared" si="5"/>
        <v/>
      </c>
    </row>
    <row r="116" spans="1:26">
      <c r="A116" s="11"/>
      <c r="B116" s="12"/>
      <c r="C116" s="12"/>
      <c r="D116" s="13"/>
      <c r="E116" s="12"/>
      <c r="F116" s="14" t="str">
        <f t="shared" si="4"/>
        <v/>
      </c>
      <c r="G116" s="12"/>
      <c r="H116" s="12"/>
      <c r="I116" s="12"/>
      <c r="J116" s="12"/>
      <c r="K116" s="12"/>
      <c r="Z116" t="str">
        <f t="shared" si="5"/>
        <v/>
      </c>
    </row>
    <row r="117" spans="1:26">
      <c r="A117" s="11"/>
      <c r="B117" s="12"/>
      <c r="C117" s="12"/>
      <c r="D117" s="13"/>
      <c r="E117" s="12"/>
      <c r="F117" s="14" t="str">
        <f t="shared" si="4"/>
        <v/>
      </c>
      <c r="G117" s="12"/>
      <c r="H117" s="12"/>
      <c r="I117" s="12"/>
      <c r="J117" s="12"/>
      <c r="K117" s="12"/>
      <c r="Z117" t="str">
        <f t="shared" si="5"/>
        <v/>
      </c>
    </row>
    <row r="118" spans="1:26">
      <c r="A118" s="11"/>
      <c r="B118" s="12"/>
      <c r="C118" s="12"/>
      <c r="D118" s="13"/>
      <c r="E118" s="12"/>
      <c r="F118" s="14" t="str">
        <f t="shared" si="4"/>
        <v/>
      </c>
      <c r="G118" s="12"/>
      <c r="H118" s="12"/>
      <c r="I118" s="12"/>
      <c r="J118" s="12"/>
      <c r="K118" s="12"/>
      <c r="Z118" t="str">
        <f t="shared" si="5"/>
        <v/>
      </c>
    </row>
    <row r="119" spans="1:26">
      <c r="A119" s="11"/>
      <c r="B119" s="12"/>
      <c r="C119" s="12"/>
      <c r="D119" s="13"/>
      <c r="E119" s="12"/>
      <c r="F119" s="14" t="str">
        <f t="shared" si="4"/>
        <v/>
      </c>
      <c r="G119" s="12"/>
      <c r="H119" s="12"/>
      <c r="I119" s="12"/>
      <c r="J119" s="12"/>
      <c r="K119" s="12"/>
      <c r="Z119" t="str">
        <f t="shared" si="5"/>
        <v/>
      </c>
    </row>
    <row r="120" spans="1:26">
      <c r="A120" s="11"/>
      <c r="B120" s="12"/>
      <c r="C120" s="12"/>
      <c r="D120" s="13"/>
      <c r="E120" s="12"/>
      <c r="F120" s="14" t="str">
        <f t="shared" si="4"/>
        <v/>
      </c>
      <c r="G120" s="12"/>
      <c r="H120" s="12"/>
      <c r="I120" s="12"/>
      <c r="J120" s="12"/>
      <c r="K120" s="12"/>
      <c r="Z120" t="str">
        <f t="shared" si="5"/>
        <v/>
      </c>
    </row>
    <row r="121" spans="1:26">
      <c r="A121" s="11"/>
      <c r="B121" s="12"/>
      <c r="C121" s="12"/>
      <c r="D121" s="13"/>
      <c r="E121" s="12"/>
      <c r="F121" s="14" t="str">
        <f t="shared" si="4"/>
        <v/>
      </c>
      <c r="G121" s="12"/>
      <c r="H121" s="12"/>
      <c r="I121" s="12"/>
      <c r="J121" s="12"/>
      <c r="K121" s="12"/>
      <c r="Z121" t="str">
        <f t="shared" si="5"/>
        <v/>
      </c>
    </row>
    <row r="122" spans="1:26">
      <c r="A122" s="11"/>
      <c r="B122" s="12"/>
      <c r="C122" s="12"/>
      <c r="D122" s="13"/>
      <c r="E122" s="12"/>
      <c r="F122" s="14" t="str">
        <f t="shared" si="4"/>
        <v/>
      </c>
      <c r="G122" s="12"/>
      <c r="H122" s="12"/>
      <c r="I122" s="12"/>
      <c r="J122" s="12"/>
      <c r="K122" s="12"/>
      <c r="Z122" t="str">
        <f t="shared" si="5"/>
        <v/>
      </c>
    </row>
    <row r="123" spans="1:26">
      <c r="A123" s="11"/>
      <c r="B123" s="12"/>
      <c r="C123" s="12"/>
      <c r="D123" s="13"/>
      <c r="E123" s="12"/>
      <c r="F123" s="14" t="str">
        <f t="shared" si="4"/>
        <v/>
      </c>
      <c r="G123" s="12"/>
      <c r="H123" s="12"/>
      <c r="I123" s="12"/>
      <c r="J123" s="12"/>
      <c r="K123" s="12"/>
      <c r="Z123" t="str">
        <f t="shared" si="5"/>
        <v/>
      </c>
    </row>
    <row r="124" spans="1:26">
      <c r="A124" s="11"/>
      <c r="B124" s="12"/>
      <c r="C124" s="12"/>
      <c r="D124" s="13"/>
      <c r="E124" s="12"/>
      <c r="F124" s="14" t="str">
        <f t="shared" si="4"/>
        <v/>
      </c>
      <c r="G124" s="12"/>
      <c r="H124" s="12"/>
      <c r="I124" s="12"/>
      <c r="J124" s="12"/>
      <c r="K124" s="12"/>
      <c r="Z124" t="str">
        <f t="shared" si="5"/>
        <v/>
      </c>
    </row>
    <row r="125" spans="1:26">
      <c r="A125" s="11"/>
      <c r="B125" s="12"/>
      <c r="C125" s="12"/>
      <c r="D125" s="13"/>
      <c r="E125" s="12"/>
      <c r="F125" s="14" t="str">
        <f t="shared" si="4"/>
        <v/>
      </c>
      <c r="G125" s="12"/>
      <c r="H125" s="12"/>
      <c r="I125" s="12"/>
      <c r="J125" s="12"/>
      <c r="K125" s="12"/>
      <c r="Z125" t="str">
        <f t="shared" si="5"/>
        <v/>
      </c>
    </row>
    <row r="126" spans="1:26">
      <c r="A126" s="11"/>
      <c r="B126" s="12"/>
      <c r="C126" s="12"/>
      <c r="D126" s="13"/>
      <c r="E126" s="12"/>
      <c r="F126" s="14" t="str">
        <f t="shared" si="4"/>
        <v/>
      </c>
      <c r="G126" s="12"/>
      <c r="H126" s="12"/>
      <c r="I126" s="12"/>
      <c r="J126" s="12"/>
      <c r="K126" s="12"/>
      <c r="Z126" t="str">
        <f t="shared" si="5"/>
        <v/>
      </c>
    </row>
    <row r="127" spans="1:26">
      <c r="A127" s="11"/>
      <c r="B127" s="12"/>
      <c r="C127" s="12"/>
      <c r="D127" s="13"/>
      <c r="E127" s="12"/>
      <c r="F127" s="14" t="str">
        <f t="shared" si="4"/>
        <v/>
      </c>
      <c r="G127" s="12"/>
      <c r="H127" s="12"/>
      <c r="I127" s="12"/>
      <c r="J127" s="12"/>
      <c r="K127" s="12"/>
      <c r="Z127" t="str">
        <f t="shared" si="5"/>
        <v/>
      </c>
    </row>
    <row r="128" spans="1:26">
      <c r="A128" s="11"/>
      <c r="B128" s="12"/>
      <c r="C128" s="12"/>
      <c r="D128" s="13"/>
      <c r="E128" s="12"/>
      <c r="F128" s="14" t="str">
        <f t="shared" si="4"/>
        <v/>
      </c>
      <c r="G128" s="12"/>
      <c r="H128" s="12"/>
      <c r="I128" s="12"/>
      <c r="J128" s="12"/>
      <c r="K128" s="12"/>
      <c r="Z128" t="str">
        <f t="shared" si="5"/>
        <v/>
      </c>
    </row>
    <row r="129" spans="1:26">
      <c r="A129" s="11"/>
      <c r="B129" s="12"/>
      <c r="C129" s="12"/>
      <c r="D129" s="13"/>
      <c r="E129" s="12"/>
      <c r="F129" s="14" t="str">
        <f t="shared" si="4"/>
        <v/>
      </c>
      <c r="G129" s="12"/>
      <c r="H129" s="12"/>
      <c r="I129" s="12"/>
      <c r="J129" s="12"/>
      <c r="K129" s="12"/>
      <c r="Z129" t="str">
        <f t="shared" si="5"/>
        <v/>
      </c>
    </row>
    <row r="130" spans="1:26">
      <c r="A130" s="11"/>
      <c r="B130" s="12"/>
      <c r="C130" s="12"/>
      <c r="D130" s="13"/>
      <c r="E130" s="12"/>
      <c r="F130" s="14" t="str">
        <f t="shared" ref="F130:F193" si="6">IF(ISNUMBER(A130),TEXT(A130,"mmmm"),"")</f>
        <v/>
      </c>
      <c r="G130" s="12"/>
      <c r="H130" s="12"/>
      <c r="I130" s="12"/>
      <c r="J130" s="12"/>
      <c r="K130" s="12"/>
      <c r="Z130" t="str">
        <f t="shared" si="5"/>
        <v/>
      </c>
    </row>
    <row r="131" spans="1:26">
      <c r="A131" s="11"/>
      <c r="B131" s="12"/>
      <c r="C131" s="12"/>
      <c r="D131" s="13"/>
      <c r="E131" s="12"/>
      <c r="F131" s="14" t="str">
        <f t="shared" si="6"/>
        <v/>
      </c>
      <c r="G131" s="12"/>
      <c r="H131" s="12"/>
      <c r="I131" s="12"/>
      <c r="J131" s="12"/>
      <c r="K131" s="12"/>
      <c r="Z131" t="str">
        <f t="shared" si="5"/>
        <v/>
      </c>
    </row>
    <row r="132" spans="1:26">
      <c r="A132" s="11"/>
      <c r="B132" s="12"/>
      <c r="C132" s="12"/>
      <c r="D132" s="13"/>
      <c r="E132" s="12"/>
      <c r="F132" s="14" t="str">
        <f t="shared" si="6"/>
        <v/>
      </c>
      <c r="G132" s="12"/>
      <c r="H132" s="12"/>
      <c r="I132" s="12"/>
      <c r="J132" s="12"/>
      <c r="K132" s="12"/>
      <c r="Z132" t="str">
        <f t="shared" si="5"/>
        <v/>
      </c>
    </row>
    <row r="133" spans="1:26">
      <c r="A133" s="11"/>
      <c r="B133" s="12"/>
      <c r="C133" s="12"/>
      <c r="D133" s="13"/>
      <c r="E133" s="12"/>
      <c r="F133" s="14" t="str">
        <f t="shared" si="6"/>
        <v/>
      </c>
      <c r="G133" s="12"/>
      <c r="H133" s="12"/>
      <c r="I133" s="12"/>
      <c r="J133" s="12"/>
      <c r="K133" s="12"/>
      <c r="Z133" t="str">
        <f t="shared" si="5"/>
        <v/>
      </c>
    </row>
    <row r="134" spans="1:26">
      <c r="A134" s="11"/>
      <c r="B134" s="12"/>
      <c r="C134" s="12"/>
      <c r="D134" s="13"/>
      <c r="E134" s="12"/>
      <c r="F134" s="14" t="str">
        <f t="shared" si="6"/>
        <v/>
      </c>
      <c r="G134" s="12"/>
      <c r="H134" s="12"/>
      <c r="I134" s="12"/>
      <c r="J134" s="12"/>
      <c r="K134" s="12"/>
      <c r="Z134" t="str">
        <f t="shared" si="5"/>
        <v/>
      </c>
    </row>
    <row r="135" spans="1:26">
      <c r="A135" s="11"/>
      <c r="B135" s="12"/>
      <c r="C135" s="12"/>
      <c r="D135" s="13"/>
      <c r="E135" s="12"/>
      <c r="F135" s="14" t="str">
        <f t="shared" si="6"/>
        <v/>
      </c>
      <c r="G135" s="12"/>
      <c r="H135" s="12"/>
      <c r="I135" s="12"/>
      <c r="J135" s="12"/>
      <c r="K135" s="12"/>
      <c r="Z135" t="str">
        <f t="shared" si="5"/>
        <v/>
      </c>
    </row>
    <row r="136" spans="1:26">
      <c r="A136" s="11"/>
      <c r="B136" s="12"/>
      <c r="C136" s="12"/>
      <c r="D136" s="13"/>
      <c r="E136" s="12"/>
      <c r="F136" s="14" t="str">
        <f t="shared" si="6"/>
        <v/>
      </c>
      <c r="G136" s="12"/>
      <c r="H136" s="12"/>
      <c r="I136" s="12"/>
      <c r="J136" s="12"/>
      <c r="K136" s="12"/>
      <c r="Z136" t="str">
        <f t="shared" si="5"/>
        <v/>
      </c>
    </row>
    <row r="137" spans="1:26">
      <c r="A137" s="11"/>
      <c r="B137" s="12"/>
      <c r="C137" s="12"/>
      <c r="D137" s="13"/>
      <c r="E137" s="12"/>
      <c r="F137" s="14" t="str">
        <f t="shared" si="6"/>
        <v/>
      </c>
      <c r="G137" s="12"/>
      <c r="H137" s="12"/>
      <c r="I137" s="12"/>
      <c r="J137" s="12"/>
      <c r="K137" s="12"/>
      <c r="Z137" t="str">
        <f t="shared" si="5"/>
        <v/>
      </c>
    </row>
    <row r="138" spans="1:26">
      <c r="A138" s="11"/>
      <c r="B138" s="12"/>
      <c r="C138" s="12"/>
      <c r="D138" s="13"/>
      <c r="E138" s="12"/>
      <c r="F138" s="14" t="str">
        <f t="shared" si="6"/>
        <v/>
      </c>
      <c r="G138" s="12"/>
      <c r="H138" s="12"/>
      <c r="I138" s="12"/>
      <c r="J138" s="12"/>
      <c r="K138" s="12"/>
      <c r="Z138" t="str">
        <f t="shared" si="5"/>
        <v/>
      </c>
    </row>
    <row r="139" spans="1:26">
      <c r="A139" s="11"/>
      <c r="B139" s="12"/>
      <c r="C139" s="12"/>
      <c r="D139" s="13"/>
      <c r="E139" s="12"/>
      <c r="F139" s="14" t="str">
        <f t="shared" si="6"/>
        <v/>
      </c>
      <c r="G139" s="12"/>
      <c r="H139" s="12"/>
      <c r="I139" s="12"/>
      <c r="J139" s="12"/>
      <c r="K139" s="12"/>
      <c r="Z139" t="str">
        <f t="shared" si="5"/>
        <v/>
      </c>
    </row>
    <row r="140" spans="1:26">
      <c r="A140" s="11"/>
      <c r="B140" s="12"/>
      <c r="C140" s="12"/>
      <c r="D140" s="13"/>
      <c r="E140" s="12"/>
      <c r="F140" s="14" t="str">
        <f t="shared" si="6"/>
        <v/>
      </c>
      <c r="G140" s="12"/>
      <c r="H140" s="12"/>
      <c r="I140" s="12"/>
      <c r="J140" s="12"/>
      <c r="K140" s="12"/>
      <c r="Z140" t="str">
        <f t="shared" si="5"/>
        <v/>
      </c>
    </row>
    <row r="141" spans="1:26">
      <c r="A141" s="11"/>
      <c r="B141" s="12"/>
      <c r="C141" s="12"/>
      <c r="D141" s="13"/>
      <c r="E141" s="12"/>
      <c r="F141" s="14" t="str">
        <f t="shared" si="6"/>
        <v/>
      </c>
      <c r="G141" s="12"/>
      <c r="H141" s="12"/>
      <c r="I141" s="12"/>
      <c r="J141" s="12"/>
      <c r="K141" s="12"/>
      <c r="Z141" t="str">
        <f t="shared" si="5"/>
        <v/>
      </c>
    </row>
    <row r="142" spans="1:26">
      <c r="A142" s="11"/>
      <c r="B142" s="12"/>
      <c r="C142" s="12"/>
      <c r="D142" s="13"/>
      <c r="E142" s="12"/>
      <c r="F142" s="14" t="str">
        <f t="shared" si="6"/>
        <v/>
      </c>
      <c r="G142" s="12"/>
      <c r="H142" s="12"/>
      <c r="I142" s="12"/>
      <c r="J142" s="12"/>
      <c r="K142" s="12"/>
      <c r="Z142" t="str">
        <f t="shared" si="5"/>
        <v/>
      </c>
    </row>
    <row r="143" spans="1:26">
      <c r="A143" s="11"/>
      <c r="B143" s="12"/>
      <c r="C143" s="12"/>
      <c r="D143" s="13"/>
      <c r="E143" s="12"/>
      <c r="F143" s="14" t="str">
        <f t="shared" si="6"/>
        <v/>
      </c>
      <c r="G143" s="12"/>
      <c r="H143" s="12"/>
      <c r="I143" s="12"/>
      <c r="J143" s="12"/>
      <c r="K143" s="12"/>
      <c r="Z143" t="str">
        <f t="shared" si="5"/>
        <v/>
      </c>
    </row>
    <row r="144" spans="1:26">
      <c r="A144" s="11"/>
      <c r="B144" s="12"/>
      <c r="C144" s="12"/>
      <c r="D144" s="13"/>
      <c r="E144" s="12"/>
      <c r="F144" s="14" t="str">
        <f t="shared" si="6"/>
        <v/>
      </c>
      <c r="G144" s="12"/>
      <c r="H144" s="12"/>
      <c r="I144" s="12"/>
      <c r="J144" s="12"/>
      <c r="K144" s="12"/>
      <c r="Z144" t="str">
        <f t="shared" si="5"/>
        <v/>
      </c>
    </row>
    <row r="145" spans="1:26">
      <c r="A145" s="11"/>
      <c r="B145" s="12"/>
      <c r="C145" s="12"/>
      <c r="D145" s="13"/>
      <c r="E145" s="12"/>
      <c r="F145" s="14" t="str">
        <f t="shared" si="6"/>
        <v/>
      </c>
      <c r="G145" s="12"/>
      <c r="H145" s="12"/>
      <c r="I145" s="12"/>
      <c r="J145" s="12"/>
      <c r="K145" s="12"/>
      <c r="Z145" t="str">
        <f t="shared" si="5"/>
        <v/>
      </c>
    </row>
    <row r="146" spans="1:26">
      <c r="A146" s="11"/>
      <c r="B146" s="12"/>
      <c r="C146" s="12"/>
      <c r="D146" s="13"/>
      <c r="E146" s="12"/>
      <c r="F146" s="14" t="str">
        <f t="shared" si="6"/>
        <v/>
      </c>
      <c r="G146" s="12"/>
      <c r="H146" s="12"/>
      <c r="I146" s="12"/>
      <c r="J146" s="12"/>
      <c r="K146" s="12"/>
      <c r="Z146" t="str">
        <f t="shared" si="5"/>
        <v/>
      </c>
    </row>
    <row r="147" spans="1:26">
      <c r="A147" s="11"/>
      <c r="B147" s="12"/>
      <c r="C147" s="12"/>
      <c r="D147" s="13"/>
      <c r="E147" s="12"/>
      <c r="F147" s="14" t="str">
        <f t="shared" si="6"/>
        <v/>
      </c>
      <c r="G147" s="12"/>
      <c r="H147" s="12"/>
      <c r="I147" s="12"/>
      <c r="J147" s="12"/>
      <c r="K147" s="12"/>
      <c r="Z147" t="str">
        <f t="shared" si="5"/>
        <v/>
      </c>
    </row>
    <row r="148" spans="1:26">
      <c r="A148" s="11"/>
      <c r="B148" s="12"/>
      <c r="C148" s="12"/>
      <c r="D148" s="13"/>
      <c r="E148" s="12"/>
      <c r="F148" s="14" t="str">
        <f t="shared" si="6"/>
        <v/>
      </c>
      <c r="G148" s="12"/>
      <c r="H148" s="12"/>
      <c r="I148" s="12"/>
      <c r="J148" s="12"/>
      <c r="K148" s="12"/>
      <c r="Z148" t="str">
        <f t="shared" si="5"/>
        <v/>
      </c>
    </row>
    <row r="149" spans="1:26">
      <c r="A149" s="11"/>
      <c r="B149" s="12"/>
      <c r="C149" s="12"/>
      <c r="D149" s="13"/>
      <c r="E149" s="12"/>
      <c r="F149" s="14" t="str">
        <f t="shared" si="6"/>
        <v/>
      </c>
      <c r="G149" s="12"/>
      <c r="H149" s="12"/>
      <c r="I149" s="12"/>
      <c r="J149" s="12"/>
      <c r="K149" s="12"/>
      <c r="Z149" t="str">
        <f t="shared" si="5"/>
        <v/>
      </c>
    </row>
    <row r="150" spans="1:26">
      <c r="A150" s="11"/>
      <c r="B150" s="12"/>
      <c r="C150" s="12"/>
      <c r="D150" s="13"/>
      <c r="E150" s="12"/>
      <c r="F150" s="14" t="str">
        <f t="shared" si="6"/>
        <v/>
      </c>
      <c r="G150" s="12"/>
      <c r="H150" s="12"/>
      <c r="I150" s="12"/>
      <c r="J150" s="12"/>
      <c r="K150" s="12"/>
      <c r="Z150" t="str">
        <f t="shared" si="5"/>
        <v/>
      </c>
    </row>
    <row r="151" spans="1:26">
      <c r="A151" s="11"/>
      <c r="B151" s="12"/>
      <c r="C151" s="12"/>
      <c r="D151" s="13"/>
      <c r="E151" s="12"/>
      <c r="F151" s="14" t="str">
        <f t="shared" si="6"/>
        <v/>
      </c>
      <c r="G151" s="12"/>
      <c r="H151" s="12"/>
      <c r="I151" s="12"/>
      <c r="J151" s="12"/>
      <c r="K151" s="12"/>
      <c r="Z151" t="str">
        <f t="shared" si="5"/>
        <v/>
      </c>
    </row>
    <row r="152" spans="1:26">
      <c r="A152" s="11"/>
      <c r="B152" s="12"/>
      <c r="C152" s="12"/>
      <c r="D152" s="13"/>
      <c r="E152" s="12"/>
      <c r="F152" s="14" t="str">
        <f t="shared" si="6"/>
        <v/>
      </c>
      <c r="G152" s="12"/>
      <c r="H152" s="12"/>
      <c r="I152" s="12"/>
      <c r="J152" s="12"/>
      <c r="K152" s="12"/>
      <c r="Z152" t="str">
        <f t="shared" si="5"/>
        <v/>
      </c>
    </row>
    <row r="153" spans="1:26">
      <c r="A153" s="11"/>
      <c r="B153" s="12"/>
      <c r="C153" s="12"/>
      <c r="D153" s="13"/>
      <c r="E153" s="12"/>
      <c r="F153" s="14" t="str">
        <f t="shared" si="6"/>
        <v/>
      </c>
      <c r="G153" s="12"/>
      <c r="H153" s="12"/>
      <c r="I153" s="12"/>
      <c r="J153" s="12"/>
      <c r="K153" s="12"/>
      <c r="Z153" t="str">
        <f t="shared" si="5"/>
        <v/>
      </c>
    </row>
    <row r="154" spans="1:26">
      <c r="A154" s="11"/>
      <c r="B154" s="12"/>
      <c r="C154" s="12"/>
      <c r="D154" s="13"/>
      <c r="E154" s="12"/>
      <c r="F154" s="14" t="str">
        <f t="shared" si="6"/>
        <v/>
      </c>
      <c r="G154" s="12"/>
      <c r="H154" s="12"/>
      <c r="I154" s="12"/>
      <c r="J154" s="12"/>
      <c r="K154" s="12"/>
      <c r="Z154" t="str">
        <f t="shared" si="5"/>
        <v/>
      </c>
    </row>
    <row r="155" spans="1:26">
      <c r="A155" s="11"/>
      <c r="B155" s="12"/>
      <c r="C155" s="12"/>
      <c r="D155" s="13"/>
      <c r="E155" s="12"/>
      <c r="F155" s="14" t="str">
        <f t="shared" si="6"/>
        <v/>
      </c>
      <c r="G155" s="12"/>
      <c r="H155" s="12"/>
      <c r="I155" s="12"/>
      <c r="J155" s="12"/>
      <c r="K155" s="12"/>
      <c r="Z155" t="str">
        <f t="shared" si="5"/>
        <v/>
      </c>
    </row>
    <row r="156" spans="1:26">
      <c r="A156" s="11"/>
      <c r="B156" s="12"/>
      <c r="C156" s="12"/>
      <c r="D156" s="13"/>
      <c r="E156" s="12"/>
      <c r="F156" s="14" t="str">
        <f t="shared" si="6"/>
        <v/>
      </c>
      <c r="G156" s="12"/>
      <c r="H156" s="12"/>
      <c r="I156" s="12"/>
      <c r="J156" s="12"/>
      <c r="K156" s="12"/>
      <c r="Z156" t="str">
        <f t="shared" si="5"/>
        <v/>
      </c>
    </row>
    <row r="157" spans="1:26">
      <c r="A157" s="11"/>
      <c r="B157" s="12"/>
      <c r="C157" s="12"/>
      <c r="D157" s="13"/>
      <c r="E157" s="12"/>
      <c r="F157" s="14" t="str">
        <f t="shared" si="6"/>
        <v/>
      </c>
      <c r="G157" s="12"/>
      <c r="H157" s="12"/>
      <c r="I157" s="12"/>
      <c r="J157" s="12"/>
      <c r="K157" s="12"/>
      <c r="Z157" t="str">
        <f t="shared" si="5"/>
        <v/>
      </c>
    </row>
    <row r="158" spans="1:26">
      <c r="A158" s="11"/>
      <c r="B158" s="12"/>
      <c r="C158" s="12"/>
      <c r="D158" s="13"/>
      <c r="E158" s="12"/>
      <c r="F158" s="14" t="str">
        <f t="shared" si="6"/>
        <v/>
      </c>
      <c r="G158" s="12"/>
      <c r="H158" s="12"/>
      <c r="I158" s="12"/>
      <c r="J158" s="12"/>
      <c r="K158" s="12"/>
      <c r="Z158" t="str">
        <f t="shared" si="5"/>
        <v/>
      </c>
    </row>
    <row r="159" spans="1:26">
      <c r="A159" s="11"/>
      <c r="B159" s="12"/>
      <c r="C159" s="12"/>
      <c r="D159" s="13"/>
      <c r="E159" s="12"/>
      <c r="F159" s="14" t="str">
        <f t="shared" si="6"/>
        <v/>
      </c>
      <c r="G159" s="12"/>
      <c r="H159" s="12"/>
      <c r="I159" s="12"/>
      <c r="J159" s="12"/>
      <c r="K159" s="12"/>
      <c r="Z159" t="str">
        <f t="shared" si="5"/>
        <v/>
      </c>
    </row>
    <row r="160" spans="1:26">
      <c r="A160" s="11"/>
      <c r="B160" s="12"/>
      <c r="C160" s="12"/>
      <c r="D160" s="13"/>
      <c r="E160" s="12"/>
      <c r="F160" s="14" t="str">
        <f t="shared" si="6"/>
        <v/>
      </c>
      <c r="G160" s="12"/>
      <c r="H160" s="12"/>
      <c r="I160" s="12"/>
      <c r="J160" s="12"/>
      <c r="K160" s="12"/>
      <c r="Z160" t="str">
        <f t="shared" si="5"/>
        <v/>
      </c>
    </row>
    <row r="161" spans="1:26">
      <c r="A161" s="11"/>
      <c r="B161" s="12"/>
      <c r="C161" s="12"/>
      <c r="D161" s="13"/>
      <c r="E161" s="12"/>
      <c r="F161" s="14" t="str">
        <f t="shared" si="6"/>
        <v/>
      </c>
      <c r="G161" s="12"/>
      <c r="H161" s="12"/>
      <c r="I161" s="12"/>
      <c r="J161" s="12"/>
      <c r="K161" s="12"/>
      <c r="Z161" t="str">
        <f t="shared" si="5"/>
        <v/>
      </c>
    </row>
    <row r="162" spans="1:26">
      <c r="A162" s="11"/>
      <c r="B162" s="12"/>
      <c r="C162" s="12"/>
      <c r="D162" s="13"/>
      <c r="E162" s="12"/>
      <c r="F162" s="14" t="str">
        <f t="shared" si="6"/>
        <v/>
      </c>
      <c r="G162" s="12"/>
      <c r="H162" s="12"/>
      <c r="I162" s="12"/>
      <c r="J162" s="12"/>
      <c r="K162" s="12"/>
      <c r="Z162" t="str">
        <f t="shared" si="5"/>
        <v/>
      </c>
    </row>
    <row r="163" spans="1:26">
      <c r="A163" s="11"/>
      <c r="B163" s="12"/>
      <c r="C163" s="12"/>
      <c r="D163" s="13"/>
      <c r="E163" s="12"/>
      <c r="F163" s="14" t="str">
        <f t="shared" si="6"/>
        <v/>
      </c>
      <c r="G163" s="12"/>
      <c r="H163" s="12"/>
      <c r="I163" s="12"/>
      <c r="J163" s="12"/>
      <c r="K163" s="12"/>
      <c r="Z163" t="str">
        <f t="shared" si="5"/>
        <v/>
      </c>
    </row>
    <row r="164" spans="1:26">
      <c r="A164" s="11"/>
      <c r="B164" s="12"/>
      <c r="C164" s="12"/>
      <c r="D164" s="13"/>
      <c r="E164" s="12"/>
      <c r="F164" s="14" t="str">
        <f t="shared" si="6"/>
        <v/>
      </c>
      <c r="G164" s="12"/>
      <c r="H164" s="12"/>
      <c r="I164" s="12"/>
      <c r="J164" s="12"/>
      <c r="K164" s="12"/>
      <c r="Z164" t="str">
        <f t="shared" si="5"/>
        <v/>
      </c>
    </row>
    <row r="165" spans="1:26">
      <c r="A165" s="11"/>
      <c r="B165" s="12"/>
      <c r="C165" s="12"/>
      <c r="D165" s="13"/>
      <c r="E165" s="12"/>
      <c r="F165" s="14" t="str">
        <f t="shared" si="6"/>
        <v/>
      </c>
      <c r="G165" s="12"/>
      <c r="H165" s="12"/>
      <c r="I165" s="12"/>
      <c r="J165" s="12"/>
      <c r="K165" s="12"/>
      <c r="Z165" t="str">
        <f t="shared" si="5"/>
        <v/>
      </c>
    </row>
    <row r="166" spans="1:26">
      <c r="A166" s="11"/>
      <c r="B166" s="12"/>
      <c r="C166" s="12"/>
      <c r="D166" s="13"/>
      <c r="E166" s="12"/>
      <c r="F166" s="14" t="str">
        <f t="shared" si="6"/>
        <v/>
      </c>
      <c r="G166" s="12"/>
      <c r="H166" s="12"/>
      <c r="I166" s="12"/>
      <c r="J166" s="12"/>
      <c r="K166" s="12"/>
      <c r="Z166" t="str">
        <f t="shared" si="5"/>
        <v/>
      </c>
    </row>
    <row r="167" spans="1:26">
      <c r="A167" s="11"/>
      <c r="B167" s="12"/>
      <c r="C167" s="12"/>
      <c r="D167" s="13"/>
      <c r="E167" s="12"/>
      <c r="F167" s="14" t="str">
        <f t="shared" si="6"/>
        <v/>
      </c>
      <c r="G167" s="12"/>
      <c r="H167" s="12"/>
      <c r="I167" s="12"/>
      <c r="J167" s="12"/>
      <c r="K167" s="12"/>
      <c r="Z167" t="str">
        <f t="shared" si="5"/>
        <v/>
      </c>
    </row>
    <row r="168" spans="1:26">
      <c r="A168" s="11"/>
      <c r="B168" s="12"/>
      <c r="C168" s="12"/>
      <c r="D168" s="13"/>
      <c r="E168" s="12"/>
      <c r="F168" s="14" t="str">
        <f t="shared" si="6"/>
        <v/>
      </c>
      <c r="G168" s="12"/>
      <c r="H168" s="12"/>
      <c r="I168" s="12"/>
      <c r="J168" s="12"/>
      <c r="K168" s="12"/>
      <c r="Z168" t="str">
        <f t="shared" si="5"/>
        <v/>
      </c>
    </row>
    <row r="169" spans="1:26">
      <c r="A169" s="11"/>
      <c r="B169" s="12"/>
      <c r="C169" s="12"/>
      <c r="D169" s="13"/>
      <c r="E169" s="12"/>
      <c r="F169" s="14" t="str">
        <f t="shared" si="6"/>
        <v/>
      </c>
      <c r="G169" s="12"/>
      <c r="H169" s="12"/>
      <c r="I169" s="12"/>
      <c r="J169" s="12"/>
      <c r="K169" s="12"/>
      <c r="Z169" t="str">
        <f t="shared" si="5"/>
        <v/>
      </c>
    </row>
    <row r="170" spans="1:26">
      <c r="A170" s="11"/>
      <c r="B170" s="12"/>
      <c r="C170" s="12"/>
      <c r="D170" s="13"/>
      <c r="E170" s="12"/>
      <c r="F170" s="14" t="str">
        <f t="shared" si="6"/>
        <v/>
      </c>
      <c r="G170" s="12"/>
      <c r="H170" s="12"/>
      <c r="I170" s="12"/>
      <c r="J170" s="12"/>
      <c r="K170" s="12"/>
      <c r="Z170" t="str">
        <f t="shared" ref="Z170:Z233" si="7">IF(B150="revenu","PRE",IF(B150="dépense","PRS",""))</f>
        <v/>
      </c>
    </row>
    <row r="171" spans="1:26">
      <c r="A171" s="11"/>
      <c r="B171" s="12"/>
      <c r="C171" s="12"/>
      <c r="D171" s="13"/>
      <c r="E171" s="12"/>
      <c r="F171" s="14" t="str">
        <f t="shared" si="6"/>
        <v/>
      </c>
      <c r="G171" s="12"/>
      <c r="H171" s="12"/>
      <c r="I171" s="12"/>
      <c r="J171" s="12"/>
      <c r="K171" s="12"/>
      <c r="Z171" t="str">
        <f t="shared" si="7"/>
        <v/>
      </c>
    </row>
    <row r="172" spans="1:26">
      <c r="A172" s="11"/>
      <c r="B172" s="12"/>
      <c r="C172" s="12"/>
      <c r="D172" s="13"/>
      <c r="E172" s="12"/>
      <c r="F172" s="14" t="str">
        <f t="shared" si="6"/>
        <v/>
      </c>
      <c r="G172" s="12"/>
      <c r="H172" s="12"/>
      <c r="I172" s="12"/>
      <c r="J172" s="12"/>
      <c r="K172" s="12"/>
      <c r="Z172" t="str">
        <f t="shared" si="7"/>
        <v/>
      </c>
    </row>
    <row r="173" spans="1:26">
      <c r="A173" s="11"/>
      <c r="B173" s="12"/>
      <c r="C173" s="12"/>
      <c r="D173" s="13"/>
      <c r="E173" s="12"/>
      <c r="F173" s="14" t="str">
        <f t="shared" si="6"/>
        <v/>
      </c>
      <c r="G173" s="12"/>
      <c r="H173" s="12"/>
      <c r="I173" s="12"/>
      <c r="J173" s="12"/>
      <c r="K173" s="12"/>
      <c r="Z173" t="str">
        <f t="shared" si="7"/>
        <v/>
      </c>
    </row>
    <row r="174" spans="1:26">
      <c r="A174" s="11"/>
      <c r="B174" s="12"/>
      <c r="C174" s="12"/>
      <c r="D174" s="13"/>
      <c r="E174" s="12"/>
      <c r="F174" s="14" t="str">
        <f t="shared" si="6"/>
        <v/>
      </c>
      <c r="G174" s="12"/>
      <c r="H174" s="12"/>
      <c r="I174" s="12"/>
      <c r="J174" s="12"/>
      <c r="K174" s="12"/>
      <c r="Z174" t="str">
        <f t="shared" si="7"/>
        <v/>
      </c>
    </row>
    <row r="175" spans="1:26">
      <c r="A175" s="11"/>
      <c r="B175" s="12"/>
      <c r="C175" s="12"/>
      <c r="D175" s="13"/>
      <c r="E175" s="12"/>
      <c r="F175" s="14" t="str">
        <f t="shared" si="6"/>
        <v/>
      </c>
      <c r="G175" s="12"/>
      <c r="H175" s="12"/>
      <c r="I175" s="12"/>
      <c r="J175" s="12"/>
      <c r="K175" s="12"/>
      <c r="Z175" t="str">
        <f t="shared" si="7"/>
        <v/>
      </c>
    </row>
    <row r="176" spans="1:26">
      <c r="A176" s="11"/>
      <c r="B176" s="12"/>
      <c r="C176" s="12"/>
      <c r="D176" s="13"/>
      <c r="E176" s="12"/>
      <c r="F176" s="14" t="str">
        <f t="shared" si="6"/>
        <v/>
      </c>
      <c r="G176" s="12"/>
      <c r="H176" s="12"/>
      <c r="I176" s="12"/>
      <c r="J176" s="12"/>
      <c r="K176" s="12"/>
      <c r="Z176" t="str">
        <f t="shared" si="7"/>
        <v/>
      </c>
    </row>
    <row r="177" spans="1:26">
      <c r="A177" s="11"/>
      <c r="B177" s="12"/>
      <c r="C177" s="12"/>
      <c r="D177" s="13"/>
      <c r="E177" s="12"/>
      <c r="F177" s="14" t="str">
        <f t="shared" si="6"/>
        <v/>
      </c>
      <c r="G177" s="12"/>
      <c r="H177" s="12"/>
      <c r="I177" s="12"/>
      <c r="J177" s="12"/>
      <c r="K177" s="12"/>
      <c r="Z177" t="str">
        <f t="shared" si="7"/>
        <v/>
      </c>
    </row>
    <row r="178" spans="1:26">
      <c r="A178" s="11"/>
      <c r="B178" s="12"/>
      <c r="C178" s="12"/>
      <c r="D178" s="13"/>
      <c r="E178" s="12"/>
      <c r="F178" s="14" t="str">
        <f t="shared" si="6"/>
        <v/>
      </c>
      <c r="G178" s="12"/>
      <c r="H178" s="12"/>
      <c r="I178" s="12"/>
      <c r="J178" s="12"/>
      <c r="K178" s="12"/>
      <c r="Z178" t="str">
        <f t="shared" si="7"/>
        <v/>
      </c>
    </row>
    <row r="179" spans="1:26">
      <c r="A179" s="11"/>
      <c r="B179" s="12"/>
      <c r="C179" s="12"/>
      <c r="D179" s="13"/>
      <c r="E179" s="12"/>
      <c r="F179" s="14" t="str">
        <f t="shared" si="6"/>
        <v/>
      </c>
      <c r="G179" s="12"/>
      <c r="H179" s="12"/>
      <c r="I179" s="12"/>
      <c r="J179" s="12"/>
      <c r="K179" s="12"/>
      <c r="Z179" t="str">
        <f t="shared" si="7"/>
        <v/>
      </c>
    </row>
    <row r="180" spans="1:26">
      <c r="A180" s="11"/>
      <c r="B180" s="12"/>
      <c r="C180" s="12"/>
      <c r="D180" s="13"/>
      <c r="E180" s="12"/>
      <c r="F180" s="14" t="str">
        <f t="shared" si="6"/>
        <v/>
      </c>
      <c r="G180" s="12"/>
      <c r="H180" s="12"/>
      <c r="I180" s="12"/>
      <c r="J180" s="12"/>
      <c r="K180" s="12"/>
      <c r="Z180" t="str">
        <f t="shared" si="7"/>
        <v/>
      </c>
    </row>
    <row r="181" spans="1:26">
      <c r="A181" s="11"/>
      <c r="B181" s="12"/>
      <c r="C181" s="12"/>
      <c r="D181" s="13"/>
      <c r="E181" s="12"/>
      <c r="F181" s="14" t="str">
        <f t="shared" si="6"/>
        <v/>
      </c>
      <c r="G181" s="12"/>
      <c r="H181" s="12"/>
      <c r="I181" s="12"/>
      <c r="J181" s="12"/>
      <c r="K181" s="12"/>
      <c r="Z181" t="str">
        <f t="shared" si="7"/>
        <v/>
      </c>
    </row>
    <row r="182" spans="1:26">
      <c r="A182" s="11"/>
      <c r="B182" s="12"/>
      <c r="C182" s="12"/>
      <c r="D182" s="13"/>
      <c r="E182" s="12"/>
      <c r="F182" s="14" t="str">
        <f t="shared" si="6"/>
        <v/>
      </c>
      <c r="G182" s="12"/>
      <c r="H182" s="12"/>
      <c r="I182" s="12"/>
      <c r="J182" s="12"/>
      <c r="K182" s="12"/>
      <c r="Z182" t="str">
        <f t="shared" si="7"/>
        <v/>
      </c>
    </row>
    <row r="183" spans="1:26">
      <c r="A183" s="11"/>
      <c r="B183" s="12"/>
      <c r="C183" s="12"/>
      <c r="D183" s="13"/>
      <c r="E183" s="12"/>
      <c r="F183" s="14" t="str">
        <f t="shared" si="6"/>
        <v/>
      </c>
      <c r="G183" s="12"/>
      <c r="H183" s="12"/>
      <c r="I183" s="12"/>
      <c r="J183" s="12"/>
      <c r="K183" s="12"/>
      <c r="Z183" t="str">
        <f t="shared" si="7"/>
        <v/>
      </c>
    </row>
    <row r="184" spans="1:26">
      <c r="A184" s="11"/>
      <c r="B184" s="12"/>
      <c r="C184" s="12"/>
      <c r="D184" s="13"/>
      <c r="E184" s="12"/>
      <c r="F184" s="14" t="str">
        <f t="shared" si="6"/>
        <v/>
      </c>
      <c r="G184" s="12"/>
      <c r="H184" s="12"/>
      <c r="I184" s="12"/>
      <c r="J184" s="12"/>
      <c r="K184" s="12"/>
      <c r="Z184" t="str">
        <f t="shared" si="7"/>
        <v/>
      </c>
    </row>
    <row r="185" spans="1:26">
      <c r="A185" s="11"/>
      <c r="B185" s="12"/>
      <c r="C185" s="12"/>
      <c r="D185" s="13"/>
      <c r="E185" s="12"/>
      <c r="F185" s="14" t="str">
        <f t="shared" si="6"/>
        <v/>
      </c>
      <c r="G185" s="12"/>
      <c r="H185" s="12"/>
      <c r="I185" s="12"/>
      <c r="J185" s="12"/>
      <c r="K185" s="12"/>
      <c r="Z185" t="str">
        <f t="shared" si="7"/>
        <v/>
      </c>
    </row>
    <row r="186" spans="1:26">
      <c r="A186" s="11"/>
      <c r="B186" s="12"/>
      <c r="C186" s="12"/>
      <c r="D186" s="13"/>
      <c r="E186" s="12"/>
      <c r="F186" s="14" t="str">
        <f t="shared" si="6"/>
        <v/>
      </c>
      <c r="G186" s="12"/>
      <c r="H186" s="12"/>
      <c r="I186" s="12"/>
      <c r="J186" s="12"/>
      <c r="K186" s="12"/>
      <c r="Z186" t="str">
        <f t="shared" si="7"/>
        <v/>
      </c>
    </row>
    <row r="187" spans="1:26">
      <c r="A187" s="11"/>
      <c r="B187" s="12"/>
      <c r="C187" s="12"/>
      <c r="D187" s="13"/>
      <c r="E187" s="12"/>
      <c r="F187" s="14" t="str">
        <f t="shared" si="6"/>
        <v/>
      </c>
      <c r="G187" s="12"/>
      <c r="H187" s="12"/>
      <c r="I187" s="12"/>
      <c r="J187" s="12"/>
      <c r="K187" s="12"/>
      <c r="Z187" t="str">
        <f t="shared" si="7"/>
        <v/>
      </c>
    </row>
    <row r="188" spans="1:26">
      <c r="A188" s="11"/>
      <c r="B188" s="12"/>
      <c r="C188" s="12"/>
      <c r="D188" s="13"/>
      <c r="E188" s="12"/>
      <c r="F188" s="14" t="str">
        <f t="shared" si="6"/>
        <v/>
      </c>
      <c r="G188" s="12"/>
      <c r="H188" s="12"/>
      <c r="I188" s="12"/>
      <c r="J188" s="12"/>
      <c r="K188" s="12"/>
      <c r="Z188" t="str">
        <f t="shared" si="7"/>
        <v/>
      </c>
    </row>
    <row r="189" spans="1:26">
      <c r="A189" s="11"/>
      <c r="B189" s="12"/>
      <c r="C189" s="12"/>
      <c r="D189" s="13"/>
      <c r="E189" s="12"/>
      <c r="F189" s="14" t="str">
        <f t="shared" si="6"/>
        <v/>
      </c>
      <c r="G189" s="12"/>
      <c r="H189" s="12"/>
      <c r="I189" s="12"/>
      <c r="J189" s="12"/>
      <c r="K189" s="12"/>
      <c r="Z189" t="str">
        <f t="shared" si="7"/>
        <v/>
      </c>
    </row>
    <row r="190" spans="1:26">
      <c r="A190" s="11"/>
      <c r="B190" s="12"/>
      <c r="C190" s="12"/>
      <c r="D190" s="13"/>
      <c r="E190" s="12"/>
      <c r="F190" s="14" t="str">
        <f t="shared" si="6"/>
        <v/>
      </c>
      <c r="G190" s="12"/>
      <c r="H190" s="12"/>
      <c r="I190" s="12"/>
      <c r="J190" s="12"/>
      <c r="K190" s="12"/>
      <c r="Z190" t="str">
        <f t="shared" si="7"/>
        <v/>
      </c>
    </row>
    <row r="191" spans="1:26">
      <c r="A191" s="11"/>
      <c r="B191" s="12"/>
      <c r="C191" s="12"/>
      <c r="D191" s="13"/>
      <c r="E191" s="12"/>
      <c r="F191" s="14" t="str">
        <f t="shared" si="6"/>
        <v/>
      </c>
      <c r="G191" s="12"/>
      <c r="H191" s="12"/>
      <c r="I191" s="12"/>
      <c r="J191" s="12"/>
      <c r="K191" s="12"/>
      <c r="Z191" t="str">
        <f t="shared" si="7"/>
        <v/>
      </c>
    </row>
    <row r="192" spans="1:26">
      <c r="A192" s="11"/>
      <c r="B192" s="12"/>
      <c r="C192" s="12"/>
      <c r="D192" s="13"/>
      <c r="E192" s="12"/>
      <c r="F192" s="14" t="str">
        <f t="shared" si="6"/>
        <v/>
      </c>
      <c r="G192" s="12"/>
      <c r="H192" s="12"/>
      <c r="I192" s="12"/>
      <c r="J192" s="12"/>
      <c r="K192" s="12"/>
      <c r="Z192" t="str">
        <f t="shared" si="7"/>
        <v/>
      </c>
    </row>
    <row r="193" spans="1:26">
      <c r="A193" s="11"/>
      <c r="B193" s="12"/>
      <c r="C193" s="12"/>
      <c r="D193" s="13"/>
      <c r="E193" s="12"/>
      <c r="F193" s="14" t="str">
        <f t="shared" si="6"/>
        <v/>
      </c>
      <c r="G193" s="12"/>
      <c r="H193" s="12"/>
      <c r="I193" s="12"/>
      <c r="J193" s="12"/>
      <c r="K193" s="12"/>
      <c r="Z193" t="str">
        <f t="shared" si="7"/>
        <v/>
      </c>
    </row>
    <row r="194" spans="1:26">
      <c r="A194" s="11"/>
      <c r="B194" s="12"/>
      <c r="C194" s="12"/>
      <c r="D194" s="13"/>
      <c r="E194" s="12"/>
      <c r="F194" s="14" t="str">
        <f t="shared" ref="F194:F257" si="8">IF(ISNUMBER(A194),TEXT(A194,"mmmm"),"")</f>
        <v/>
      </c>
      <c r="G194" s="12"/>
      <c r="H194" s="12"/>
      <c r="I194" s="12"/>
      <c r="J194" s="12"/>
      <c r="K194" s="12"/>
      <c r="Z194" t="str">
        <f t="shared" si="7"/>
        <v/>
      </c>
    </row>
    <row r="195" spans="1:26">
      <c r="A195" s="11"/>
      <c r="B195" s="12"/>
      <c r="C195" s="12"/>
      <c r="D195" s="13"/>
      <c r="E195" s="12"/>
      <c r="F195" s="14" t="str">
        <f t="shared" si="8"/>
        <v/>
      </c>
      <c r="G195" s="12"/>
      <c r="H195" s="12"/>
      <c r="I195" s="12"/>
      <c r="J195" s="12"/>
      <c r="K195" s="12"/>
      <c r="Z195" t="str">
        <f t="shared" si="7"/>
        <v/>
      </c>
    </row>
    <row r="196" spans="1:26">
      <c r="A196" s="11"/>
      <c r="B196" s="12"/>
      <c r="C196" s="12"/>
      <c r="D196" s="13"/>
      <c r="E196" s="12"/>
      <c r="F196" s="14" t="str">
        <f t="shared" si="8"/>
        <v/>
      </c>
      <c r="G196" s="12"/>
      <c r="H196" s="12"/>
      <c r="I196" s="12"/>
      <c r="J196" s="12"/>
      <c r="K196" s="12"/>
      <c r="Z196" t="str">
        <f t="shared" si="7"/>
        <v/>
      </c>
    </row>
    <row r="197" spans="1:26">
      <c r="A197" s="11"/>
      <c r="B197" s="12"/>
      <c r="C197" s="12"/>
      <c r="D197" s="13"/>
      <c r="E197" s="12"/>
      <c r="F197" s="14" t="str">
        <f t="shared" si="8"/>
        <v/>
      </c>
      <c r="G197" s="12"/>
      <c r="H197" s="12"/>
      <c r="I197" s="12"/>
      <c r="J197" s="12"/>
      <c r="K197" s="12"/>
      <c r="Z197" t="str">
        <f t="shared" si="7"/>
        <v/>
      </c>
    </row>
    <row r="198" spans="1:26">
      <c r="A198" s="11"/>
      <c r="B198" s="12"/>
      <c r="C198" s="12"/>
      <c r="D198" s="13"/>
      <c r="E198" s="12"/>
      <c r="F198" s="14" t="str">
        <f t="shared" si="8"/>
        <v/>
      </c>
      <c r="G198" s="12"/>
      <c r="H198" s="12"/>
      <c r="I198" s="12"/>
      <c r="J198" s="12"/>
      <c r="K198" s="12"/>
      <c r="Z198" t="str">
        <f t="shared" si="7"/>
        <v/>
      </c>
    </row>
    <row r="199" spans="1:26">
      <c r="A199" s="11"/>
      <c r="B199" s="12"/>
      <c r="C199" s="12"/>
      <c r="D199" s="13"/>
      <c r="E199" s="12"/>
      <c r="F199" s="14" t="str">
        <f t="shared" si="8"/>
        <v/>
      </c>
      <c r="G199" s="12"/>
      <c r="H199" s="12"/>
      <c r="I199" s="12"/>
      <c r="J199" s="12"/>
      <c r="K199" s="12"/>
      <c r="Z199" t="str">
        <f t="shared" si="7"/>
        <v/>
      </c>
    </row>
    <row r="200" spans="1:26">
      <c r="A200" s="11"/>
      <c r="B200" s="12"/>
      <c r="C200" s="12"/>
      <c r="D200" s="13"/>
      <c r="E200" s="12"/>
      <c r="F200" s="14" t="str">
        <f t="shared" si="8"/>
        <v/>
      </c>
      <c r="G200" s="12"/>
      <c r="H200" s="12"/>
      <c r="I200" s="12"/>
      <c r="J200" s="12"/>
      <c r="K200" s="12"/>
      <c r="Z200" t="str">
        <f t="shared" si="7"/>
        <v/>
      </c>
    </row>
    <row r="201" spans="1:26">
      <c r="A201" s="11"/>
      <c r="B201" s="12"/>
      <c r="C201" s="12"/>
      <c r="D201" s="13"/>
      <c r="E201" s="12"/>
      <c r="F201" s="14" t="str">
        <f t="shared" si="8"/>
        <v/>
      </c>
      <c r="G201" s="12"/>
      <c r="H201" s="12"/>
      <c r="I201" s="12"/>
      <c r="J201" s="12"/>
      <c r="K201" s="12"/>
      <c r="Z201" t="str">
        <f t="shared" si="7"/>
        <v/>
      </c>
    </row>
    <row r="202" spans="1:26">
      <c r="A202" s="11"/>
      <c r="B202" s="12"/>
      <c r="C202" s="12"/>
      <c r="D202" s="13"/>
      <c r="E202" s="12"/>
      <c r="F202" s="14" t="str">
        <f t="shared" si="8"/>
        <v/>
      </c>
      <c r="G202" s="12"/>
      <c r="H202" s="12"/>
      <c r="I202" s="12"/>
      <c r="J202" s="12"/>
      <c r="K202" s="12"/>
      <c r="Z202" t="str">
        <f t="shared" si="7"/>
        <v/>
      </c>
    </row>
    <row r="203" spans="1:26">
      <c r="A203" s="11"/>
      <c r="B203" s="12"/>
      <c r="C203" s="12"/>
      <c r="D203" s="13"/>
      <c r="E203" s="12"/>
      <c r="F203" s="14" t="str">
        <f t="shared" si="8"/>
        <v/>
      </c>
      <c r="G203" s="12"/>
      <c r="H203" s="12"/>
      <c r="I203" s="12"/>
      <c r="J203" s="12"/>
      <c r="K203" s="12"/>
      <c r="Z203" t="str">
        <f t="shared" si="7"/>
        <v/>
      </c>
    </row>
    <row r="204" spans="1:26">
      <c r="A204" s="11"/>
      <c r="B204" s="12"/>
      <c r="C204" s="12"/>
      <c r="D204" s="13"/>
      <c r="E204" s="12"/>
      <c r="F204" s="14" t="str">
        <f t="shared" si="8"/>
        <v/>
      </c>
      <c r="G204" s="12"/>
      <c r="H204" s="12"/>
      <c r="I204" s="12"/>
      <c r="J204" s="12"/>
      <c r="K204" s="12"/>
      <c r="Z204" t="str">
        <f t="shared" si="7"/>
        <v/>
      </c>
    </row>
    <row r="205" spans="1:26">
      <c r="A205" s="11"/>
      <c r="B205" s="12"/>
      <c r="C205" s="12"/>
      <c r="D205" s="13"/>
      <c r="E205" s="12"/>
      <c r="F205" s="14" t="str">
        <f t="shared" si="8"/>
        <v/>
      </c>
      <c r="G205" s="12"/>
      <c r="H205" s="12"/>
      <c r="I205" s="12"/>
      <c r="J205" s="12"/>
      <c r="K205" s="12"/>
      <c r="Z205" t="str">
        <f t="shared" si="7"/>
        <v/>
      </c>
    </row>
    <row r="206" spans="1:26">
      <c r="A206" s="11"/>
      <c r="B206" s="12"/>
      <c r="C206" s="12"/>
      <c r="D206" s="13"/>
      <c r="E206" s="12"/>
      <c r="F206" s="14" t="str">
        <f t="shared" si="8"/>
        <v/>
      </c>
      <c r="G206" s="12"/>
      <c r="H206" s="12"/>
      <c r="I206" s="12"/>
      <c r="J206" s="12"/>
      <c r="K206" s="12"/>
      <c r="Z206" t="str">
        <f t="shared" si="7"/>
        <v/>
      </c>
    </row>
    <row r="207" spans="1:26">
      <c r="A207" s="11"/>
      <c r="B207" s="12"/>
      <c r="C207" s="12"/>
      <c r="D207" s="13"/>
      <c r="E207" s="12"/>
      <c r="F207" s="14" t="str">
        <f t="shared" si="8"/>
        <v/>
      </c>
      <c r="G207" s="12"/>
      <c r="H207" s="12"/>
      <c r="I207" s="12"/>
      <c r="J207" s="12"/>
      <c r="K207" s="12"/>
      <c r="Z207" t="str">
        <f t="shared" si="7"/>
        <v/>
      </c>
    </row>
    <row r="208" spans="1:26">
      <c r="A208" s="11"/>
      <c r="B208" s="12"/>
      <c r="C208" s="12"/>
      <c r="D208" s="13"/>
      <c r="E208" s="12"/>
      <c r="F208" s="14" t="str">
        <f t="shared" si="8"/>
        <v/>
      </c>
      <c r="G208" s="12"/>
      <c r="H208" s="12"/>
      <c r="I208" s="12"/>
      <c r="J208" s="12"/>
      <c r="K208" s="12"/>
      <c r="Z208" t="str">
        <f t="shared" si="7"/>
        <v/>
      </c>
    </row>
    <row r="209" spans="1:26">
      <c r="A209" s="11"/>
      <c r="B209" s="12"/>
      <c r="C209" s="12"/>
      <c r="D209" s="13"/>
      <c r="E209" s="12"/>
      <c r="F209" s="14" t="str">
        <f t="shared" si="8"/>
        <v/>
      </c>
      <c r="G209" s="12"/>
      <c r="H209" s="12"/>
      <c r="I209" s="12"/>
      <c r="J209" s="12"/>
      <c r="K209" s="12"/>
      <c r="Z209" t="str">
        <f t="shared" si="7"/>
        <v/>
      </c>
    </row>
    <row r="210" spans="1:26">
      <c r="A210" s="11"/>
      <c r="B210" s="12"/>
      <c r="C210" s="12"/>
      <c r="D210" s="13"/>
      <c r="E210" s="12"/>
      <c r="F210" s="14" t="str">
        <f t="shared" si="8"/>
        <v/>
      </c>
      <c r="G210" s="12"/>
      <c r="H210" s="12"/>
      <c r="I210" s="12"/>
      <c r="J210" s="12"/>
      <c r="K210" s="12"/>
      <c r="Z210" t="str">
        <f t="shared" si="7"/>
        <v/>
      </c>
    </row>
    <row r="211" spans="1:26">
      <c r="A211" s="11"/>
      <c r="B211" s="12"/>
      <c r="C211" s="12"/>
      <c r="D211" s="13"/>
      <c r="E211" s="12"/>
      <c r="F211" s="14" t="str">
        <f t="shared" si="8"/>
        <v/>
      </c>
      <c r="G211" s="12"/>
      <c r="H211" s="12"/>
      <c r="I211" s="12"/>
      <c r="J211" s="12"/>
      <c r="K211" s="12"/>
      <c r="Z211" t="str">
        <f t="shared" si="7"/>
        <v/>
      </c>
    </row>
    <row r="212" spans="1:26">
      <c r="A212" s="11"/>
      <c r="B212" s="12"/>
      <c r="C212" s="12"/>
      <c r="D212" s="13"/>
      <c r="E212" s="12"/>
      <c r="F212" s="14" t="str">
        <f t="shared" si="8"/>
        <v/>
      </c>
      <c r="G212" s="12"/>
      <c r="H212" s="12"/>
      <c r="I212" s="12"/>
      <c r="J212" s="12"/>
      <c r="K212" s="12"/>
      <c r="Z212" t="str">
        <f t="shared" si="7"/>
        <v/>
      </c>
    </row>
    <row r="213" spans="1:26">
      <c r="A213" s="11"/>
      <c r="B213" s="12"/>
      <c r="C213" s="12"/>
      <c r="D213" s="13"/>
      <c r="E213" s="12"/>
      <c r="F213" s="14" t="str">
        <f t="shared" si="8"/>
        <v/>
      </c>
      <c r="G213" s="12"/>
      <c r="H213" s="12"/>
      <c r="I213" s="12"/>
      <c r="J213" s="12"/>
      <c r="K213" s="12"/>
      <c r="Z213" t="str">
        <f t="shared" si="7"/>
        <v/>
      </c>
    </row>
    <row r="214" spans="1:26">
      <c r="A214" s="11"/>
      <c r="B214" s="12"/>
      <c r="C214" s="12"/>
      <c r="D214" s="13"/>
      <c r="E214" s="12"/>
      <c r="F214" s="14" t="str">
        <f t="shared" si="8"/>
        <v/>
      </c>
      <c r="G214" s="12"/>
      <c r="H214" s="12"/>
      <c r="I214" s="12"/>
      <c r="J214" s="12"/>
      <c r="K214" s="12"/>
      <c r="Z214" t="str">
        <f t="shared" si="7"/>
        <v/>
      </c>
    </row>
    <row r="215" spans="1:26">
      <c r="A215" s="11"/>
      <c r="B215" s="12"/>
      <c r="C215" s="12"/>
      <c r="D215" s="13"/>
      <c r="E215" s="12"/>
      <c r="F215" s="14" t="str">
        <f t="shared" si="8"/>
        <v/>
      </c>
      <c r="G215" s="12"/>
      <c r="H215" s="12"/>
      <c r="I215" s="12"/>
      <c r="J215" s="12"/>
      <c r="K215" s="12"/>
      <c r="Z215" t="str">
        <f t="shared" si="7"/>
        <v/>
      </c>
    </row>
    <row r="216" spans="1:26">
      <c r="A216" s="11"/>
      <c r="B216" s="12"/>
      <c r="C216" s="12"/>
      <c r="D216" s="13"/>
      <c r="E216" s="12"/>
      <c r="F216" s="14" t="str">
        <f t="shared" si="8"/>
        <v/>
      </c>
      <c r="G216" s="12"/>
      <c r="H216" s="12"/>
      <c r="I216" s="12"/>
      <c r="J216" s="12"/>
      <c r="K216" s="12"/>
      <c r="Z216" t="str">
        <f t="shared" si="7"/>
        <v/>
      </c>
    </row>
    <row r="217" spans="1:26">
      <c r="A217" s="11"/>
      <c r="B217" s="12"/>
      <c r="C217" s="12"/>
      <c r="D217" s="13"/>
      <c r="E217" s="12"/>
      <c r="F217" s="14" t="str">
        <f t="shared" si="8"/>
        <v/>
      </c>
      <c r="G217" s="12"/>
      <c r="H217" s="12"/>
      <c r="I217" s="12"/>
      <c r="J217" s="12"/>
      <c r="K217" s="12"/>
      <c r="Z217" t="str">
        <f t="shared" si="7"/>
        <v/>
      </c>
    </row>
    <row r="218" spans="1:26">
      <c r="A218" s="11"/>
      <c r="B218" s="12"/>
      <c r="C218" s="12"/>
      <c r="D218" s="13"/>
      <c r="E218" s="12"/>
      <c r="F218" s="14" t="str">
        <f t="shared" si="8"/>
        <v/>
      </c>
      <c r="G218" s="12"/>
      <c r="H218" s="12"/>
      <c r="I218" s="12"/>
      <c r="J218" s="12"/>
      <c r="K218" s="12"/>
      <c r="Z218" t="str">
        <f t="shared" si="7"/>
        <v/>
      </c>
    </row>
    <row r="219" spans="1:26">
      <c r="A219" s="11"/>
      <c r="B219" s="12"/>
      <c r="C219" s="12"/>
      <c r="D219" s="13"/>
      <c r="E219" s="12"/>
      <c r="F219" s="14" t="str">
        <f t="shared" si="8"/>
        <v/>
      </c>
      <c r="G219" s="12"/>
      <c r="H219" s="12"/>
      <c r="I219" s="12"/>
      <c r="J219" s="12"/>
      <c r="K219" s="12"/>
      <c r="Z219" t="str">
        <f t="shared" si="7"/>
        <v/>
      </c>
    </row>
    <row r="220" spans="1:26">
      <c r="A220" s="11"/>
      <c r="B220" s="12"/>
      <c r="C220" s="12"/>
      <c r="D220" s="13"/>
      <c r="E220" s="12"/>
      <c r="F220" s="14" t="str">
        <f t="shared" si="8"/>
        <v/>
      </c>
      <c r="G220" s="12"/>
      <c r="H220" s="12"/>
      <c r="I220" s="12"/>
      <c r="J220" s="12"/>
      <c r="K220" s="12"/>
      <c r="Z220" t="str">
        <f t="shared" si="7"/>
        <v/>
      </c>
    </row>
    <row r="221" spans="1:26">
      <c r="A221" s="11"/>
      <c r="B221" s="12"/>
      <c r="C221" s="12"/>
      <c r="D221" s="13"/>
      <c r="E221" s="12"/>
      <c r="F221" s="14" t="str">
        <f t="shared" si="8"/>
        <v/>
      </c>
      <c r="G221" s="12"/>
      <c r="H221" s="12"/>
      <c r="I221" s="12"/>
      <c r="J221" s="12"/>
      <c r="K221" s="12"/>
      <c r="Z221" t="str">
        <f t="shared" si="7"/>
        <v/>
      </c>
    </row>
    <row r="222" spans="1:26">
      <c r="A222" s="11"/>
      <c r="B222" s="12"/>
      <c r="C222" s="12"/>
      <c r="D222" s="13"/>
      <c r="E222" s="12"/>
      <c r="F222" s="14" t="str">
        <f t="shared" si="8"/>
        <v/>
      </c>
      <c r="G222" s="12"/>
      <c r="H222" s="12"/>
      <c r="I222" s="12"/>
      <c r="J222" s="12"/>
      <c r="K222" s="12"/>
      <c r="Z222" t="str">
        <f t="shared" si="7"/>
        <v/>
      </c>
    </row>
    <row r="223" spans="1:26">
      <c r="A223" s="11"/>
      <c r="B223" s="12"/>
      <c r="C223" s="12"/>
      <c r="D223" s="13"/>
      <c r="E223" s="12"/>
      <c r="F223" s="14" t="str">
        <f t="shared" si="8"/>
        <v/>
      </c>
      <c r="G223" s="12"/>
      <c r="H223" s="12"/>
      <c r="I223" s="12"/>
      <c r="J223" s="12"/>
      <c r="K223" s="12"/>
      <c r="Z223" t="str">
        <f t="shared" si="7"/>
        <v/>
      </c>
    </row>
    <row r="224" spans="1:26">
      <c r="A224" s="11"/>
      <c r="B224" s="12"/>
      <c r="C224" s="12"/>
      <c r="D224" s="13"/>
      <c r="E224" s="12"/>
      <c r="F224" s="14" t="str">
        <f t="shared" si="8"/>
        <v/>
      </c>
      <c r="G224" s="12"/>
      <c r="H224" s="12"/>
      <c r="I224" s="12"/>
      <c r="J224" s="12"/>
      <c r="K224" s="12"/>
      <c r="Z224" t="str">
        <f t="shared" si="7"/>
        <v/>
      </c>
    </row>
    <row r="225" spans="1:26">
      <c r="A225" s="11"/>
      <c r="B225" s="12"/>
      <c r="C225" s="12"/>
      <c r="D225" s="13"/>
      <c r="E225" s="12"/>
      <c r="F225" s="14" t="str">
        <f t="shared" si="8"/>
        <v/>
      </c>
      <c r="G225" s="12"/>
      <c r="H225" s="12"/>
      <c r="I225" s="12"/>
      <c r="J225" s="12"/>
      <c r="K225" s="12"/>
      <c r="Z225" t="str">
        <f t="shared" si="7"/>
        <v/>
      </c>
    </row>
    <row r="226" spans="1:26">
      <c r="A226" s="11"/>
      <c r="B226" s="12"/>
      <c r="C226" s="12"/>
      <c r="D226" s="13"/>
      <c r="E226" s="12"/>
      <c r="F226" s="14" t="str">
        <f t="shared" si="8"/>
        <v/>
      </c>
      <c r="G226" s="12"/>
      <c r="H226" s="12"/>
      <c r="I226" s="12"/>
      <c r="J226" s="12"/>
      <c r="K226" s="12"/>
      <c r="Z226" t="str">
        <f t="shared" si="7"/>
        <v/>
      </c>
    </row>
    <row r="227" spans="1:26">
      <c r="A227" s="11"/>
      <c r="B227" s="12"/>
      <c r="C227" s="12"/>
      <c r="D227" s="13"/>
      <c r="E227" s="12"/>
      <c r="F227" s="14" t="str">
        <f t="shared" si="8"/>
        <v/>
      </c>
      <c r="G227" s="12"/>
      <c r="H227" s="12"/>
      <c r="I227" s="12"/>
      <c r="J227" s="12"/>
      <c r="K227" s="12"/>
      <c r="Z227" t="str">
        <f t="shared" si="7"/>
        <v/>
      </c>
    </row>
    <row r="228" spans="1:26">
      <c r="A228" s="11"/>
      <c r="B228" s="12"/>
      <c r="C228" s="12"/>
      <c r="D228" s="13"/>
      <c r="E228" s="12"/>
      <c r="F228" s="14" t="str">
        <f t="shared" si="8"/>
        <v/>
      </c>
      <c r="G228" s="12"/>
      <c r="H228" s="12"/>
      <c r="I228" s="12"/>
      <c r="J228" s="12"/>
      <c r="K228" s="12"/>
      <c r="Z228" t="str">
        <f t="shared" si="7"/>
        <v/>
      </c>
    </row>
    <row r="229" spans="1:26">
      <c r="A229" s="11"/>
      <c r="B229" s="12"/>
      <c r="C229" s="12"/>
      <c r="D229" s="13"/>
      <c r="E229" s="12"/>
      <c r="F229" s="14" t="str">
        <f t="shared" si="8"/>
        <v/>
      </c>
      <c r="G229" s="12"/>
      <c r="H229" s="12"/>
      <c r="I229" s="12"/>
      <c r="J229" s="12"/>
      <c r="K229" s="12"/>
      <c r="Z229" t="str">
        <f t="shared" si="7"/>
        <v/>
      </c>
    </row>
    <row r="230" spans="1:26">
      <c r="A230" s="11"/>
      <c r="B230" s="12"/>
      <c r="C230" s="12"/>
      <c r="D230" s="13"/>
      <c r="E230" s="12"/>
      <c r="F230" s="14" t="str">
        <f t="shared" si="8"/>
        <v/>
      </c>
      <c r="G230" s="12"/>
      <c r="H230" s="12"/>
      <c r="I230" s="12"/>
      <c r="J230" s="12"/>
      <c r="K230" s="12"/>
      <c r="Z230" t="str">
        <f t="shared" si="7"/>
        <v/>
      </c>
    </row>
    <row r="231" spans="1:26">
      <c r="A231" s="11"/>
      <c r="B231" s="12"/>
      <c r="C231" s="12"/>
      <c r="D231" s="13"/>
      <c r="E231" s="12"/>
      <c r="F231" s="14" t="str">
        <f t="shared" si="8"/>
        <v/>
      </c>
      <c r="G231" s="12"/>
      <c r="H231" s="12"/>
      <c r="I231" s="12"/>
      <c r="J231" s="12"/>
      <c r="K231" s="12"/>
      <c r="Z231" t="str">
        <f t="shared" si="7"/>
        <v/>
      </c>
    </row>
    <row r="232" spans="1:26">
      <c r="A232" s="11"/>
      <c r="B232" s="12"/>
      <c r="C232" s="12"/>
      <c r="D232" s="13"/>
      <c r="E232" s="12"/>
      <c r="F232" s="14" t="str">
        <f t="shared" si="8"/>
        <v/>
      </c>
      <c r="G232" s="12"/>
      <c r="H232" s="12"/>
      <c r="I232" s="12"/>
      <c r="J232" s="12"/>
      <c r="K232" s="12"/>
      <c r="Z232" t="str">
        <f t="shared" si="7"/>
        <v/>
      </c>
    </row>
    <row r="233" spans="1:26">
      <c r="A233" s="11"/>
      <c r="B233" s="12"/>
      <c r="C233" s="12"/>
      <c r="D233" s="13"/>
      <c r="E233" s="12"/>
      <c r="F233" s="14" t="str">
        <f t="shared" si="8"/>
        <v/>
      </c>
      <c r="G233" s="12"/>
      <c r="H233" s="12"/>
      <c r="I233" s="12"/>
      <c r="J233" s="12"/>
      <c r="K233" s="12"/>
      <c r="Z233" t="str">
        <f t="shared" si="7"/>
        <v/>
      </c>
    </row>
    <row r="234" spans="1:26">
      <c r="A234" s="11"/>
      <c r="B234" s="12"/>
      <c r="C234" s="12"/>
      <c r="D234" s="13"/>
      <c r="E234" s="12"/>
      <c r="F234" s="14" t="str">
        <f t="shared" si="8"/>
        <v/>
      </c>
      <c r="G234" s="12"/>
      <c r="H234" s="12"/>
      <c r="I234" s="12"/>
      <c r="J234" s="12"/>
      <c r="K234" s="12"/>
      <c r="Z234" t="str">
        <f t="shared" ref="Z234:Z297" si="9">IF(B214="revenu","PRE",IF(B214="dépense","PRS",""))</f>
        <v/>
      </c>
    </row>
    <row r="235" spans="1:26">
      <c r="A235" s="11"/>
      <c r="B235" s="12"/>
      <c r="C235" s="12"/>
      <c r="D235" s="13"/>
      <c r="E235" s="12"/>
      <c r="F235" s="14" t="str">
        <f t="shared" si="8"/>
        <v/>
      </c>
      <c r="G235" s="12"/>
      <c r="H235" s="12"/>
      <c r="I235" s="12"/>
      <c r="J235" s="12"/>
      <c r="K235" s="12"/>
      <c r="Z235" t="str">
        <f t="shared" si="9"/>
        <v/>
      </c>
    </row>
    <row r="236" spans="1:26">
      <c r="A236" s="11"/>
      <c r="B236" s="12"/>
      <c r="C236" s="12"/>
      <c r="D236" s="13"/>
      <c r="E236" s="12"/>
      <c r="F236" s="14" t="str">
        <f t="shared" si="8"/>
        <v/>
      </c>
      <c r="G236" s="12"/>
      <c r="H236" s="12"/>
      <c r="I236" s="12"/>
      <c r="J236" s="12"/>
      <c r="K236" s="12"/>
      <c r="Z236" t="str">
        <f t="shared" si="9"/>
        <v/>
      </c>
    </row>
    <row r="237" spans="1:26">
      <c r="A237" s="11"/>
      <c r="B237" s="12"/>
      <c r="C237" s="12"/>
      <c r="D237" s="13"/>
      <c r="E237" s="12"/>
      <c r="F237" s="14" t="str">
        <f t="shared" si="8"/>
        <v/>
      </c>
      <c r="G237" s="12"/>
      <c r="H237" s="12"/>
      <c r="I237" s="12"/>
      <c r="J237" s="12"/>
      <c r="K237" s="12"/>
      <c r="Z237" t="str">
        <f t="shared" si="9"/>
        <v/>
      </c>
    </row>
    <row r="238" spans="1:26">
      <c r="A238" s="11"/>
      <c r="B238" s="12"/>
      <c r="C238" s="12"/>
      <c r="D238" s="13"/>
      <c r="E238" s="12"/>
      <c r="F238" s="14" t="str">
        <f t="shared" si="8"/>
        <v/>
      </c>
      <c r="G238" s="12"/>
      <c r="H238" s="12"/>
      <c r="I238" s="12"/>
      <c r="J238" s="12"/>
      <c r="K238" s="12"/>
      <c r="Z238" t="str">
        <f t="shared" si="9"/>
        <v/>
      </c>
    </row>
    <row r="239" spans="1:26">
      <c r="A239" s="11"/>
      <c r="B239" s="12"/>
      <c r="C239" s="12"/>
      <c r="D239" s="13"/>
      <c r="E239" s="12"/>
      <c r="F239" s="14" t="str">
        <f t="shared" si="8"/>
        <v/>
      </c>
      <c r="G239" s="12"/>
      <c r="H239" s="12"/>
      <c r="I239" s="12"/>
      <c r="J239" s="12"/>
      <c r="K239" s="12"/>
      <c r="Z239" t="str">
        <f t="shared" si="9"/>
        <v/>
      </c>
    </row>
    <row r="240" spans="1:26">
      <c r="A240" s="11"/>
      <c r="B240" s="12"/>
      <c r="C240" s="12"/>
      <c r="D240" s="13"/>
      <c r="E240" s="12"/>
      <c r="F240" s="14" t="str">
        <f t="shared" si="8"/>
        <v/>
      </c>
      <c r="G240" s="12"/>
      <c r="H240" s="12"/>
      <c r="I240" s="12"/>
      <c r="J240" s="12"/>
      <c r="K240" s="12"/>
      <c r="Z240" t="str">
        <f t="shared" si="9"/>
        <v/>
      </c>
    </row>
    <row r="241" spans="1:26">
      <c r="A241" s="11"/>
      <c r="B241" s="12"/>
      <c r="C241" s="12"/>
      <c r="D241" s="13"/>
      <c r="E241" s="12"/>
      <c r="F241" s="14" t="str">
        <f t="shared" si="8"/>
        <v/>
      </c>
      <c r="G241" s="12"/>
      <c r="H241" s="12"/>
      <c r="I241" s="12"/>
      <c r="J241" s="12"/>
      <c r="K241" s="12"/>
      <c r="Z241" t="str">
        <f t="shared" si="9"/>
        <v/>
      </c>
    </row>
    <row r="242" spans="1:26">
      <c r="A242" s="11"/>
      <c r="B242" s="12"/>
      <c r="C242" s="12"/>
      <c r="D242" s="13"/>
      <c r="E242" s="12"/>
      <c r="F242" s="14" t="str">
        <f t="shared" si="8"/>
        <v/>
      </c>
      <c r="G242" s="12"/>
      <c r="H242" s="12"/>
      <c r="I242" s="12"/>
      <c r="J242" s="12"/>
      <c r="K242" s="12"/>
      <c r="Z242" t="str">
        <f t="shared" si="9"/>
        <v/>
      </c>
    </row>
    <row r="243" spans="1:26">
      <c r="A243" s="11"/>
      <c r="B243" s="12"/>
      <c r="C243" s="12"/>
      <c r="D243" s="13"/>
      <c r="E243" s="12"/>
      <c r="F243" s="14" t="str">
        <f t="shared" si="8"/>
        <v/>
      </c>
      <c r="G243" s="12"/>
      <c r="H243" s="12"/>
      <c r="I243" s="12"/>
      <c r="J243" s="12"/>
      <c r="K243" s="12"/>
      <c r="Z243" t="str">
        <f t="shared" si="9"/>
        <v/>
      </c>
    </row>
    <row r="244" spans="1:26">
      <c r="A244" s="11"/>
      <c r="B244" s="12"/>
      <c r="C244" s="12"/>
      <c r="D244" s="13"/>
      <c r="E244" s="12"/>
      <c r="F244" s="14" t="str">
        <f t="shared" si="8"/>
        <v/>
      </c>
      <c r="G244" s="12"/>
      <c r="H244" s="12"/>
      <c r="I244" s="12"/>
      <c r="J244" s="12"/>
      <c r="K244" s="12"/>
      <c r="Z244" t="str">
        <f t="shared" si="9"/>
        <v/>
      </c>
    </row>
    <row r="245" spans="1:26">
      <c r="A245" s="11"/>
      <c r="B245" s="12"/>
      <c r="C245" s="12"/>
      <c r="D245" s="13"/>
      <c r="E245" s="12"/>
      <c r="F245" s="14" t="str">
        <f t="shared" si="8"/>
        <v/>
      </c>
      <c r="G245" s="12"/>
      <c r="H245" s="12"/>
      <c r="I245" s="12"/>
      <c r="J245" s="12"/>
      <c r="K245" s="12"/>
      <c r="Z245" t="str">
        <f t="shared" si="9"/>
        <v/>
      </c>
    </row>
    <row r="246" spans="1:26">
      <c r="A246" s="11"/>
      <c r="B246" s="12"/>
      <c r="C246" s="12"/>
      <c r="D246" s="13"/>
      <c r="E246" s="12"/>
      <c r="F246" s="14" t="str">
        <f t="shared" si="8"/>
        <v/>
      </c>
      <c r="G246" s="12"/>
      <c r="H246" s="12"/>
      <c r="I246" s="12"/>
      <c r="J246" s="12"/>
      <c r="K246" s="12"/>
      <c r="Z246" t="str">
        <f t="shared" si="9"/>
        <v/>
      </c>
    </row>
    <row r="247" spans="1:26">
      <c r="A247" s="11"/>
      <c r="B247" s="12"/>
      <c r="C247" s="12"/>
      <c r="D247" s="13"/>
      <c r="E247" s="12"/>
      <c r="F247" s="14" t="str">
        <f t="shared" si="8"/>
        <v/>
      </c>
      <c r="G247" s="12"/>
      <c r="H247" s="12"/>
      <c r="I247" s="12"/>
      <c r="J247" s="12"/>
      <c r="K247" s="12"/>
      <c r="Z247" t="str">
        <f t="shared" si="9"/>
        <v/>
      </c>
    </row>
    <row r="248" spans="1:26">
      <c r="A248" s="11"/>
      <c r="B248" s="12"/>
      <c r="C248" s="12"/>
      <c r="D248" s="13"/>
      <c r="E248" s="12"/>
      <c r="F248" s="14" t="str">
        <f t="shared" si="8"/>
        <v/>
      </c>
      <c r="G248" s="12"/>
      <c r="H248" s="12"/>
      <c r="I248" s="12"/>
      <c r="J248" s="12"/>
      <c r="K248" s="12"/>
      <c r="Z248" t="str">
        <f t="shared" si="9"/>
        <v/>
      </c>
    </row>
    <row r="249" spans="1:26">
      <c r="A249" s="11"/>
      <c r="B249" s="12"/>
      <c r="C249" s="12"/>
      <c r="D249" s="13"/>
      <c r="E249" s="12"/>
      <c r="F249" s="14" t="str">
        <f t="shared" si="8"/>
        <v/>
      </c>
      <c r="G249" s="12"/>
      <c r="H249" s="12"/>
      <c r="I249" s="12"/>
      <c r="J249" s="12"/>
      <c r="K249" s="12"/>
      <c r="Z249" t="str">
        <f t="shared" si="9"/>
        <v/>
      </c>
    </row>
    <row r="250" spans="1:26">
      <c r="A250" s="11"/>
      <c r="B250" s="12"/>
      <c r="C250" s="12"/>
      <c r="D250" s="13"/>
      <c r="E250" s="12"/>
      <c r="F250" s="14" t="str">
        <f t="shared" si="8"/>
        <v/>
      </c>
      <c r="G250" s="12"/>
      <c r="H250" s="12"/>
      <c r="I250" s="12"/>
      <c r="J250" s="12"/>
      <c r="K250" s="12"/>
      <c r="Z250" t="str">
        <f t="shared" si="9"/>
        <v/>
      </c>
    </row>
    <row r="251" spans="1:26">
      <c r="A251" s="11"/>
      <c r="B251" s="12"/>
      <c r="C251" s="12"/>
      <c r="D251" s="13"/>
      <c r="E251" s="12"/>
      <c r="F251" s="14" t="str">
        <f t="shared" si="8"/>
        <v/>
      </c>
      <c r="G251" s="12"/>
      <c r="H251" s="12"/>
      <c r="I251" s="12"/>
      <c r="J251" s="12"/>
      <c r="K251" s="12"/>
      <c r="Z251" t="str">
        <f t="shared" si="9"/>
        <v/>
      </c>
    </row>
    <row r="252" spans="1:26">
      <c r="A252" s="11"/>
      <c r="B252" s="12"/>
      <c r="C252" s="12"/>
      <c r="D252" s="13"/>
      <c r="E252" s="12"/>
      <c r="F252" s="14" t="str">
        <f t="shared" si="8"/>
        <v/>
      </c>
      <c r="G252" s="12"/>
      <c r="H252" s="12"/>
      <c r="I252" s="12"/>
      <c r="J252" s="12"/>
      <c r="K252" s="12"/>
      <c r="Z252" t="str">
        <f t="shared" si="9"/>
        <v/>
      </c>
    </row>
    <row r="253" spans="1:26">
      <c r="A253" s="11"/>
      <c r="B253" s="12"/>
      <c r="C253" s="12"/>
      <c r="D253" s="13"/>
      <c r="E253" s="12"/>
      <c r="F253" s="14" t="str">
        <f t="shared" si="8"/>
        <v/>
      </c>
      <c r="G253" s="12"/>
      <c r="H253" s="12"/>
      <c r="I253" s="12"/>
      <c r="J253" s="12"/>
      <c r="K253" s="12"/>
      <c r="Z253" t="str">
        <f t="shared" si="9"/>
        <v/>
      </c>
    </row>
    <row r="254" spans="1:26">
      <c r="A254" s="11"/>
      <c r="B254" s="12"/>
      <c r="C254" s="12"/>
      <c r="D254" s="13"/>
      <c r="E254" s="12"/>
      <c r="F254" s="14" t="str">
        <f t="shared" si="8"/>
        <v/>
      </c>
      <c r="G254" s="12"/>
      <c r="H254" s="12"/>
      <c r="I254" s="12"/>
      <c r="J254" s="12"/>
      <c r="K254" s="12"/>
      <c r="Z254" t="str">
        <f t="shared" si="9"/>
        <v/>
      </c>
    </row>
    <row r="255" spans="1:26">
      <c r="A255" s="11"/>
      <c r="B255" s="12"/>
      <c r="C255" s="12"/>
      <c r="D255" s="13"/>
      <c r="E255" s="12"/>
      <c r="F255" s="14" t="str">
        <f t="shared" si="8"/>
        <v/>
      </c>
      <c r="G255" s="12"/>
      <c r="H255" s="12"/>
      <c r="I255" s="12"/>
      <c r="J255" s="12"/>
      <c r="K255" s="12"/>
      <c r="Z255" t="str">
        <f t="shared" si="9"/>
        <v/>
      </c>
    </row>
    <row r="256" spans="1:26">
      <c r="A256" s="11"/>
      <c r="B256" s="12"/>
      <c r="C256" s="12"/>
      <c r="D256" s="13"/>
      <c r="E256" s="12"/>
      <c r="F256" s="14" t="str">
        <f t="shared" si="8"/>
        <v/>
      </c>
      <c r="G256" s="12"/>
      <c r="H256" s="12"/>
      <c r="I256" s="12"/>
      <c r="J256" s="12"/>
      <c r="K256" s="12"/>
      <c r="Z256" t="str">
        <f t="shared" si="9"/>
        <v/>
      </c>
    </row>
    <row r="257" spans="1:26">
      <c r="A257" s="11"/>
      <c r="B257" s="12"/>
      <c r="C257" s="12"/>
      <c r="D257" s="13"/>
      <c r="E257" s="12"/>
      <c r="F257" s="14" t="str">
        <f t="shared" si="8"/>
        <v/>
      </c>
      <c r="G257" s="12"/>
      <c r="H257" s="12"/>
      <c r="I257" s="12"/>
      <c r="J257" s="12"/>
      <c r="K257" s="12"/>
      <c r="Z257" t="str">
        <f t="shared" si="9"/>
        <v/>
      </c>
    </row>
    <row r="258" spans="1:26">
      <c r="A258" s="11"/>
      <c r="B258" s="12"/>
      <c r="C258" s="12"/>
      <c r="D258" s="13"/>
      <c r="E258" s="12"/>
      <c r="F258" s="14" t="str">
        <f t="shared" ref="F258:F321" si="10">IF(ISNUMBER(A258),TEXT(A258,"mmmm"),"")</f>
        <v/>
      </c>
      <c r="G258" s="12"/>
      <c r="H258" s="12"/>
      <c r="I258" s="12"/>
      <c r="J258" s="12"/>
      <c r="K258" s="12"/>
      <c r="Z258" t="str">
        <f t="shared" si="9"/>
        <v/>
      </c>
    </row>
    <row r="259" spans="1:26">
      <c r="A259" s="11"/>
      <c r="B259" s="12"/>
      <c r="C259" s="12"/>
      <c r="D259" s="13"/>
      <c r="E259" s="12"/>
      <c r="F259" s="14" t="str">
        <f t="shared" si="10"/>
        <v/>
      </c>
      <c r="G259" s="12"/>
      <c r="H259" s="12"/>
      <c r="I259" s="12"/>
      <c r="J259" s="12"/>
      <c r="K259" s="12"/>
      <c r="Z259" t="str">
        <f t="shared" si="9"/>
        <v/>
      </c>
    </row>
    <row r="260" spans="1:26">
      <c r="A260" s="11"/>
      <c r="B260" s="12"/>
      <c r="C260" s="12"/>
      <c r="D260" s="13"/>
      <c r="E260" s="12"/>
      <c r="F260" s="14" t="str">
        <f t="shared" si="10"/>
        <v/>
      </c>
      <c r="G260" s="12"/>
      <c r="H260" s="12"/>
      <c r="I260" s="12"/>
      <c r="J260" s="12"/>
      <c r="K260" s="12"/>
      <c r="Z260" t="str">
        <f t="shared" si="9"/>
        <v/>
      </c>
    </row>
    <row r="261" spans="1:26">
      <c r="A261" s="11"/>
      <c r="B261" s="12"/>
      <c r="C261" s="12"/>
      <c r="D261" s="13"/>
      <c r="E261" s="12"/>
      <c r="F261" s="14" t="str">
        <f t="shared" si="10"/>
        <v/>
      </c>
      <c r="G261" s="12"/>
      <c r="H261" s="12"/>
      <c r="I261" s="12"/>
      <c r="J261" s="12"/>
      <c r="K261" s="12"/>
      <c r="Z261" t="str">
        <f t="shared" si="9"/>
        <v/>
      </c>
    </row>
    <row r="262" spans="1:26">
      <c r="A262" s="11"/>
      <c r="B262" s="12"/>
      <c r="C262" s="12"/>
      <c r="D262" s="13"/>
      <c r="E262" s="12"/>
      <c r="F262" s="14" t="str">
        <f t="shared" si="10"/>
        <v/>
      </c>
      <c r="G262" s="12"/>
      <c r="H262" s="12"/>
      <c r="I262" s="12"/>
      <c r="J262" s="12"/>
      <c r="K262" s="12"/>
      <c r="Z262" t="str">
        <f t="shared" si="9"/>
        <v/>
      </c>
    </row>
    <row r="263" spans="1:26">
      <c r="A263" s="11"/>
      <c r="B263" s="12"/>
      <c r="C263" s="12"/>
      <c r="D263" s="13"/>
      <c r="E263" s="12"/>
      <c r="F263" s="14" t="str">
        <f t="shared" si="10"/>
        <v/>
      </c>
      <c r="G263" s="12"/>
      <c r="H263" s="12"/>
      <c r="I263" s="12"/>
      <c r="J263" s="12"/>
      <c r="K263" s="12"/>
      <c r="Z263" t="str">
        <f t="shared" si="9"/>
        <v/>
      </c>
    </row>
    <row r="264" spans="1:26">
      <c r="A264" s="11"/>
      <c r="B264" s="12"/>
      <c r="C264" s="12"/>
      <c r="D264" s="13"/>
      <c r="E264" s="12"/>
      <c r="F264" s="14" t="str">
        <f t="shared" si="10"/>
        <v/>
      </c>
      <c r="G264" s="12"/>
      <c r="H264" s="12"/>
      <c r="I264" s="12"/>
      <c r="J264" s="12"/>
      <c r="K264" s="12"/>
      <c r="Z264" t="str">
        <f t="shared" si="9"/>
        <v/>
      </c>
    </row>
    <row r="265" spans="1:26">
      <c r="A265" s="11"/>
      <c r="B265" s="12"/>
      <c r="C265" s="12"/>
      <c r="D265" s="13"/>
      <c r="E265" s="12"/>
      <c r="F265" s="14" t="str">
        <f t="shared" si="10"/>
        <v/>
      </c>
      <c r="G265" s="12"/>
      <c r="H265" s="12"/>
      <c r="I265" s="12"/>
      <c r="J265" s="12"/>
      <c r="K265" s="12"/>
      <c r="Z265" t="str">
        <f t="shared" si="9"/>
        <v/>
      </c>
    </row>
    <row r="266" spans="1:26">
      <c r="A266" s="11"/>
      <c r="B266" s="12"/>
      <c r="C266" s="12"/>
      <c r="D266" s="13"/>
      <c r="E266" s="12"/>
      <c r="F266" s="14" t="str">
        <f t="shared" si="10"/>
        <v/>
      </c>
      <c r="G266" s="12"/>
      <c r="H266" s="12"/>
      <c r="I266" s="12"/>
      <c r="J266" s="12"/>
      <c r="K266" s="12"/>
      <c r="Z266" t="str">
        <f t="shared" si="9"/>
        <v/>
      </c>
    </row>
    <row r="267" spans="1:26">
      <c r="A267" s="11"/>
      <c r="B267" s="12"/>
      <c r="C267" s="12"/>
      <c r="D267" s="13"/>
      <c r="E267" s="12"/>
      <c r="F267" s="14" t="str">
        <f t="shared" si="10"/>
        <v/>
      </c>
      <c r="G267" s="12"/>
      <c r="H267" s="12"/>
      <c r="I267" s="12"/>
      <c r="J267" s="12"/>
      <c r="K267" s="12"/>
      <c r="Z267" t="str">
        <f t="shared" si="9"/>
        <v/>
      </c>
    </row>
    <row r="268" spans="1:26">
      <c r="A268" s="11"/>
      <c r="B268" s="12"/>
      <c r="C268" s="12"/>
      <c r="D268" s="13"/>
      <c r="E268" s="12"/>
      <c r="F268" s="14" t="str">
        <f t="shared" si="10"/>
        <v/>
      </c>
      <c r="G268" s="12"/>
      <c r="H268" s="12"/>
      <c r="I268" s="12"/>
      <c r="J268" s="12"/>
      <c r="K268" s="12"/>
      <c r="Z268" t="str">
        <f t="shared" si="9"/>
        <v/>
      </c>
    </row>
    <row r="269" spans="1:26">
      <c r="A269" s="11"/>
      <c r="B269" s="12"/>
      <c r="C269" s="12"/>
      <c r="D269" s="13"/>
      <c r="E269" s="12"/>
      <c r="F269" s="14" t="str">
        <f t="shared" si="10"/>
        <v/>
      </c>
      <c r="G269" s="12"/>
      <c r="H269" s="12"/>
      <c r="I269" s="12"/>
      <c r="J269" s="12"/>
      <c r="K269" s="12"/>
      <c r="Z269" t="str">
        <f t="shared" si="9"/>
        <v/>
      </c>
    </row>
    <row r="270" spans="1:26">
      <c r="A270" s="11"/>
      <c r="B270" s="12"/>
      <c r="C270" s="12"/>
      <c r="D270" s="13"/>
      <c r="E270" s="12"/>
      <c r="F270" s="14" t="str">
        <f t="shared" si="10"/>
        <v/>
      </c>
      <c r="G270" s="12"/>
      <c r="H270" s="12"/>
      <c r="I270" s="12"/>
      <c r="J270" s="12"/>
      <c r="K270" s="12"/>
      <c r="Z270" t="str">
        <f t="shared" si="9"/>
        <v/>
      </c>
    </row>
    <row r="271" spans="1:26">
      <c r="A271" s="11"/>
      <c r="B271" s="12"/>
      <c r="C271" s="12"/>
      <c r="D271" s="13"/>
      <c r="E271" s="12"/>
      <c r="F271" s="14" t="str">
        <f t="shared" si="10"/>
        <v/>
      </c>
      <c r="G271" s="12"/>
      <c r="H271" s="12"/>
      <c r="I271" s="12"/>
      <c r="J271" s="12"/>
      <c r="K271" s="12"/>
      <c r="Z271" t="str">
        <f t="shared" si="9"/>
        <v/>
      </c>
    </row>
    <row r="272" spans="1:26">
      <c r="A272" s="11"/>
      <c r="B272" s="12"/>
      <c r="C272" s="12"/>
      <c r="D272" s="13"/>
      <c r="E272" s="12"/>
      <c r="F272" s="14" t="str">
        <f t="shared" si="10"/>
        <v/>
      </c>
      <c r="G272" s="12"/>
      <c r="H272" s="12"/>
      <c r="I272" s="12"/>
      <c r="J272" s="12"/>
      <c r="K272" s="12"/>
      <c r="Z272" t="str">
        <f t="shared" si="9"/>
        <v/>
      </c>
    </row>
    <row r="273" spans="1:26">
      <c r="A273" s="11"/>
      <c r="B273" s="12"/>
      <c r="C273" s="12"/>
      <c r="D273" s="13"/>
      <c r="E273" s="12"/>
      <c r="F273" s="14" t="str">
        <f t="shared" si="10"/>
        <v/>
      </c>
      <c r="G273" s="12"/>
      <c r="H273" s="12"/>
      <c r="I273" s="12"/>
      <c r="J273" s="12"/>
      <c r="K273" s="12"/>
      <c r="Z273" t="str">
        <f t="shared" si="9"/>
        <v/>
      </c>
    </row>
    <row r="274" spans="1:26">
      <c r="A274" s="11"/>
      <c r="B274" s="12"/>
      <c r="C274" s="12"/>
      <c r="D274" s="13"/>
      <c r="E274" s="12"/>
      <c r="F274" s="14" t="str">
        <f t="shared" si="10"/>
        <v/>
      </c>
      <c r="G274" s="12"/>
      <c r="H274" s="12"/>
      <c r="I274" s="12"/>
      <c r="J274" s="12"/>
      <c r="K274" s="12"/>
      <c r="Z274" t="str">
        <f t="shared" si="9"/>
        <v/>
      </c>
    </row>
    <row r="275" spans="1:26">
      <c r="A275" s="11"/>
      <c r="B275" s="12"/>
      <c r="C275" s="12"/>
      <c r="D275" s="13"/>
      <c r="E275" s="12"/>
      <c r="F275" s="14" t="str">
        <f t="shared" si="10"/>
        <v/>
      </c>
      <c r="G275" s="12"/>
      <c r="H275" s="12"/>
      <c r="I275" s="12"/>
      <c r="J275" s="12"/>
      <c r="K275" s="12"/>
      <c r="Z275" t="str">
        <f t="shared" si="9"/>
        <v/>
      </c>
    </row>
    <row r="276" spans="1:26">
      <c r="A276" s="11"/>
      <c r="B276" s="12"/>
      <c r="C276" s="12"/>
      <c r="D276" s="13"/>
      <c r="E276" s="12"/>
      <c r="F276" s="14" t="str">
        <f t="shared" si="10"/>
        <v/>
      </c>
      <c r="G276" s="12"/>
      <c r="H276" s="12"/>
      <c r="I276" s="12"/>
      <c r="J276" s="12"/>
      <c r="K276" s="12"/>
      <c r="Z276" t="str">
        <f t="shared" si="9"/>
        <v/>
      </c>
    </row>
    <row r="277" spans="1:26">
      <c r="A277" s="11"/>
      <c r="B277" s="12"/>
      <c r="C277" s="12"/>
      <c r="D277" s="13"/>
      <c r="E277" s="12"/>
      <c r="F277" s="14" t="str">
        <f t="shared" si="10"/>
        <v/>
      </c>
      <c r="G277" s="12"/>
      <c r="H277" s="12"/>
      <c r="I277" s="12"/>
      <c r="J277" s="12"/>
      <c r="K277" s="12"/>
      <c r="Z277" t="str">
        <f t="shared" si="9"/>
        <v/>
      </c>
    </row>
    <row r="278" spans="1:26">
      <c r="A278" s="11"/>
      <c r="B278" s="12"/>
      <c r="C278" s="12"/>
      <c r="D278" s="13"/>
      <c r="E278" s="12"/>
      <c r="F278" s="14" t="str">
        <f t="shared" si="10"/>
        <v/>
      </c>
      <c r="G278" s="12"/>
      <c r="H278" s="12"/>
      <c r="I278" s="12"/>
      <c r="J278" s="12"/>
      <c r="K278" s="12"/>
      <c r="Z278" t="str">
        <f t="shared" si="9"/>
        <v/>
      </c>
    </row>
    <row r="279" spans="1:26">
      <c r="A279" s="11"/>
      <c r="B279" s="12"/>
      <c r="C279" s="12"/>
      <c r="D279" s="13"/>
      <c r="E279" s="12"/>
      <c r="F279" s="14" t="str">
        <f t="shared" si="10"/>
        <v/>
      </c>
      <c r="G279" s="12"/>
      <c r="H279" s="12"/>
      <c r="I279" s="12"/>
      <c r="J279" s="12"/>
      <c r="K279" s="12"/>
      <c r="Z279" t="str">
        <f t="shared" si="9"/>
        <v/>
      </c>
    </row>
    <row r="280" spans="1:26">
      <c r="A280" s="11"/>
      <c r="B280" s="12"/>
      <c r="C280" s="12"/>
      <c r="D280" s="13"/>
      <c r="E280" s="12"/>
      <c r="F280" s="14" t="str">
        <f t="shared" si="10"/>
        <v/>
      </c>
      <c r="G280" s="12"/>
      <c r="H280" s="12"/>
      <c r="I280" s="12"/>
      <c r="J280" s="12"/>
      <c r="K280" s="12"/>
      <c r="Z280" t="str">
        <f t="shared" si="9"/>
        <v/>
      </c>
    </row>
    <row r="281" spans="1:26">
      <c r="A281" s="11"/>
      <c r="B281" s="12"/>
      <c r="C281" s="12"/>
      <c r="D281" s="13"/>
      <c r="E281" s="12"/>
      <c r="F281" s="14" t="str">
        <f t="shared" si="10"/>
        <v/>
      </c>
      <c r="G281" s="12"/>
      <c r="H281" s="12"/>
      <c r="I281" s="12"/>
      <c r="J281" s="12"/>
      <c r="K281" s="12"/>
      <c r="Z281" t="str">
        <f t="shared" si="9"/>
        <v/>
      </c>
    </row>
    <row r="282" spans="1:26">
      <c r="A282" s="11"/>
      <c r="B282" s="12"/>
      <c r="C282" s="12"/>
      <c r="D282" s="13"/>
      <c r="E282" s="12"/>
      <c r="F282" s="14" t="str">
        <f t="shared" si="10"/>
        <v/>
      </c>
      <c r="G282" s="12"/>
      <c r="H282" s="12"/>
      <c r="I282" s="12"/>
      <c r="J282" s="12"/>
      <c r="K282" s="12"/>
      <c r="Z282" t="str">
        <f t="shared" si="9"/>
        <v/>
      </c>
    </row>
    <row r="283" spans="1:26">
      <c r="A283" s="11"/>
      <c r="B283" s="12"/>
      <c r="C283" s="12"/>
      <c r="D283" s="13"/>
      <c r="E283" s="12"/>
      <c r="F283" s="14" t="str">
        <f t="shared" si="10"/>
        <v/>
      </c>
      <c r="G283" s="12"/>
      <c r="H283" s="12"/>
      <c r="I283" s="12"/>
      <c r="J283" s="12"/>
      <c r="K283" s="12"/>
      <c r="Z283" t="str">
        <f t="shared" si="9"/>
        <v/>
      </c>
    </row>
    <row r="284" spans="1:26">
      <c r="A284" s="11"/>
      <c r="B284" s="12"/>
      <c r="C284" s="12"/>
      <c r="D284" s="13"/>
      <c r="E284" s="12"/>
      <c r="F284" s="14" t="str">
        <f t="shared" si="10"/>
        <v/>
      </c>
      <c r="G284" s="12"/>
      <c r="H284" s="12"/>
      <c r="I284" s="12"/>
      <c r="J284" s="12"/>
      <c r="K284" s="12"/>
      <c r="Z284" t="str">
        <f t="shared" si="9"/>
        <v/>
      </c>
    </row>
    <row r="285" spans="1:26">
      <c r="A285" s="11"/>
      <c r="B285" s="12"/>
      <c r="C285" s="12"/>
      <c r="D285" s="13"/>
      <c r="E285" s="12"/>
      <c r="F285" s="14" t="str">
        <f t="shared" si="10"/>
        <v/>
      </c>
      <c r="G285" s="12"/>
      <c r="H285" s="12"/>
      <c r="I285" s="12"/>
      <c r="J285" s="12"/>
      <c r="K285" s="12"/>
      <c r="Z285" t="str">
        <f t="shared" si="9"/>
        <v/>
      </c>
    </row>
    <row r="286" spans="1:26">
      <c r="A286" s="11"/>
      <c r="B286" s="12"/>
      <c r="C286" s="12"/>
      <c r="D286" s="13"/>
      <c r="E286" s="12"/>
      <c r="F286" s="14" t="str">
        <f t="shared" si="10"/>
        <v/>
      </c>
      <c r="G286" s="12"/>
      <c r="H286" s="12"/>
      <c r="I286" s="12"/>
      <c r="J286" s="12"/>
      <c r="K286" s="12"/>
      <c r="Z286" t="str">
        <f t="shared" si="9"/>
        <v/>
      </c>
    </row>
    <row r="287" spans="1:26">
      <c r="A287" s="11"/>
      <c r="B287" s="12"/>
      <c r="C287" s="12"/>
      <c r="D287" s="13"/>
      <c r="E287" s="12"/>
      <c r="F287" s="14" t="str">
        <f t="shared" si="10"/>
        <v/>
      </c>
      <c r="G287" s="12"/>
      <c r="H287" s="12"/>
      <c r="I287" s="12"/>
      <c r="J287" s="12"/>
      <c r="K287" s="12"/>
      <c r="Z287" t="str">
        <f t="shared" si="9"/>
        <v/>
      </c>
    </row>
    <row r="288" spans="1:26">
      <c r="A288" s="11"/>
      <c r="B288" s="12"/>
      <c r="C288" s="12"/>
      <c r="D288" s="13"/>
      <c r="E288" s="12"/>
      <c r="F288" s="14" t="str">
        <f t="shared" si="10"/>
        <v/>
      </c>
      <c r="G288" s="12"/>
      <c r="H288" s="12"/>
      <c r="I288" s="12"/>
      <c r="J288" s="12"/>
      <c r="K288" s="12"/>
      <c r="Z288" t="str">
        <f t="shared" si="9"/>
        <v/>
      </c>
    </row>
    <row r="289" spans="1:26">
      <c r="A289" s="11"/>
      <c r="B289" s="12"/>
      <c r="C289" s="12"/>
      <c r="D289" s="13"/>
      <c r="E289" s="12"/>
      <c r="F289" s="14" t="str">
        <f t="shared" si="10"/>
        <v/>
      </c>
      <c r="G289" s="12"/>
      <c r="H289" s="12"/>
      <c r="I289" s="12"/>
      <c r="J289" s="12"/>
      <c r="K289" s="12"/>
      <c r="Z289" t="str">
        <f t="shared" si="9"/>
        <v/>
      </c>
    </row>
    <row r="290" spans="1:26">
      <c r="A290" s="11"/>
      <c r="B290" s="12"/>
      <c r="C290" s="12"/>
      <c r="D290" s="13"/>
      <c r="E290" s="12"/>
      <c r="F290" s="14" t="str">
        <f t="shared" si="10"/>
        <v/>
      </c>
      <c r="G290" s="12"/>
      <c r="H290" s="12"/>
      <c r="I290" s="12"/>
      <c r="J290" s="12"/>
      <c r="K290" s="12"/>
      <c r="Z290" t="str">
        <f t="shared" si="9"/>
        <v/>
      </c>
    </row>
    <row r="291" spans="1:26">
      <c r="A291" s="11"/>
      <c r="B291" s="12"/>
      <c r="C291" s="12"/>
      <c r="D291" s="13"/>
      <c r="E291" s="12"/>
      <c r="F291" s="14" t="str">
        <f t="shared" si="10"/>
        <v/>
      </c>
      <c r="G291" s="12"/>
      <c r="H291" s="12"/>
      <c r="I291" s="12"/>
      <c r="J291" s="12"/>
      <c r="K291" s="12"/>
      <c r="Z291" t="str">
        <f t="shared" si="9"/>
        <v/>
      </c>
    </row>
    <row r="292" spans="1:26">
      <c r="A292" s="11"/>
      <c r="B292" s="12"/>
      <c r="C292" s="12"/>
      <c r="D292" s="13"/>
      <c r="E292" s="12"/>
      <c r="F292" s="14" t="str">
        <f t="shared" si="10"/>
        <v/>
      </c>
      <c r="G292" s="12"/>
      <c r="H292" s="12"/>
      <c r="I292" s="12"/>
      <c r="J292" s="12"/>
      <c r="K292" s="12"/>
      <c r="Z292" t="str">
        <f t="shared" si="9"/>
        <v/>
      </c>
    </row>
    <row r="293" spans="1:26">
      <c r="A293" s="11"/>
      <c r="B293" s="12"/>
      <c r="C293" s="12"/>
      <c r="D293" s="13"/>
      <c r="E293" s="12"/>
      <c r="F293" s="14" t="str">
        <f t="shared" si="10"/>
        <v/>
      </c>
      <c r="G293" s="12"/>
      <c r="H293" s="12"/>
      <c r="I293" s="12"/>
      <c r="J293" s="12"/>
      <c r="K293" s="12"/>
      <c r="Z293" t="str">
        <f t="shared" si="9"/>
        <v/>
      </c>
    </row>
    <row r="294" spans="1:26">
      <c r="A294" s="11"/>
      <c r="B294" s="12"/>
      <c r="C294" s="12"/>
      <c r="D294" s="13"/>
      <c r="E294" s="12"/>
      <c r="F294" s="14" t="str">
        <f t="shared" si="10"/>
        <v/>
      </c>
      <c r="G294" s="12"/>
      <c r="H294" s="12"/>
      <c r="I294" s="12"/>
      <c r="J294" s="12"/>
      <c r="K294" s="12"/>
      <c r="Z294" t="str">
        <f t="shared" si="9"/>
        <v/>
      </c>
    </row>
    <row r="295" spans="1:26">
      <c r="A295" s="11"/>
      <c r="B295" s="12"/>
      <c r="C295" s="12"/>
      <c r="D295" s="13"/>
      <c r="E295" s="12"/>
      <c r="F295" s="14" t="str">
        <f t="shared" si="10"/>
        <v/>
      </c>
      <c r="G295" s="12"/>
      <c r="H295" s="12"/>
      <c r="I295" s="12"/>
      <c r="J295" s="12"/>
      <c r="K295" s="12"/>
      <c r="Z295" t="str">
        <f t="shared" si="9"/>
        <v/>
      </c>
    </row>
    <row r="296" spans="1:26">
      <c r="A296" s="11"/>
      <c r="B296" s="12"/>
      <c r="C296" s="12"/>
      <c r="D296" s="13"/>
      <c r="E296" s="12"/>
      <c r="F296" s="14" t="str">
        <f t="shared" si="10"/>
        <v/>
      </c>
      <c r="G296" s="12"/>
      <c r="H296" s="12"/>
      <c r="I296" s="12"/>
      <c r="J296" s="12"/>
      <c r="K296" s="12"/>
      <c r="Z296" t="str">
        <f t="shared" si="9"/>
        <v/>
      </c>
    </row>
    <row r="297" spans="1:26">
      <c r="A297" s="11"/>
      <c r="B297" s="12"/>
      <c r="C297" s="12"/>
      <c r="D297" s="13"/>
      <c r="E297" s="12"/>
      <c r="F297" s="14" t="str">
        <f t="shared" si="10"/>
        <v/>
      </c>
      <c r="G297" s="12"/>
      <c r="H297" s="12"/>
      <c r="I297" s="12"/>
      <c r="J297" s="12"/>
      <c r="K297" s="12"/>
      <c r="Z297" t="str">
        <f t="shared" si="9"/>
        <v/>
      </c>
    </row>
    <row r="298" spans="1:26">
      <c r="A298" s="11"/>
      <c r="B298" s="12"/>
      <c r="C298" s="12"/>
      <c r="D298" s="13"/>
      <c r="E298" s="12"/>
      <c r="F298" s="14" t="str">
        <f t="shared" si="10"/>
        <v/>
      </c>
      <c r="G298" s="12"/>
      <c r="H298" s="12"/>
      <c r="I298" s="12"/>
      <c r="J298" s="12"/>
      <c r="K298" s="12"/>
      <c r="Z298" t="str">
        <f t="shared" ref="Z298:Z361" si="11">IF(B278="revenu","PRE",IF(B278="dépense","PRS",""))</f>
        <v/>
      </c>
    </row>
    <row r="299" spans="1:26">
      <c r="A299" s="11"/>
      <c r="B299" s="12"/>
      <c r="C299" s="12"/>
      <c r="D299" s="13"/>
      <c r="E299" s="12"/>
      <c r="F299" s="14" t="str">
        <f t="shared" si="10"/>
        <v/>
      </c>
      <c r="G299" s="12"/>
      <c r="H299" s="12"/>
      <c r="I299" s="12"/>
      <c r="J299" s="12"/>
      <c r="K299" s="12"/>
      <c r="Z299" t="str">
        <f t="shared" si="11"/>
        <v/>
      </c>
    </row>
    <row r="300" spans="1:26">
      <c r="A300" s="11"/>
      <c r="B300" s="12"/>
      <c r="C300" s="12"/>
      <c r="D300" s="13"/>
      <c r="E300" s="12"/>
      <c r="F300" s="14" t="str">
        <f t="shared" si="10"/>
        <v/>
      </c>
      <c r="G300" s="12"/>
      <c r="H300" s="12"/>
      <c r="I300" s="12"/>
      <c r="J300" s="12"/>
      <c r="K300" s="12"/>
      <c r="Z300" t="str">
        <f t="shared" si="11"/>
        <v/>
      </c>
    </row>
    <row r="301" spans="1:26">
      <c r="A301" s="11"/>
      <c r="B301" s="12"/>
      <c r="C301" s="12"/>
      <c r="D301" s="13"/>
      <c r="E301" s="12"/>
      <c r="F301" s="14" t="str">
        <f t="shared" si="10"/>
        <v/>
      </c>
      <c r="G301" s="12"/>
      <c r="H301" s="12"/>
      <c r="I301" s="12"/>
      <c r="J301" s="12"/>
      <c r="K301" s="12"/>
      <c r="Z301" t="str">
        <f t="shared" si="11"/>
        <v/>
      </c>
    </row>
    <row r="302" spans="1:26">
      <c r="A302" s="11"/>
      <c r="B302" s="12"/>
      <c r="C302" s="12"/>
      <c r="D302" s="13"/>
      <c r="E302" s="12"/>
      <c r="F302" s="14" t="str">
        <f t="shared" si="10"/>
        <v/>
      </c>
      <c r="G302" s="12"/>
      <c r="H302" s="12"/>
      <c r="I302" s="12"/>
      <c r="J302" s="12"/>
      <c r="K302" s="12"/>
      <c r="Z302" t="str">
        <f t="shared" si="11"/>
        <v/>
      </c>
    </row>
    <row r="303" spans="1:26">
      <c r="A303" s="11"/>
      <c r="B303" s="12"/>
      <c r="C303" s="12"/>
      <c r="D303" s="13"/>
      <c r="E303" s="12"/>
      <c r="F303" s="14" t="str">
        <f t="shared" si="10"/>
        <v/>
      </c>
      <c r="G303" s="12"/>
      <c r="H303" s="12"/>
      <c r="I303" s="12"/>
      <c r="J303" s="12"/>
      <c r="K303" s="12"/>
      <c r="Z303" t="str">
        <f t="shared" si="11"/>
        <v/>
      </c>
    </row>
    <row r="304" spans="1:26">
      <c r="A304" s="11"/>
      <c r="B304" s="12"/>
      <c r="C304" s="12"/>
      <c r="D304" s="13"/>
      <c r="E304" s="12"/>
      <c r="F304" s="14" t="str">
        <f t="shared" si="10"/>
        <v/>
      </c>
      <c r="G304" s="12"/>
      <c r="H304" s="12"/>
      <c r="I304" s="12"/>
      <c r="J304" s="12"/>
      <c r="K304" s="12"/>
      <c r="Z304" t="str">
        <f t="shared" si="11"/>
        <v/>
      </c>
    </row>
    <row r="305" spans="1:26">
      <c r="A305" s="11"/>
      <c r="B305" s="12"/>
      <c r="C305" s="12"/>
      <c r="D305" s="13"/>
      <c r="E305" s="12"/>
      <c r="F305" s="14" t="str">
        <f t="shared" si="10"/>
        <v/>
      </c>
      <c r="G305" s="12"/>
      <c r="H305" s="12"/>
      <c r="I305" s="12"/>
      <c r="J305" s="12"/>
      <c r="K305" s="12"/>
      <c r="Z305" t="str">
        <f t="shared" si="11"/>
        <v/>
      </c>
    </row>
    <row r="306" spans="1:26">
      <c r="A306" s="11"/>
      <c r="B306" s="12"/>
      <c r="C306" s="12"/>
      <c r="D306" s="13"/>
      <c r="E306" s="12"/>
      <c r="F306" s="14" t="str">
        <f t="shared" si="10"/>
        <v/>
      </c>
      <c r="G306" s="12"/>
      <c r="H306" s="12"/>
      <c r="I306" s="12"/>
      <c r="J306" s="12"/>
      <c r="K306" s="12"/>
      <c r="Z306" t="str">
        <f t="shared" si="11"/>
        <v/>
      </c>
    </row>
    <row r="307" spans="1:26">
      <c r="A307" s="11"/>
      <c r="B307" s="12"/>
      <c r="C307" s="12"/>
      <c r="D307" s="13"/>
      <c r="E307" s="12"/>
      <c r="F307" s="14" t="str">
        <f t="shared" si="10"/>
        <v/>
      </c>
      <c r="G307" s="12"/>
      <c r="H307" s="12"/>
      <c r="I307" s="12"/>
      <c r="J307" s="12"/>
      <c r="K307" s="12"/>
      <c r="Z307" t="str">
        <f t="shared" si="11"/>
        <v/>
      </c>
    </row>
    <row r="308" spans="1:26">
      <c r="A308" s="11"/>
      <c r="B308" s="12"/>
      <c r="C308" s="12"/>
      <c r="D308" s="13"/>
      <c r="E308" s="12"/>
      <c r="F308" s="14" t="str">
        <f t="shared" si="10"/>
        <v/>
      </c>
      <c r="G308" s="12"/>
      <c r="H308" s="12"/>
      <c r="I308" s="12"/>
      <c r="J308" s="12"/>
      <c r="K308" s="12"/>
      <c r="Z308" t="str">
        <f t="shared" si="11"/>
        <v/>
      </c>
    </row>
    <row r="309" spans="1:26">
      <c r="A309" s="11"/>
      <c r="B309" s="12"/>
      <c r="C309" s="12"/>
      <c r="D309" s="13"/>
      <c r="E309" s="12"/>
      <c r="F309" s="14" t="str">
        <f t="shared" si="10"/>
        <v/>
      </c>
      <c r="G309" s="12"/>
      <c r="H309" s="12"/>
      <c r="I309" s="12"/>
      <c r="J309" s="12"/>
      <c r="K309" s="12"/>
      <c r="Z309" t="str">
        <f t="shared" si="11"/>
        <v/>
      </c>
    </row>
    <row r="310" spans="1:26">
      <c r="A310" s="11"/>
      <c r="B310" s="12"/>
      <c r="C310" s="12"/>
      <c r="D310" s="13"/>
      <c r="E310" s="12"/>
      <c r="F310" s="14" t="str">
        <f t="shared" si="10"/>
        <v/>
      </c>
      <c r="G310" s="12"/>
      <c r="H310" s="12"/>
      <c r="I310" s="12"/>
      <c r="J310" s="12"/>
      <c r="K310" s="12"/>
      <c r="Z310" t="str">
        <f t="shared" si="11"/>
        <v/>
      </c>
    </row>
    <row r="311" spans="1:26">
      <c r="A311" s="11"/>
      <c r="B311" s="12"/>
      <c r="C311" s="12"/>
      <c r="D311" s="13"/>
      <c r="E311" s="12"/>
      <c r="F311" s="14" t="str">
        <f t="shared" si="10"/>
        <v/>
      </c>
      <c r="G311" s="12"/>
      <c r="H311" s="12"/>
      <c r="I311" s="12"/>
      <c r="J311" s="12"/>
      <c r="K311" s="12"/>
      <c r="Z311" t="str">
        <f t="shared" si="11"/>
        <v/>
      </c>
    </row>
    <row r="312" spans="1:26">
      <c r="A312" s="11"/>
      <c r="B312" s="12"/>
      <c r="C312" s="12"/>
      <c r="D312" s="13"/>
      <c r="E312" s="12"/>
      <c r="F312" s="14" t="str">
        <f t="shared" si="10"/>
        <v/>
      </c>
      <c r="G312" s="12"/>
      <c r="H312" s="12"/>
      <c r="I312" s="12"/>
      <c r="J312" s="12"/>
      <c r="K312" s="12"/>
      <c r="Z312" t="str">
        <f t="shared" si="11"/>
        <v/>
      </c>
    </row>
    <row r="313" spans="1:26">
      <c r="A313" s="11"/>
      <c r="B313" s="12"/>
      <c r="C313" s="12"/>
      <c r="D313" s="13"/>
      <c r="E313" s="12"/>
      <c r="F313" s="14" t="str">
        <f t="shared" si="10"/>
        <v/>
      </c>
      <c r="G313" s="12"/>
      <c r="H313" s="12"/>
      <c r="I313" s="12"/>
      <c r="J313" s="12"/>
      <c r="K313" s="12"/>
      <c r="Z313" t="str">
        <f t="shared" si="11"/>
        <v/>
      </c>
    </row>
    <row r="314" spans="1:26">
      <c r="A314" s="11"/>
      <c r="B314" s="12"/>
      <c r="C314" s="12"/>
      <c r="D314" s="13"/>
      <c r="E314" s="12"/>
      <c r="F314" s="14" t="str">
        <f t="shared" si="10"/>
        <v/>
      </c>
      <c r="G314" s="12"/>
      <c r="H314" s="12"/>
      <c r="I314" s="12"/>
      <c r="J314" s="12"/>
      <c r="K314" s="12"/>
      <c r="Z314" t="str">
        <f t="shared" si="11"/>
        <v/>
      </c>
    </row>
    <row r="315" spans="1:26">
      <c r="A315" s="11"/>
      <c r="B315" s="12"/>
      <c r="C315" s="12"/>
      <c r="D315" s="13"/>
      <c r="E315" s="12"/>
      <c r="F315" s="14" t="str">
        <f t="shared" si="10"/>
        <v/>
      </c>
      <c r="G315" s="12"/>
      <c r="H315" s="12"/>
      <c r="I315" s="12"/>
      <c r="J315" s="12"/>
      <c r="K315" s="12"/>
      <c r="Z315" t="str">
        <f t="shared" si="11"/>
        <v/>
      </c>
    </row>
    <row r="316" spans="1:26">
      <c r="A316" s="11"/>
      <c r="B316" s="12"/>
      <c r="C316" s="12"/>
      <c r="D316" s="13"/>
      <c r="E316" s="12"/>
      <c r="F316" s="14" t="str">
        <f t="shared" si="10"/>
        <v/>
      </c>
      <c r="G316" s="12"/>
      <c r="H316" s="12"/>
      <c r="I316" s="12"/>
      <c r="J316" s="12"/>
      <c r="K316" s="12"/>
      <c r="Z316" t="str">
        <f t="shared" si="11"/>
        <v/>
      </c>
    </row>
    <row r="317" spans="1:26">
      <c r="A317" s="11"/>
      <c r="B317" s="12"/>
      <c r="C317" s="12"/>
      <c r="D317" s="13"/>
      <c r="E317" s="12"/>
      <c r="F317" s="14" t="str">
        <f t="shared" si="10"/>
        <v/>
      </c>
      <c r="G317" s="12"/>
      <c r="H317" s="12"/>
      <c r="I317" s="12"/>
      <c r="J317" s="12"/>
      <c r="K317" s="12"/>
      <c r="Z317" t="str">
        <f t="shared" si="11"/>
        <v/>
      </c>
    </row>
    <row r="318" spans="1:26">
      <c r="A318" s="11"/>
      <c r="B318" s="12"/>
      <c r="C318" s="12"/>
      <c r="D318" s="13"/>
      <c r="E318" s="12"/>
      <c r="F318" s="14" t="str">
        <f t="shared" si="10"/>
        <v/>
      </c>
      <c r="G318" s="12"/>
      <c r="H318" s="12"/>
      <c r="I318" s="12"/>
      <c r="J318" s="12"/>
      <c r="K318" s="12"/>
      <c r="Z318" t="str">
        <f t="shared" si="11"/>
        <v/>
      </c>
    </row>
    <row r="319" spans="1:26">
      <c r="A319" s="11"/>
      <c r="B319" s="12"/>
      <c r="C319" s="12"/>
      <c r="D319" s="13"/>
      <c r="E319" s="12"/>
      <c r="F319" s="14" t="str">
        <f t="shared" si="10"/>
        <v/>
      </c>
      <c r="G319" s="12"/>
      <c r="H319" s="12"/>
      <c r="I319" s="12"/>
      <c r="J319" s="12"/>
      <c r="K319" s="12"/>
      <c r="Z319" t="str">
        <f t="shared" si="11"/>
        <v/>
      </c>
    </row>
    <row r="320" spans="1:26">
      <c r="A320" s="11"/>
      <c r="B320" s="12"/>
      <c r="C320" s="12"/>
      <c r="D320" s="13"/>
      <c r="E320" s="12"/>
      <c r="F320" s="14" t="str">
        <f t="shared" si="10"/>
        <v/>
      </c>
      <c r="G320" s="12"/>
      <c r="H320" s="12"/>
      <c r="I320" s="12"/>
      <c r="J320" s="12"/>
      <c r="K320" s="12"/>
      <c r="Z320" t="str">
        <f t="shared" si="11"/>
        <v/>
      </c>
    </row>
    <row r="321" spans="1:26">
      <c r="A321" s="11"/>
      <c r="B321" s="12"/>
      <c r="C321" s="12"/>
      <c r="D321" s="13"/>
      <c r="E321" s="12"/>
      <c r="F321" s="14" t="str">
        <f t="shared" si="10"/>
        <v/>
      </c>
      <c r="G321" s="12"/>
      <c r="H321" s="12"/>
      <c r="I321" s="12"/>
      <c r="J321" s="12"/>
      <c r="K321" s="12"/>
      <c r="Z321" t="str">
        <f t="shared" si="11"/>
        <v/>
      </c>
    </row>
    <row r="322" spans="1:26">
      <c r="A322" s="11"/>
      <c r="B322" s="12"/>
      <c r="C322" s="12"/>
      <c r="D322" s="13"/>
      <c r="E322" s="12"/>
      <c r="F322" s="14" t="str">
        <f t="shared" ref="F322:F385" si="12">IF(ISNUMBER(A322),TEXT(A322,"mmmm"),"")</f>
        <v/>
      </c>
      <c r="G322" s="12"/>
      <c r="H322" s="12"/>
      <c r="I322" s="12"/>
      <c r="J322" s="12"/>
      <c r="K322" s="12"/>
      <c r="Z322" t="str">
        <f t="shared" si="11"/>
        <v/>
      </c>
    </row>
    <row r="323" spans="1:26">
      <c r="A323" s="11"/>
      <c r="B323" s="12"/>
      <c r="C323" s="12"/>
      <c r="D323" s="13"/>
      <c r="E323" s="12"/>
      <c r="F323" s="14" t="str">
        <f t="shared" si="12"/>
        <v/>
      </c>
      <c r="G323" s="12"/>
      <c r="H323" s="12"/>
      <c r="I323" s="12"/>
      <c r="J323" s="12"/>
      <c r="K323" s="12"/>
      <c r="Z323" t="str">
        <f t="shared" si="11"/>
        <v/>
      </c>
    </row>
    <row r="324" spans="1:26">
      <c r="A324" s="11"/>
      <c r="B324" s="12"/>
      <c r="C324" s="12"/>
      <c r="D324" s="13"/>
      <c r="E324" s="12"/>
      <c r="F324" s="14" t="str">
        <f t="shared" si="12"/>
        <v/>
      </c>
      <c r="G324" s="12"/>
      <c r="H324" s="12"/>
      <c r="I324" s="12"/>
      <c r="J324" s="12"/>
      <c r="K324" s="12"/>
      <c r="Z324" t="str">
        <f t="shared" si="11"/>
        <v/>
      </c>
    </row>
    <row r="325" spans="1:26">
      <c r="A325" s="11"/>
      <c r="B325" s="12"/>
      <c r="C325" s="12"/>
      <c r="D325" s="13"/>
      <c r="E325" s="12"/>
      <c r="F325" s="14" t="str">
        <f t="shared" si="12"/>
        <v/>
      </c>
      <c r="G325" s="12"/>
      <c r="H325" s="12"/>
      <c r="I325" s="12"/>
      <c r="J325" s="12"/>
      <c r="K325" s="12"/>
      <c r="Z325" t="str">
        <f t="shared" si="11"/>
        <v/>
      </c>
    </row>
    <row r="326" spans="1:26">
      <c r="A326" s="11"/>
      <c r="B326" s="12"/>
      <c r="C326" s="12"/>
      <c r="D326" s="13"/>
      <c r="E326" s="12"/>
      <c r="F326" s="14" t="str">
        <f t="shared" si="12"/>
        <v/>
      </c>
      <c r="G326" s="12"/>
      <c r="H326" s="12"/>
      <c r="I326" s="12"/>
      <c r="J326" s="12"/>
      <c r="K326" s="12"/>
      <c r="Z326" t="str">
        <f t="shared" si="11"/>
        <v/>
      </c>
    </row>
    <row r="327" spans="1:26">
      <c r="A327" s="11"/>
      <c r="B327" s="12"/>
      <c r="C327" s="12"/>
      <c r="D327" s="13"/>
      <c r="E327" s="12"/>
      <c r="F327" s="14" t="str">
        <f t="shared" si="12"/>
        <v/>
      </c>
      <c r="G327" s="12"/>
      <c r="H327" s="12"/>
      <c r="I327" s="12"/>
      <c r="J327" s="12"/>
      <c r="K327" s="12"/>
      <c r="Z327" t="str">
        <f t="shared" si="11"/>
        <v/>
      </c>
    </row>
    <row r="328" spans="1:26">
      <c r="A328" s="11"/>
      <c r="B328" s="12"/>
      <c r="C328" s="12"/>
      <c r="D328" s="13"/>
      <c r="E328" s="12"/>
      <c r="F328" s="14" t="str">
        <f t="shared" si="12"/>
        <v/>
      </c>
      <c r="G328" s="12"/>
      <c r="H328" s="12"/>
      <c r="I328" s="12"/>
      <c r="J328" s="12"/>
      <c r="K328" s="12"/>
      <c r="Z328" t="str">
        <f t="shared" si="11"/>
        <v/>
      </c>
    </row>
    <row r="329" spans="1:26">
      <c r="A329" s="11"/>
      <c r="B329" s="12"/>
      <c r="C329" s="12"/>
      <c r="D329" s="13"/>
      <c r="E329" s="12"/>
      <c r="F329" s="14" t="str">
        <f t="shared" si="12"/>
        <v/>
      </c>
      <c r="G329" s="12"/>
      <c r="H329" s="12"/>
      <c r="I329" s="12"/>
      <c r="J329" s="12"/>
      <c r="K329" s="12"/>
      <c r="Z329" t="str">
        <f t="shared" si="11"/>
        <v/>
      </c>
    </row>
    <row r="330" spans="1:26">
      <c r="A330" s="11"/>
      <c r="B330" s="12"/>
      <c r="C330" s="12"/>
      <c r="D330" s="13"/>
      <c r="E330" s="12"/>
      <c r="F330" s="14" t="str">
        <f t="shared" si="12"/>
        <v/>
      </c>
      <c r="G330" s="12"/>
      <c r="H330" s="12"/>
      <c r="I330" s="12"/>
      <c r="J330" s="12"/>
      <c r="K330" s="12"/>
      <c r="Z330" t="str">
        <f t="shared" si="11"/>
        <v/>
      </c>
    </row>
    <row r="331" spans="1:26">
      <c r="A331" s="11"/>
      <c r="B331" s="12"/>
      <c r="C331" s="12"/>
      <c r="D331" s="13"/>
      <c r="E331" s="12"/>
      <c r="F331" s="14" t="str">
        <f t="shared" si="12"/>
        <v/>
      </c>
      <c r="G331" s="12"/>
      <c r="H331" s="12"/>
      <c r="I331" s="12"/>
      <c r="J331" s="12"/>
      <c r="K331" s="12"/>
      <c r="Z331" t="str">
        <f t="shared" si="11"/>
        <v/>
      </c>
    </row>
    <row r="332" spans="1:26">
      <c r="A332" s="11"/>
      <c r="B332" s="12"/>
      <c r="C332" s="12"/>
      <c r="D332" s="13"/>
      <c r="E332" s="12"/>
      <c r="F332" s="14" t="str">
        <f t="shared" si="12"/>
        <v/>
      </c>
      <c r="G332" s="12"/>
      <c r="H332" s="12"/>
      <c r="I332" s="12"/>
      <c r="J332" s="12"/>
      <c r="K332" s="12"/>
      <c r="Z332" t="str">
        <f t="shared" si="11"/>
        <v/>
      </c>
    </row>
    <row r="333" spans="1:26">
      <c r="A333" s="11"/>
      <c r="B333" s="12"/>
      <c r="C333" s="12"/>
      <c r="D333" s="13"/>
      <c r="E333" s="12"/>
      <c r="F333" s="14" t="str">
        <f t="shared" si="12"/>
        <v/>
      </c>
      <c r="G333" s="12"/>
      <c r="H333" s="12"/>
      <c r="I333" s="12"/>
      <c r="J333" s="12"/>
      <c r="K333" s="12"/>
      <c r="Z333" t="str">
        <f t="shared" si="11"/>
        <v/>
      </c>
    </row>
    <row r="334" spans="1:26">
      <c r="A334" s="11"/>
      <c r="B334" s="12"/>
      <c r="C334" s="12"/>
      <c r="D334" s="13"/>
      <c r="E334" s="12"/>
      <c r="F334" s="14" t="str">
        <f t="shared" si="12"/>
        <v/>
      </c>
      <c r="G334" s="12"/>
      <c r="H334" s="12"/>
      <c r="I334" s="12"/>
      <c r="J334" s="12"/>
      <c r="K334" s="12"/>
      <c r="Z334" t="str">
        <f t="shared" si="11"/>
        <v/>
      </c>
    </row>
    <row r="335" spans="1:26">
      <c r="A335" s="11"/>
      <c r="B335" s="12"/>
      <c r="C335" s="12"/>
      <c r="D335" s="13"/>
      <c r="E335" s="12"/>
      <c r="F335" s="14" t="str">
        <f t="shared" si="12"/>
        <v/>
      </c>
      <c r="G335" s="12"/>
      <c r="H335" s="12"/>
      <c r="I335" s="12"/>
      <c r="J335" s="12"/>
      <c r="K335" s="12"/>
      <c r="Z335" t="str">
        <f t="shared" si="11"/>
        <v/>
      </c>
    </row>
    <row r="336" spans="1:26">
      <c r="A336" s="11"/>
      <c r="B336" s="12"/>
      <c r="C336" s="12"/>
      <c r="D336" s="13"/>
      <c r="E336" s="12"/>
      <c r="F336" s="14" t="str">
        <f t="shared" si="12"/>
        <v/>
      </c>
      <c r="G336" s="12"/>
      <c r="H336" s="12"/>
      <c r="I336" s="12"/>
      <c r="J336" s="12"/>
      <c r="K336" s="12"/>
      <c r="Z336" t="str">
        <f t="shared" si="11"/>
        <v/>
      </c>
    </row>
    <row r="337" spans="1:26">
      <c r="A337" s="11"/>
      <c r="B337" s="12"/>
      <c r="C337" s="12"/>
      <c r="D337" s="13"/>
      <c r="E337" s="12"/>
      <c r="F337" s="14" t="str">
        <f t="shared" si="12"/>
        <v/>
      </c>
      <c r="G337" s="12"/>
      <c r="H337" s="12"/>
      <c r="I337" s="12"/>
      <c r="J337" s="12"/>
      <c r="K337" s="12"/>
      <c r="Z337" t="str">
        <f t="shared" si="11"/>
        <v/>
      </c>
    </row>
    <row r="338" spans="1:26">
      <c r="A338" s="11"/>
      <c r="B338" s="12"/>
      <c r="C338" s="12"/>
      <c r="D338" s="13"/>
      <c r="E338" s="12"/>
      <c r="F338" s="14" t="str">
        <f t="shared" si="12"/>
        <v/>
      </c>
      <c r="G338" s="12"/>
      <c r="H338" s="12"/>
      <c r="I338" s="12"/>
      <c r="J338" s="12"/>
      <c r="K338" s="12"/>
      <c r="Z338" t="str">
        <f t="shared" si="11"/>
        <v/>
      </c>
    </row>
    <row r="339" spans="1:26">
      <c r="A339" s="11"/>
      <c r="B339" s="12"/>
      <c r="C339" s="12"/>
      <c r="D339" s="13"/>
      <c r="E339" s="12"/>
      <c r="F339" s="14" t="str">
        <f t="shared" si="12"/>
        <v/>
      </c>
      <c r="G339" s="12"/>
      <c r="H339" s="12"/>
      <c r="I339" s="12"/>
      <c r="J339" s="12"/>
      <c r="K339" s="12"/>
      <c r="Z339" t="str">
        <f t="shared" si="11"/>
        <v/>
      </c>
    </row>
    <row r="340" spans="1:26">
      <c r="A340" s="11"/>
      <c r="B340" s="12"/>
      <c r="C340" s="12"/>
      <c r="D340" s="13"/>
      <c r="E340" s="12"/>
      <c r="F340" s="14" t="str">
        <f t="shared" si="12"/>
        <v/>
      </c>
      <c r="G340" s="12"/>
      <c r="H340" s="12"/>
      <c r="I340" s="12"/>
      <c r="J340" s="12"/>
      <c r="K340" s="12"/>
      <c r="Z340" t="str">
        <f t="shared" si="11"/>
        <v/>
      </c>
    </row>
    <row r="341" spans="1:26">
      <c r="A341" s="11"/>
      <c r="B341" s="12"/>
      <c r="C341" s="12"/>
      <c r="D341" s="13"/>
      <c r="E341" s="12"/>
      <c r="F341" s="14" t="str">
        <f t="shared" si="12"/>
        <v/>
      </c>
      <c r="G341" s="12"/>
      <c r="H341" s="12"/>
      <c r="I341" s="12"/>
      <c r="J341" s="12"/>
      <c r="K341" s="12"/>
      <c r="Z341" t="str">
        <f t="shared" si="11"/>
        <v/>
      </c>
    </row>
    <row r="342" spans="1:26">
      <c r="A342" s="11"/>
      <c r="B342" s="12"/>
      <c r="C342" s="12"/>
      <c r="D342" s="13"/>
      <c r="E342" s="12"/>
      <c r="F342" s="14" t="str">
        <f t="shared" si="12"/>
        <v/>
      </c>
      <c r="G342" s="12"/>
      <c r="H342" s="12"/>
      <c r="I342" s="12"/>
      <c r="J342" s="12"/>
      <c r="K342" s="12"/>
      <c r="Z342" t="str">
        <f t="shared" si="11"/>
        <v/>
      </c>
    </row>
    <row r="343" spans="1:26">
      <c r="A343" s="11"/>
      <c r="B343" s="12"/>
      <c r="C343" s="12"/>
      <c r="D343" s="13"/>
      <c r="E343" s="12"/>
      <c r="F343" s="14" t="str">
        <f t="shared" si="12"/>
        <v/>
      </c>
      <c r="G343" s="12"/>
      <c r="H343" s="12"/>
      <c r="I343" s="12"/>
      <c r="J343" s="12"/>
      <c r="K343" s="12"/>
      <c r="Z343" t="str">
        <f t="shared" si="11"/>
        <v/>
      </c>
    </row>
    <row r="344" spans="1:26">
      <c r="A344" s="11"/>
      <c r="B344" s="12"/>
      <c r="C344" s="12"/>
      <c r="D344" s="13"/>
      <c r="E344" s="12"/>
      <c r="F344" s="14" t="str">
        <f t="shared" si="12"/>
        <v/>
      </c>
      <c r="G344" s="12"/>
      <c r="H344" s="12"/>
      <c r="I344" s="12"/>
      <c r="J344" s="12"/>
      <c r="K344" s="12"/>
      <c r="Z344" t="str">
        <f t="shared" si="11"/>
        <v/>
      </c>
    </row>
    <row r="345" spans="1:26">
      <c r="A345" s="11"/>
      <c r="B345" s="12"/>
      <c r="C345" s="12"/>
      <c r="D345" s="13"/>
      <c r="E345" s="12"/>
      <c r="F345" s="14" t="str">
        <f t="shared" si="12"/>
        <v/>
      </c>
      <c r="G345" s="12"/>
      <c r="H345" s="12"/>
      <c r="I345" s="12"/>
      <c r="J345" s="12"/>
      <c r="K345" s="12"/>
      <c r="Z345" t="str">
        <f t="shared" si="11"/>
        <v/>
      </c>
    </row>
    <row r="346" spans="1:26">
      <c r="A346" s="11"/>
      <c r="B346" s="12"/>
      <c r="C346" s="12"/>
      <c r="D346" s="13"/>
      <c r="E346" s="12"/>
      <c r="F346" s="14" t="str">
        <f t="shared" si="12"/>
        <v/>
      </c>
      <c r="G346" s="12"/>
      <c r="H346" s="12"/>
      <c r="I346" s="12"/>
      <c r="J346" s="12"/>
      <c r="K346" s="12"/>
      <c r="Z346" t="str">
        <f t="shared" si="11"/>
        <v/>
      </c>
    </row>
    <row r="347" spans="1:26">
      <c r="A347" s="11"/>
      <c r="B347" s="12"/>
      <c r="C347" s="12"/>
      <c r="D347" s="13"/>
      <c r="E347" s="12"/>
      <c r="F347" s="14" t="str">
        <f t="shared" si="12"/>
        <v/>
      </c>
      <c r="G347" s="12"/>
      <c r="H347" s="12"/>
      <c r="I347" s="12"/>
      <c r="J347" s="12"/>
      <c r="K347" s="12"/>
      <c r="Z347" t="str">
        <f t="shared" si="11"/>
        <v/>
      </c>
    </row>
    <row r="348" spans="1:26">
      <c r="A348" s="11"/>
      <c r="B348" s="12"/>
      <c r="C348" s="12"/>
      <c r="D348" s="13"/>
      <c r="E348" s="12"/>
      <c r="F348" s="14" t="str">
        <f t="shared" si="12"/>
        <v/>
      </c>
      <c r="G348" s="12"/>
      <c r="H348" s="12"/>
      <c r="I348" s="12"/>
      <c r="J348" s="12"/>
      <c r="K348" s="12"/>
      <c r="Z348" t="str">
        <f t="shared" si="11"/>
        <v/>
      </c>
    </row>
    <row r="349" spans="1:26">
      <c r="A349" s="11"/>
      <c r="B349" s="12"/>
      <c r="C349" s="12"/>
      <c r="D349" s="13"/>
      <c r="E349" s="12"/>
      <c r="F349" s="14" t="str">
        <f t="shared" si="12"/>
        <v/>
      </c>
      <c r="G349" s="12"/>
      <c r="H349" s="12"/>
      <c r="I349" s="12"/>
      <c r="J349" s="12"/>
      <c r="K349" s="12"/>
      <c r="Z349" t="str">
        <f t="shared" si="11"/>
        <v/>
      </c>
    </row>
    <row r="350" spans="1:26">
      <c r="A350" s="11"/>
      <c r="B350" s="12"/>
      <c r="C350" s="12"/>
      <c r="D350" s="13"/>
      <c r="E350" s="12"/>
      <c r="F350" s="14" t="str">
        <f t="shared" si="12"/>
        <v/>
      </c>
      <c r="G350" s="12"/>
      <c r="H350" s="12"/>
      <c r="I350" s="12"/>
      <c r="J350" s="12"/>
      <c r="K350" s="12"/>
      <c r="Z350" t="str">
        <f t="shared" si="11"/>
        <v/>
      </c>
    </row>
    <row r="351" spans="1:26">
      <c r="A351" s="11"/>
      <c r="B351" s="12"/>
      <c r="C351" s="12"/>
      <c r="D351" s="13"/>
      <c r="E351" s="12"/>
      <c r="F351" s="14" t="str">
        <f t="shared" si="12"/>
        <v/>
      </c>
      <c r="G351" s="12"/>
      <c r="H351" s="12"/>
      <c r="I351" s="12"/>
      <c r="J351" s="12"/>
      <c r="K351" s="12"/>
      <c r="Z351" t="str">
        <f t="shared" si="11"/>
        <v/>
      </c>
    </row>
    <row r="352" spans="1:26">
      <c r="A352" s="11"/>
      <c r="B352" s="12"/>
      <c r="C352" s="12"/>
      <c r="D352" s="13"/>
      <c r="E352" s="12"/>
      <c r="F352" s="14" t="str">
        <f t="shared" si="12"/>
        <v/>
      </c>
      <c r="G352" s="12"/>
      <c r="H352" s="12"/>
      <c r="I352" s="12"/>
      <c r="J352" s="12"/>
      <c r="K352" s="12"/>
      <c r="Z352" t="str">
        <f t="shared" si="11"/>
        <v/>
      </c>
    </row>
    <row r="353" spans="1:26">
      <c r="A353" s="11"/>
      <c r="B353" s="12"/>
      <c r="C353" s="12"/>
      <c r="D353" s="13"/>
      <c r="E353" s="12"/>
      <c r="F353" s="14" t="str">
        <f t="shared" si="12"/>
        <v/>
      </c>
      <c r="G353" s="12"/>
      <c r="H353" s="12"/>
      <c r="I353" s="12"/>
      <c r="J353" s="12"/>
      <c r="K353" s="12"/>
      <c r="Z353" t="str">
        <f t="shared" si="11"/>
        <v/>
      </c>
    </row>
    <row r="354" spans="1:26">
      <c r="A354" s="11"/>
      <c r="B354" s="12"/>
      <c r="C354" s="12"/>
      <c r="D354" s="13"/>
      <c r="E354" s="12"/>
      <c r="F354" s="14" t="str">
        <f t="shared" si="12"/>
        <v/>
      </c>
      <c r="G354" s="12"/>
      <c r="H354" s="12"/>
      <c r="I354" s="12"/>
      <c r="J354" s="12"/>
      <c r="K354" s="12"/>
      <c r="Z354" t="str">
        <f t="shared" si="11"/>
        <v/>
      </c>
    </row>
    <row r="355" spans="1:26">
      <c r="A355" s="11"/>
      <c r="B355" s="12"/>
      <c r="C355" s="12"/>
      <c r="D355" s="13"/>
      <c r="E355" s="12"/>
      <c r="F355" s="14" t="str">
        <f t="shared" si="12"/>
        <v/>
      </c>
      <c r="G355" s="12"/>
      <c r="H355" s="12"/>
      <c r="I355" s="12"/>
      <c r="J355" s="12"/>
      <c r="K355" s="12"/>
      <c r="Z355" t="str">
        <f t="shared" si="11"/>
        <v/>
      </c>
    </row>
    <row r="356" spans="1:26">
      <c r="A356" s="11"/>
      <c r="B356" s="12"/>
      <c r="C356" s="12"/>
      <c r="D356" s="13"/>
      <c r="E356" s="12"/>
      <c r="F356" s="14" t="str">
        <f t="shared" si="12"/>
        <v/>
      </c>
      <c r="G356" s="12"/>
      <c r="H356" s="12"/>
      <c r="I356" s="12"/>
      <c r="J356" s="12"/>
      <c r="K356" s="12"/>
      <c r="Z356" t="str">
        <f t="shared" si="11"/>
        <v/>
      </c>
    </row>
    <row r="357" spans="1:26">
      <c r="A357" s="11"/>
      <c r="B357" s="12"/>
      <c r="C357" s="12"/>
      <c r="D357" s="13"/>
      <c r="E357" s="12"/>
      <c r="F357" s="14" t="str">
        <f t="shared" si="12"/>
        <v/>
      </c>
      <c r="G357" s="12"/>
      <c r="H357" s="12"/>
      <c r="I357" s="12"/>
      <c r="J357" s="12"/>
      <c r="K357" s="12"/>
      <c r="Z357" t="str">
        <f t="shared" si="11"/>
        <v/>
      </c>
    </row>
    <row r="358" spans="1:26">
      <c r="A358" s="11"/>
      <c r="B358" s="12"/>
      <c r="C358" s="12"/>
      <c r="D358" s="13"/>
      <c r="E358" s="12"/>
      <c r="F358" s="14" t="str">
        <f t="shared" si="12"/>
        <v/>
      </c>
      <c r="G358" s="12"/>
      <c r="H358" s="12"/>
      <c r="I358" s="12"/>
      <c r="J358" s="12"/>
      <c r="K358" s="12"/>
      <c r="Z358" t="str">
        <f t="shared" si="11"/>
        <v/>
      </c>
    </row>
    <row r="359" spans="1:26">
      <c r="A359" s="11"/>
      <c r="B359" s="12"/>
      <c r="C359" s="12"/>
      <c r="D359" s="13"/>
      <c r="E359" s="12"/>
      <c r="F359" s="14" t="str">
        <f t="shared" si="12"/>
        <v/>
      </c>
      <c r="G359" s="12"/>
      <c r="H359" s="12"/>
      <c r="I359" s="12"/>
      <c r="J359" s="12"/>
      <c r="K359" s="12"/>
      <c r="Z359" t="str">
        <f t="shared" si="11"/>
        <v/>
      </c>
    </row>
    <row r="360" spans="1:26">
      <c r="A360" s="11"/>
      <c r="B360" s="12"/>
      <c r="C360" s="12"/>
      <c r="D360" s="13"/>
      <c r="E360" s="12"/>
      <c r="F360" s="14" t="str">
        <f t="shared" si="12"/>
        <v/>
      </c>
      <c r="G360" s="12"/>
      <c r="H360" s="12"/>
      <c r="I360" s="12"/>
      <c r="J360" s="12"/>
      <c r="K360" s="12"/>
      <c r="Z360" t="str">
        <f t="shared" si="11"/>
        <v/>
      </c>
    </row>
    <row r="361" spans="1:26">
      <c r="A361" s="11"/>
      <c r="B361" s="12"/>
      <c r="C361" s="12"/>
      <c r="D361" s="13"/>
      <c r="E361" s="12"/>
      <c r="F361" s="14" t="str">
        <f t="shared" si="12"/>
        <v/>
      </c>
      <c r="G361" s="12"/>
      <c r="H361" s="12"/>
      <c r="I361" s="12"/>
      <c r="J361" s="12"/>
      <c r="K361" s="12"/>
      <c r="Z361" t="str">
        <f t="shared" si="11"/>
        <v/>
      </c>
    </row>
    <row r="362" spans="1:26">
      <c r="A362" s="11"/>
      <c r="B362" s="12"/>
      <c r="C362" s="12"/>
      <c r="D362" s="13"/>
      <c r="E362" s="12"/>
      <c r="F362" s="14" t="str">
        <f t="shared" si="12"/>
        <v/>
      </c>
      <c r="G362" s="12"/>
      <c r="H362" s="12"/>
      <c r="I362" s="12"/>
      <c r="J362" s="12"/>
      <c r="K362" s="12"/>
      <c r="Z362" t="str">
        <f t="shared" ref="Z362:Z425" si="13">IF(B342="revenu","PRE",IF(B342="dépense","PRS",""))</f>
        <v/>
      </c>
    </row>
    <row r="363" spans="1:26">
      <c r="A363" s="11"/>
      <c r="B363" s="12"/>
      <c r="C363" s="12"/>
      <c r="D363" s="13"/>
      <c r="E363" s="12"/>
      <c r="F363" s="14" t="str">
        <f t="shared" si="12"/>
        <v/>
      </c>
      <c r="G363" s="12"/>
      <c r="H363" s="12"/>
      <c r="I363" s="12"/>
      <c r="J363" s="12"/>
      <c r="K363" s="12"/>
      <c r="Z363" t="str">
        <f t="shared" si="13"/>
        <v/>
      </c>
    </row>
    <row r="364" spans="1:26">
      <c r="A364" s="11"/>
      <c r="B364" s="12"/>
      <c r="C364" s="12"/>
      <c r="D364" s="13"/>
      <c r="E364" s="12"/>
      <c r="F364" s="14" t="str">
        <f t="shared" si="12"/>
        <v/>
      </c>
      <c r="G364" s="12"/>
      <c r="H364" s="12"/>
      <c r="I364" s="12"/>
      <c r="J364" s="12"/>
      <c r="K364" s="12"/>
      <c r="Z364" t="str">
        <f t="shared" si="13"/>
        <v/>
      </c>
    </row>
    <row r="365" spans="1:26">
      <c r="A365" s="11"/>
      <c r="B365" s="12"/>
      <c r="C365" s="12"/>
      <c r="D365" s="13"/>
      <c r="E365" s="12"/>
      <c r="F365" s="14" t="str">
        <f t="shared" si="12"/>
        <v/>
      </c>
      <c r="G365" s="12"/>
      <c r="H365" s="12"/>
      <c r="I365" s="12"/>
      <c r="J365" s="12"/>
      <c r="K365" s="12"/>
      <c r="Z365" t="str">
        <f t="shared" si="13"/>
        <v/>
      </c>
    </row>
    <row r="366" spans="1:26">
      <c r="A366" s="11"/>
      <c r="B366" s="12"/>
      <c r="C366" s="12"/>
      <c r="D366" s="13"/>
      <c r="E366" s="12"/>
      <c r="F366" s="14" t="str">
        <f t="shared" si="12"/>
        <v/>
      </c>
      <c r="G366" s="12"/>
      <c r="H366" s="12"/>
      <c r="I366" s="12"/>
      <c r="J366" s="12"/>
      <c r="K366" s="12"/>
      <c r="Z366" t="str">
        <f t="shared" si="13"/>
        <v/>
      </c>
    </row>
    <row r="367" spans="1:26">
      <c r="A367" s="11"/>
      <c r="B367" s="12"/>
      <c r="C367" s="12"/>
      <c r="D367" s="13"/>
      <c r="E367" s="12"/>
      <c r="F367" s="14" t="str">
        <f t="shared" si="12"/>
        <v/>
      </c>
      <c r="G367" s="12"/>
      <c r="H367" s="12"/>
      <c r="I367" s="12"/>
      <c r="J367" s="12"/>
      <c r="K367" s="12"/>
      <c r="Z367" t="str">
        <f t="shared" si="13"/>
        <v/>
      </c>
    </row>
    <row r="368" spans="1:26">
      <c r="A368" s="11"/>
      <c r="B368" s="12"/>
      <c r="C368" s="12"/>
      <c r="D368" s="13"/>
      <c r="E368" s="12"/>
      <c r="F368" s="14" t="str">
        <f t="shared" si="12"/>
        <v/>
      </c>
      <c r="G368" s="12"/>
      <c r="H368" s="12"/>
      <c r="I368" s="12"/>
      <c r="J368" s="12"/>
      <c r="K368" s="12"/>
      <c r="Z368" t="str">
        <f t="shared" si="13"/>
        <v/>
      </c>
    </row>
    <row r="369" spans="1:26">
      <c r="A369" s="11"/>
      <c r="B369" s="12"/>
      <c r="C369" s="12"/>
      <c r="D369" s="13"/>
      <c r="E369" s="12"/>
      <c r="F369" s="14" t="str">
        <f t="shared" si="12"/>
        <v/>
      </c>
      <c r="G369" s="12"/>
      <c r="H369" s="12"/>
      <c r="I369" s="12"/>
      <c r="J369" s="12"/>
      <c r="K369" s="12"/>
      <c r="Z369" t="str">
        <f t="shared" si="13"/>
        <v/>
      </c>
    </row>
    <row r="370" spans="1:26">
      <c r="A370" s="11"/>
      <c r="B370" s="12"/>
      <c r="C370" s="12"/>
      <c r="D370" s="13"/>
      <c r="E370" s="12"/>
      <c r="F370" s="14" t="str">
        <f t="shared" si="12"/>
        <v/>
      </c>
      <c r="G370" s="12"/>
      <c r="H370" s="12"/>
      <c r="I370" s="12"/>
      <c r="J370" s="12"/>
      <c r="K370" s="12"/>
      <c r="Z370" t="str">
        <f t="shared" si="13"/>
        <v/>
      </c>
    </row>
    <row r="371" spans="1:26">
      <c r="A371" s="11"/>
      <c r="B371" s="12"/>
      <c r="C371" s="12"/>
      <c r="D371" s="13"/>
      <c r="E371" s="12"/>
      <c r="F371" s="14" t="str">
        <f t="shared" si="12"/>
        <v/>
      </c>
      <c r="G371" s="12"/>
      <c r="H371" s="12"/>
      <c r="I371" s="12"/>
      <c r="J371" s="12"/>
      <c r="K371" s="12"/>
      <c r="Z371" t="str">
        <f t="shared" si="13"/>
        <v/>
      </c>
    </row>
    <row r="372" spans="1:26">
      <c r="A372" s="11"/>
      <c r="B372" s="12"/>
      <c r="C372" s="12"/>
      <c r="D372" s="13"/>
      <c r="E372" s="12"/>
      <c r="F372" s="14" t="str">
        <f t="shared" si="12"/>
        <v/>
      </c>
      <c r="G372" s="12"/>
      <c r="H372" s="12"/>
      <c r="I372" s="12"/>
      <c r="J372" s="12"/>
      <c r="K372" s="12"/>
      <c r="Z372" t="str">
        <f t="shared" si="13"/>
        <v/>
      </c>
    </row>
    <row r="373" spans="1:26">
      <c r="A373" s="11"/>
      <c r="B373" s="12"/>
      <c r="C373" s="12"/>
      <c r="D373" s="13"/>
      <c r="E373" s="12"/>
      <c r="F373" s="14" t="str">
        <f t="shared" si="12"/>
        <v/>
      </c>
      <c r="G373" s="12"/>
      <c r="H373" s="12"/>
      <c r="I373" s="12"/>
      <c r="J373" s="12"/>
      <c r="K373" s="12"/>
      <c r="Z373" t="str">
        <f t="shared" si="13"/>
        <v/>
      </c>
    </row>
    <row r="374" spans="1:26">
      <c r="A374" s="11"/>
      <c r="B374" s="12"/>
      <c r="C374" s="12"/>
      <c r="D374" s="13"/>
      <c r="E374" s="12"/>
      <c r="F374" s="14" t="str">
        <f t="shared" si="12"/>
        <v/>
      </c>
      <c r="G374" s="12"/>
      <c r="H374" s="12"/>
      <c r="I374" s="12"/>
      <c r="J374" s="12"/>
      <c r="K374" s="12"/>
      <c r="Z374" t="str">
        <f t="shared" si="13"/>
        <v/>
      </c>
    </row>
    <row r="375" spans="1:26">
      <c r="A375" s="11"/>
      <c r="B375" s="12"/>
      <c r="C375" s="12"/>
      <c r="D375" s="13"/>
      <c r="E375" s="12"/>
      <c r="F375" s="14" t="str">
        <f t="shared" si="12"/>
        <v/>
      </c>
      <c r="G375" s="12"/>
      <c r="H375" s="12"/>
      <c r="I375" s="12"/>
      <c r="J375" s="12"/>
      <c r="K375" s="12"/>
      <c r="Z375" t="str">
        <f t="shared" si="13"/>
        <v/>
      </c>
    </row>
    <row r="376" spans="1:26">
      <c r="A376" s="11"/>
      <c r="B376" s="12"/>
      <c r="C376" s="12"/>
      <c r="D376" s="13"/>
      <c r="E376" s="12"/>
      <c r="F376" s="14" t="str">
        <f t="shared" si="12"/>
        <v/>
      </c>
      <c r="G376" s="12"/>
      <c r="H376" s="12"/>
      <c r="I376" s="12"/>
      <c r="J376" s="12"/>
      <c r="K376" s="12"/>
      <c r="Z376" t="str">
        <f t="shared" si="13"/>
        <v/>
      </c>
    </row>
    <row r="377" spans="1:26">
      <c r="A377" s="11"/>
      <c r="B377" s="12"/>
      <c r="C377" s="12"/>
      <c r="D377" s="13"/>
      <c r="E377" s="12"/>
      <c r="F377" s="14" t="str">
        <f t="shared" si="12"/>
        <v/>
      </c>
      <c r="G377" s="12"/>
      <c r="H377" s="12"/>
      <c r="I377" s="12"/>
      <c r="J377" s="12"/>
      <c r="K377" s="12"/>
      <c r="Z377" t="str">
        <f t="shared" si="13"/>
        <v/>
      </c>
    </row>
    <row r="378" spans="1:26">
      <c r="A378" s="11"/>
      <c r="B378" s="12"/>
      <c r="C378" s="12"/>
      <c r="D378" s="13"/>
      <c r="E378" s="12"/>
      <c r="F378" s="14" t="str">
        <f t="shared" si="12"/>
        <v/>
      </c>
      <c r="G378" s="12"/>
      <c r="H378" s="12"/>
      <c r="I378" s="12"/>
      <c r="J378" s="12"/>
      <c r="K378" s="12"/>
      <c r="Z378" t="str">
        <f t="shared" si="13"/>
        <v/>
      </c>
    </row>
    <row r="379" spans="1:26">
      <c r="A379" s="11"/>
      <c r="B379" s="12"/>
      <c r="C379" s="12"/>
      <c r="D379" s="13"/>
      <c r="E379" s="12"/>
      <c r="F379" s="14" t="str">
        <f t="shared" si="12"/>
        <v/>
      </c>
      <c r="G379" s="12"/>
      <c r="H379" s="12"/>
      <c r="I379" s="12"/>
      <c r="J379" s="12"/>
      <c r="K379" s="12"/>
      <c r="Z379" t="str">
        <f t="shared" si="13"/>
        <v/>
      </c>
    </row>
    <row r="380" spans="1:26">
      <c r="A380" s="11"/>
      <c r="B380" s="12"/>
      <c r="C380" s="12"/>
      <c r="D380" s="13"/>
      <c r="E380" s="12"/>
      <c r="F380" s="14" t="str">
        <f t="shared" si="12"/>
        <v/>
      </c>
      <c r="G380" s="12"/>
      <c r="H380" s="12"/>
      <c r="I380" s="12"/>
      <c r="J380" s="12"/>
      <c r="K380" s="12"/>
      <c r="Z380" t="str">
        <f t="shared" si="13"/>
        <v/>
      </c>
    </row>
    <row r="381" spans="1:26">
      <c r="A381" s="11"/>
      <c r="B381" s="12"/>
      <c r="C381" s="12"/>
      <c r="D381" s="13"/>
      <c r="E381" s="12"/>
      <c r="F381" s="14" t="str">
        <f t="shared" si="12"/>
        <v/>
      </c>
      <c r="G381" s="12"/>
      <c r="H381" s="12"/>
      <c r="I381" s="12"/>
      <c r="J381" s="12"/>
      <c r="K381" s="12"/>
      <c r="Z381" t="str">
        <f t="shared" si="13"/>
        <v/>
      </c>
    </row>
    <row r="382" spans="1:26">
      <c r="A382" s="11"/>
      <c r="B382" s="12"/>
      <c r="C382" s="12"/>
      <c r="D382" s="13"/>
      <c r="E382" s="12"/>
      <c r="F382" s="14" t="str">
        <f t="shared" si="12"/>
        <v/>
      </c>
      <c r="G382" s="12"/>
      <c r="H382" s="12"/>
      <c r="I382" s="12"/>
      <c r="J382" s="12"/>
      <c r="K382" s="12"/>
      <c r="Z382" t="str">
        <f t="shared" si="13"/>
        <v/>
      </c>
    </row>
    <row r="383" spans="1:26">
      <c r="A383" s="11"/>
      <c r="B383" s="12"/>
      <c r="C383" s="12"/>
      <c r="D383" s="13"/>
      <c r="E383" s="12"/>
      <c r="F383" s="14" t="str">
        <f t="shared" si="12"/>
        <v/>
      </c>
      <c r="G383" s="12"/>
      <c r="H383" s="12"/>
      <c r="I383" s="12"/>
      <c r="J383" s="12"/>
      <c r="K383" s="12"/>
      <c r="Z383" t="str">
        <f t="shared" si="13"/>
        <v/>
      </c>
    </row>
    <row r="384" spans="1:26">
      <c r="A384" s="11"/>
      <c r="B384" s="12"/>
      <c r="C384" s="12"/>
      <c r="D384" s="13"/>
      <c r="E384" s="12"/>
      <c r="F384" s="14" t="str">
        <f t="shared" si="12"/>
        <v/>
      </c>
      <c r="G384" s="12"/>
      <c r="H384" s="12"/>
      <c r="I384" s="12"/>
      <c r="J384" s="12"/>
      <c r="K384" s="12"/>
      <c r="Z384" t="str">
        <f t="shared" si="13"/>
        <v/>
      </c>
    </row>
    <row r="385" spans="1:26">
      <c r="A385" s="11"/>
      <c r="B385" s="12"/>
      <c r="C385" s="12"/>
      <c r="D385" s="13"/>
      <c r="E385" s="12"/>
      <c r="F385" s="14" t="str">
        <f t="shared" si="12"/>
        <v/>
      </c>
      <c r="G385" s="12"/>
      <c r="H385" s="12"/>
      <c r="I385" s="12"/>
      <c r="J385" s="12"/>
      <c r="K385" s="12"/>
      <c r="Z385" t="str">
        <f t="shared" si="13"/>
        <v/>
      </c>
    </row>
    <row r="386" spans="1:26">
      <c r="A386" s="11"/>
      <c r="B386" s="12"/>
      <c r="C386" s="12"/>
      <c r="D386" s="13"/>
      <c r="E386" s="12"/>
      <c r="F386" s="14" t="str">
        <f t="shared" ref="F386:F449" si="14">IF(ISNUMBER(A386),TEXT(A386,"mmmm"),"")</f>
        <v/>
      </c>
      <c r="G386" s="12"/>
      <c r="H386" s="12"/>
      <c r="I386" s="12"/>
      <c r="J386" s="12"/>
      <c r="K386" s="12"/>
      <c r="Z386" t="str">
        <f t="shared" si="13"/>
        <v/>
      </c>
    </row>
    <row r="387" spans="1:26">
      <c r="A387" s="11"/>
      <c r="B387" s="12"/>
      <c r="C387" s="12"/>
      <c r="D387" s="13"/>
      <c r="E387" s="12"/>
      <c r="F387" s="14" t="str">
        <f t="shared" si="14"/>
        <v/>
      </c>
      <c r="G387" s="12"/>
      <c r="H387" s="12"/>
      <c r="I387" s="12"/>
      <c r="J387" s="12"/>
      <c r="K387" s="12"/>
      <c r="Z387" t="str">
        <f t="shared" si="13"/>
        <v/>
      </c>
    </row>
    <row r="388" spans="1:26">
      <c r="A388" s="11"/>
      <c r="B388" s="12"/>
      <c r="C388" s="12"/>
      <c r="D388" s="13"/>
      <c r="E388" s="12"/>
      <c r="F388" s="14" t="str">
        <f t="shared" si="14"/>
        <v/>
      </c>
      <c r="G388" s="12"/>
      <c r="H388" s="12"/>
      <c r="I388" s="12"/>
      <c r="J388" s="12"/>
      <c r="K388" s="12"/>
      <c r="Z388" t="str">
        <f t="shared" si="13"/>
        <v/>
      </c>
    </row>
    <row r="389" spans="1:26">
      <c r="A389" s="11"/>
      <c r="B389" s="12"/>
      <c r="C389" s="12"/>
      <c r="D389" s="13"/>
      <c r="E389" s="12"/>
      <c r="F389" s="14" t="str">
        <f t="shared" si="14"/>
        <v/>
      </c>
      <c r="G389" s="12"/>
      <c r="H389" s="12"/>
      <c r="I389" s="12"/>
      <c r="J389" s="12"/>
      <c r="K389" s="12"/>
      <c r="Z389" t="str">
        <f t="shared" si="13"/>
        <v/>
      </c>
    </row>
    <row r="390" spans="1:26">
      <c r="A390" s="11"/>
      <c r="B390" s="12"/>
      <c r="C390" s="12"/>
      <c r="D390" s="13"/>
      <c r="E390" s="12"/>
      <c r="F390" s="14" t="str">
        <f t="shared" si="14"/>
        <v/>
      </c>
      <c r="G390" s="12"/>
      <c r="H390" s="12"/>
      <c r="I390" s="12"/>
      <c r="J390" s="12"/>
      <c r="K390" s="12"/>
      <c r="Z390" t="str">
        <f t="shared" si="13"/>
        <v/>
      </c>
    </row>
    <row r="391" spans="1:26">
      <c r="A391" s="11"/>
      <c r="B391" s="12"/>
      <c r="C391" s="12"/>
      <c r="D391" s="13"/>
      <c r="E391" s="12"/>
      <c r="F391" s="14" t="str">
        <f t="shared" si="14"/>
        <v/>
      </c>
      <c r="G391" s="12"/>
      <c r="H391" s="12"/>
      <c r="I391" s="12"/>
      <c r="J391" s="12"/>
      <c r="K391" s="12"/>
      <c r="Z391" t="str">
        <f t="shared" si="13"/>
        <v/>
      </c>
    </row>
    <row r="392" spans="1:26">
      <c r="A392" s="11"/>
      <c r="B392" s="12"/>
      <c r="C392" s="12"/>
      <c r="D392" s="13"/>
      <c r="E392" s="12"/>
      <c r="F392" s="14" t="str">
        <f t="shared" si="14"/>
        <v/>
      </c>
      <c r="G392" s="12"/>
      <c r="H392" s="12"/>
      <c r="I392" s="12"/>
      <c r="J392" s="12"/>
      <c r="K392" s="12"/>
      <c r="Z392" t="str">
        <f t="shared" si="13"/>
        <v/>
      </c>
    </row>
    <row r="393" spans="1:26">
      <c r="A393" s="11"/>
      <c r="B393" s="12"/>
      <c r="C393" s="12"/>
      <c r="D393" s="13"/>
      <c r="E393" s="12"/>
      <c r="F393" s="14" t="str">
        <f t="shared" si="14"/>
        <v/>
      </c>
      <c r="G393" s="12"/>
      <c r="H393" s="12"/>
      <c r="I393" s="12"/>
      <c r="J393" s="12"/>
      <c r="K393" s="12"/>
      <c r="Z393" t="str">
        <f t="shared" si="13"/>
        <v/>
      </c>
    </row>
    <row r="394" spans="1:26">
      <c r="A394" s="11"/>
      <c r="B394" s="12"/>
      <c r="C394" s="12"/>
      <c r="D394" s="13"/>
      <c r="E394" s="12"/>
      <c r="F394" s="14" t="str">
        <f t="shared" si="14"/>
        <v/>
      </c>
      <c r="G394" s="12"/>
      <c r="H394" s="12"/>
      <c r="I394" s="12"/>
      <c r="J394" s="12"/>
      <c r="K394" s="12"/>
      <c r="Z394" t="str">
        <f t="shared" si="13"/>
        <v/>
      </c>
    </row>
    <row r="395" spans="1:26">
      <c r="A395" s="11"/>
      <c r="B395" s="12"/>
      <c r="C395" s="12"/>
      <c r="D395" s="13"/>
      <c r="E395" s="12"/>
      <c r="F395" s="14" t="str">
        <f t="shared" si="14"/>
        <v/>
      </c>
      <c r="G395" s="12"/>
      <c r="H395" s="12"/>
      <c r="I395" s="12"/>
      <c r="J395" s="12"/>
      <c r="K395" s="12"/>
      <c r="Z395" t="str">
        <f t="shared" si="13"/>
        <v/>
      </c>
    </row>
    <row r="396" spans="1:26">
      <c r="A396" s="11"/>
      <c r="B396" s="12"/>
      <c r="C396" s="12"/>
      <c r="D396" s="13"/>
      <c r="E396" s="12"/>
      <c r="F396" s="14" t="str">
        <f t="shared" si="14"/>
        <v/>
      </c>
      <c r="G396" s="12"/>
      <c r="H396" s="12"/>
      <c r="I396" s="12"/>
      <c r="J396" s="12"/>
      <c r="K396" s="12"/>
      <c r="Z396" t="str">
        <f t="shared" si="13"/>
        <v/>
      </c>
    </row>
    <row r="397" spans="1:26">
      <c r="A397" s="11"/>
      <c r="B397" s="12"/>
      <c r="C397" s="12"/>
      <c r="D397" s="13"/>
      <c r="E397" s="12"/>
      <c r="F397" s="14" t="str">
        <f t="shared" si="14"/>
        <v/>
      </c>
      <c r="G397" s="12"/>
      <c r="H397" s="12"/>
      <c r="I397" s="12"/>
      <c r="J397" s="12"/>
      <c r="K397" s="12"/>
      <c r="Z397" t="str">
        <f t="shared" si="13"/>
        <v/>
      </c>
    </row>
    <row r="398" spans="1:26">
      <c r="A398" s="11"/>
      <c r="B398" s="12"/>
      <c r="C398" s="12"/>
      <c r="D398" s="13"/>
      <c r="E398" s="12"/>
      <c r="F398" s="14" t="str">
        <f t="shared" si="14"/>
        <v/>
      </c>
      <c r="G398" s="12"/>
      <c r="H398" s="12"/>
      <c r="I398" s="12"/>
      <c r="J398" s="12"/>
      <c r="K398" s="12"/>
      <c r="Z398" t="str">
        <f t="shared" si="13"/>
        <v/>
      </c>
    </row>
    <row r="399" spans="1:26">
      <c r="A399" s="11"/>
      <c r="B399" s="12"/>
      <c r="C399" s="12"/>
      <c r="D399" s="13"/>
      <c r="E399" s="12"/>
      <c r="F399" s="14" t="str">
        <f t="shared" si="14"/>
        <v/>
      </c>
      <c r="G399" s="12"/>
      <c r="H399" s="12"/>
      <c r="I399" s="12"/>
      <c r="J399" s="12"/>
      <c r="K399" s="12"/>
      <c r="Z399" t="str">
        <f t="shared" si="13"/>
        <v/>
      </c>
    </row>
    <row r="400" spans="1:26">
      <c r="A400" s="11"/>
      <c r="B400" s="12"/>
      <c r="C400" s="12"/>
      <c r="D400" s="13"/>
      <c r="E400" s="12"/>
      <c r="F400" s="14" t="str">
        <f t="shared" si="14"/>
        <v/>
      </c>
      <c r="G400" s="12"/>
      <c r="H400" s="12"/>
      <c r="I400" s="12"/>
      <c r="J400" s="12"/>
      <c r="K400" s="12"/>
      <c r="Z400" t="str">
        <f t="shared" si="13"/>
        <v/>
      </c>
    </row>
    <row r="401" spans="1:26">
      <c r="A401" s="11"/>
      <c r="B401" s="12"/>
      <c r="C401" s="12"/>
      <c r="D401" s="13"/>
      <c r="E401" s="12"/>
      <c r="F401" s="14" t="str">
        <f t="shared" si="14"/>
        <v/>
      </c>
      <c r="G401" s="12"/>
      <c r="H401" s="12"/>
      <c r="I401" s="12"/>
      <c r="J401" s="12"/>
      <c r="K401" s="12"/>
      <c r="Z401" t="str">
        <f t="shared" si="13"/>
        <v/>
      </c>
    </row>
    <row r="402" spans="1:26">
      <c r="A402" s="11"/>
      <c r="B402" s="12"/>
      <c r="C402" s="12"/>
      <c r="D402" s="13"/>
      <c r="E402" s="12"/>
      <c r="F402" s="14" t="str">
        <f t="shared" si="14"/>
        <v/>
      </c>
      <c r="G402" s="12"/>
      <c r="H402" s="12"/>
      <c r="I402" s="12"/>
      <c r="J402" s="12"/>
      <c r="K402" s="12"/>
      <c r="Z402" t="str">
        <f t="shared" si="13"/>
        <v/>
      </c>
    </row>
    <row r="403" spans="1:26">
      <c r="A403" s="11"/>
      <c r="B403" s="12"/>
      <c r="C403" s="12"/>
      <c r="D403" s="13"/>
      <c r="E403" s="12"/>
      <c r="F403" s="14" t="str">
        <f t="shared" si="14"/>
        <v/>
      </c>
      <c r="G403" s="12"/>
      <c r="H403" s="12"/>
      <c r="I403" s="12"/>
      <c r="J403" s="12"/>
      <c r="K403" s="12"/>
      <c r="Z403" t="str">
        <f t="shared" si="13"/>
        <v/>
      </c>
    </row>
    <row r="404" spans="1:26">
      <c r="A404" s="11"/>
      <c r="B404" s="12"/>
      <c r="C404" s="12"/>
      <c r="D404" s="13"/>
      <c r="E404" s="12"/>
      <c r="F404" s="14" t="str">
        <f t="shared" si="14"/>
        <v/>
      </c>
      <c r="G404" s="12"/>
      <c r="H404" s="12"/>
      <c r="I404" s="12"/>
      <c r="J404" s="12"/>
      <c r="K404" s="12"/>
      <c r="Z404" t="str">
        <f t="shared" si="13"/>
        <v/>
      </c>
    </row>
    <row r="405" spans="1:26">
      <c r="A405" s="11"/>
      <c r="B405" s="12"/>
      <c r="C405" s="12"/>
      <c r="D405" s="13"/>
      <c r="E405" s="12"/>
      <c r="F405" s="14" t="str">
        <f t="shared" si="14"/>
        <v/>
      </c>
      <c r="G405" s="12"/>
      <c r="H405" s="12"/>
      <c r="I405" s="12"/>
      <c r="J405" s="12"/>
      <c r="K405" s="12"/>
      <c r="Z405" t="str">
        <f t="shared" si="13"/>
        <v/>
      </c>
    </row>
    <row r="406" spans="1:26">
      <c r="A406" s="11"/>
      <c r="B406" s="12"/>
      <c r="C406" s="12"/>
      <c r="D406" s="13"/>
      <c r="E406" s="12"/>
      <c r="F406" s="14" t="str">
        <f t="shared" si="14"/>
        <v/>
      </c>
      <c r="G406" s="12"/>
      <c r="H406" s="12"/>
      <c r="I406" s="12"/>
      <c r="J406" s="12"/>
      <c r="K406" s="12"/>
      <c r="Z406" t="str">
        <f t="shared" si="13"/>
        <v/>
      </c>
    </row>
    <row r="407" spans="1:26">
      <c r="A407" s="11"/>
      <c r="B407" s="12"/>
      <c r="C407" s="12"/>
      <c r="D407" s="13"/>
      <c r="E407" s="12"/>
      <c r="F407" s="14" t="str">
        <f t="shared" si="14"/>
        <v/>
      </c>
      <c r="G407" s="12"/>
      <c r="H407" s="12"/>
      <c r="I407" s="12"/>
      <c r="J407" s="12"/>
      <c r="K407" s="12"/>
      <c r="Z407" t="str">
        <f t="shared" si="13"/>
        <v/>
      </c>
    </row>
    <row r="408" spans="1:26">
      <c r="A408" s="11"/>
      <c r="B408" s="12"/>
      <c r="C408" s="12"/>
      <c r="D408" s="13"/>
      <c r="E408" s="12"/>
      <c r="F408" s="14" t="str">
        <f t="shared" si="14"/>
        <v/>
      </c>
      <c r="G408" s="12"/>
      <c r="H408" s="12"/>
      <c r="I408" s="12"/>
      <c r="J408" s="12"/>
      <c r="K408" s="12"/>
      <c r="Z408" t="str">
        <f t="shared" si="13"/>
        <v/>
      </c>
    </row>
    <row r="409" spans="1:26">
      <c r="A409" s="11"/>
      <c r="B409" s="12"/>
      <c r="C409" s="12"/>
      <c r="D409" s="13"/>
      <c r="E409" s="12"/>
      <c r="F409" s="14" t="str">
        <f t="shared" si="14"/>
        <v/>
      </c>
      <c r="G409" s="12"/>
      <c r="H409" s="12"/>
      <c r="I409" s="12"/>
      <c r="J409" s="12"/>
      <c r="K409" s="12"/>
      <c r="Z409" t="str">
        <f t="shared" si="13"/>
        <v/>
      </c>
    </row>
    <row r="410" spans="1:26">
      <c r="A410" s="11"/>
      <c r="B410" s="12"/>
      <c r="C410" s="12"/>
      <c r="D410" s="13"/>
      <c r="E410" s="12"/>
      <c r="F410" s="14" t="str">
        <f t="shared" si="14"/>
        <v/>
      </c>
      <c r="G410" s="12"/>
      <c r="H410" s="12"/>
      <c r="I410" s="12"/>
      <c r="J410" s="12"/>
      <c r="K410" s="12"/>
      <c r="Z410" t="str">
        <f t="shared" si="13"/>
        <v/>
      </c>
    </row>
    <row r="411" spans="1:26">
      <c r="A411" s="11"/>
      <c r="B411" s="12"/>
      <c r="C411" s="12"/>
      <c r="D411" s="13"/>
      <c r="E411" s="12"/>
      <c r="F411" s="14" t="str">
        <f t="shared" si="14"/>
        <v/>
      </c>
      <c r="G411" s="12"/>
      <c r="H411" s="12"/>
      <c r="I411" s="12"/>
      <c r="J411" s="12"/>
      <c r="K411" s="12"/>
      <c r="Z411" t="str">
        <f t="shared" si="13"/>
        <v/>
      </c>
    </row>
    <row r="412" spans="1:26">
      <c r="A412" s="11"/>
      <c r="B412" s="12"/>
      <c r="C412" s="12"/>
      <c r="D412" s="13"/>
      <c r="E412" s="12"/>
      <c r="F412" s="14" t="str">
        <f t="shared" si="14"/>
        <v/>
      </c>
      <c r="G412" s="12"/>
      <c r="H412" s="12"/>
      <c r="I412" s="12"/>
      <c r="J412" s="12"/>
      <c r="K412" s="12"/>
      <c r="Z412" t="str">
        <f t="shared" si="13"/>
        <v/>
      </c>
    </row>
    <row r="413" spans="1:26">
      <c r="A413" s="11"/>
      <c r="B413" s="12"/>
      <c r="C413" s="12"/>
      <c r="D413" s="13"/>
      <c r="E413" s="12"/>
      <c r="F413" s="14" t="str">
        <f t="shared" si="14"/>
        <v/>
      </c>
      <c r="G413" s="12"/>
      <c r="H413" s="12"/>
      <c r="I413" s="12"/>
      <c r="J413" s="12"/>
      <c r="K413" s="12"/>
      <c r="Z413" t="str">
        <f t="shared" si="13"/>
        <v/>
      </c>
    </row>
    <row r="414" spans="1:26">
      <c r="A414" s="11"/>
      <c r="B414" s="12"/>
      <c r="C414" s="12"/>
      <c r="D414" s="13"/>
      <c r="E414" s="12"/>
      <c r="F414" s="14" t="str">
        <f t="shared" si="14"/>
        <v/>
      </c>
      <c r="G414" s="12"/>
      <c r="H414" s="12"/>
      <c r="I414" s="12"/>
      <c r="J414" s="12"/>
      <c r="K414" s="12"/>
      <c r="Z414" t="str">
        <f t="shared" si="13"/>
        <v/>
      </c>
    </row>
    <row r="415" spans="1:26">
      <c r="A415" s="11"/>
      <c r="B415" s="12"/>
      <c r="C415" s="12"/>
      <c r="D415" s="13"/>
      <c r="E415" s="12"/>
      <c r="F415" s="14" t="str">
        <f t="shared" si="14"/>
        <v/>
      </c>
      <c r="G415" s="12"/>
      <c r="H415" s="12"/>
      <c r="I415" s="12"/>
      <c r="J415" s="12"/>
      <c r="K415" s="12"/>
      <c r="Z415" t="str">
        <f t="shared" si="13"/>
        <v/>
      </c>
    </row>
    <row r="416" spans="1:26">
      <c r="A416" s="11"/>
      <c r="B416" s="12"/>
      <c r="C416" s="12"/>
      <c r="D416" s="13"/>
      <c r="E416" s="12"/>
      <c r="F416" s="14" t="str">
        <f t="shared" si="14"/>
        <v/>
      </c>
      <c r="G416" s="12"/>
      <c r="H416" s="12"/>
      <c r="I416" s="12"/>
      <c r="J416" s="12"/>
      <c r="K416" s="12"/>
      <c r="Z416" t="str">
        <f t="shared" si="13"/>
        <v/>
      </c>
    </row>
    <row r="417" spans="1:26">
      <c r="A417" s="11"/>
      <c r="B417" s="12"/>
      <c r="C417" s="12"/>
      <c r="D417" s="13"/>
      <c r="E417" s="12"/>
      <c r="F417" s="14" t="str">
        <f t="shared" si="14"/>
        <v/>
      </c>
      <c r="G417" s="12"/>
      <c r="H417" s="12"/>
      <c r="I417" s="12"/>
      <c r="J417" s="12"/>
      <c r="K417" s="12"/>
      <c r="Z417" t="str">
        <f t="shared" si="13"/>
        <v/>
      </c>
    </row>
    <row r="418" spans="1:26">
      <c r="A418" s="11"/>
      <c r="B418" s="12"/>
      <c r="C418" s="12"/>
      <c r="D418" s="13"/>
      <c r="E418" s="12"/>
      <c r="F418" s="14" t="str">
        <f t="shared" si="14"/>
        <v/>
      </c>
      <c r="G418" s="12"/>
      <c r="H418" s="12"/>
      <c r="I418" s="12"/>
      <c r="J418" s="12"/>
      <c r="K418" s="12"/>
      <c r="Z418" t="str">
        <f t="shared" si="13"/>
        <v/>
      </c>
    </row>
    <row r="419" spans="1:26">
      <c r="A419" s="11"/>
      <c r="B419" s="12"/>
      <c r="C419" s="12"/>
      <c r="D419" s="13"/>
      <c r="E419" s="12"/>
      <c r="F419" s="14" t="str">
        <f t="shared" si="14"/>
        <v/>
      </c>
      <c r="G419" s="12"/>
      <c r="H419" s="12"/>
      <c r="I419" s="12"/>
      <c r="J419" s="12"/>
      <c r="K419" s="12"/>
      <c r="Z419" t="str">
        <f t="shared" si="13"/>
        <v/>
      </c>
    </row>
    <row r="420" spans="1:26">
      <c r="A420" s="11"/>
      <c r="B420" s="12"/>
      <c r="C420" s="12"/>
      <c r="D420" s="13"/>
      <c r="E420" s="12"/>
      <c r="F420" s="14" t="str">
        <f t="shared" si="14"/>
        <v/>
      </c>
      <c r="G420" s="12"/>
      <c r="H420" s="12"/>
      <c r="I420" s="12"/>
      <c r="J420" s="12"/>
      <c r="K420" s="12"/>
      <c r="Z420" t="str">
        <f t="shared" si="13"/>
        <v/>
      </c>
    </row>
    <row r="421" spans="1:26">
      <c r="A421" s="11"/>
      <c r="B421" s="12"/>
      <c r="C421" s="12"/>
      <c r="D421" s="13"/>
      <c r="E421" s="12"/>
      <c r="F421" s="14" t="str">
        <f t="shared" si="14"/>
        <v/>
      </c>
      <c r="G421" s="12"/>
      <c r="H421" s="12"/>
      <c r="I421" s="12"/>
      <c r="J421" s="12"/>
      <c r="K421" s="12"/>
      <c r="Z421" t="str">
        <f t="shared" si="13"/>
        <v/>
      </c>
    </row>
    <row r="422" spans="1:26">
      <c r="A422" s="11"/>
      <c r="B422" s="12"/>
      <c r="C422" s="12"/>
      <c r="D422" s="13"/>
      <c r="E422" s="12"/>
      <c r="F422" s="14" t="str">
        <f t="shared" si="14"/>
        <v/>
      </c>
      <c r="G422" s="12"/>
      <c r="H422" s="12"/>
      <c r="I422" s="12"/>
      <c r="J422" s="12"/>
      <c r="K422" s="12"/>
      <c r="Z422" t="str">
        <f t="shared" si="13"/>
        <v/>
      </c>
    </row>
    <row r="423" spans="1:26">
      <c r="A423" s="11"/>
      <c r="B423" s="12"/>
      <c r="C423" s="12"/>
      <c r="D423" s="13"/>
      <c r="E423" s="12"/>
      <c r="F423" s="14" t="str">
        <f t="shared" si="14"/>
        <v/>
      </c>
      <c r="G423" s="12"/>
      <c r="H423" s="12"/>
      <c r="I423" s="12"/>
      <c r="J423" s="12"/>
      <c r="K423" s="12"/>
      <c r="Z423" t="str">
        <f t="shared" si="13"/>
        <v/>
      </c>
    </row>
    <row r="424" spans="1:26">
      <c r="A424" s="11"/>
      <c r="B424" s="12"/>
      <c r="C424" s="12"/>
      <c r="D424" s="13"/>
      <c r="E424" s="12"/>
      <c r="F424" s="14" t="str">
        <f t="shared" si="14"/>
        <v/>
      </c>
      <c r="G424" s="12"/>
      <c r="H424" s="12"/>
      <c r="I424" s="12"/>
      <c r="J424" s="12"/>
      <c r="K424" s="12"/>
      <c r="Z424" t="str">
        <f t="shared" si="13"/>
        <v/>
      </c>
    </row>
    <row r="425" spans="1:26">
      <c r="A425" s="11"/>
      <c r="B425" s="12"/>
      <c r="C425" s="12"/>
      <c r="D425" s="13"/>
      <c r="E425" s="12"/>
      <c r="F425" s="14" t="str">
        <f t="shared" si="14"/>
        <v/>
      </c>
      <c r="G425" s="12"/>
      <c r="H425" s="12"/>
      <c r="I425" s="12"/>
      <c r="J425" s="12"/>
      <c r="K425" s="12"/>
      <c r="Z425" t="str">
        <f t="shared" si="13"/>
        <v/>
      </c>
    </row>
    <row r="426" spans="1:26">
      <c r="A426" s="11"/>
      <c r="B426" s="12"/>
      <c r="C426" s="12"/>
      <c r="D426" s="13"/>
      <c r="E426" s="12"/>
      <c r="F426" s="14" t="str">
        <f t="shared" si="14"/>
        <v/>
      </c>
      <c r="G426" s="12"/>
      <c r="H426" s="12"/>
      <c r="I426" s="12"/>
      <c r="J426" s="12"/>
      <c r="K426" s="12"/>
      <c r="Z426" t="str">
        <f t="shared" ref="Z426:Z489" si="15">IF(B406="revenu","PRE",IF(B406="dépense","PRS",""))</f>
        <v/>
      </c>
    </row>
    <row r="427" spans="1:26">
      <c r="A427" s="11"/>
      <c r="B427" s="12"/>
      <c r="C427" s="12"/>
      <c r="D427" s="13"/>
      <c r="E427" s="12"/>
      <c r="F427" s="14" t="str">
        <f t="shared" si="14"/>
        <v/>
      </c>
      <c r="G427" s="12"/>
      <c r="H427" s="12"/>
      <c r="I427" s="12"/>
      <c r="J427" s="12"/>
      <c r="K427" s="12"/>
      <c r="Z427" t="str">
        <f t="shared" si="15"/>
        <v/>
      </c>
    </row>
    <row r="428" spans="1:26">
      <c r="A428" s="11"/>
      <c r="B428" s="12"/>
      <c r="C428" s="12"/>
      <c r="D428" s="13"/>
      <c r="E428" s="12"/>
      <c r="F428" s="14" t="str">
        <f t="shared" si="14"/>
        <v/>
      </c>
      <c r="G428" s="12"/>
      <c r="H428" s="12"/>
      <c r="I428" s="12"/>
      <c r="J428" s="12"/>
      <c r="K428" s="12"/>
      <c r="Z428" t="str">
        <f t="shared" si="15"/>
        <v/>
      </c>
    </row>
    <row r="429" spans="1:26">
      <c r="A429" s="11"/>
      <c r="B429" s="12"/>
      <c r="C429" s="12"/>
      <c r="D429" s="13"/>
      <c r="E429" s="12"/>
      <c r="F429" s="14" t="str">
        <f t="shared" si="14"/>
        <v/>
      </c>
      <c r="G429" s="12"/>
      <c r="H429" s="12"/>
      <c r="I429" s="12"/>
      <c r="J429" s="12"/>
      <c r="K429" s="12"/>
      <c r="Z429" t="str">
        <f t="shared" si="15"/>
        <v/>
      </c>
    </row>
    <row r="430" spans="1:26">
      <c r="A430" s="11"/>
      <c r="B430" s="12"/>
      <c r="C430" s="12"/>
      <c r="D430" s="13"/>
      <c r="E430" s="12"/>
      <c r="F430" s="14" t="str">
        <f t="shared" si="14"/>
        <v/>
      </c>
      <c r="G430" s="12"/>
      <c r="H430" s="12"/>
      <c r="I430" s="12"/>
      <c r="J430" s="12"/>
      <c r="K430" s="12"/>
      <c r="Z430" t="str">
        <f t="shared" si="15"/>
        <v/>
      </c>
    </row>
    <row r="431" spans="1:26">
      <c r="A431" s="11"/>
      <c r="B431" s="12"/>
      <c r="C431" s="12"/>
      <c r="D431" s="13"/>
      <c r="E431" s="12"/>
      <c r="F431" s="14" t="str">
        <f t="shared" si="14"/>
        <v/>
      </c>
      <c r="G431" s="12"/>
      <c r="H431" s="12"/>
      <c r="I431" s="12"/>
      <c r="J431" s="12"/>
      <c r="K431" s="12"/>
      <c r="Z431" t="str">
        <f t="shared" si="15"/>
        <v/>
      </c>
    </row>
    <row r="432" spans="1:26">
      <c r="A432" s="11"/>
      <c r="B432" s="12"/>
      <c r="C432" s="12"/>
      <c r="D432" s="13"/>
      <c r="E432" s="12"/>
      <c r="F432" s="14" t="str">
        <f t="shared" si="14"/>
        <v/>
      </c>
      <c r="G432" s="12"/>
      <c r="H432" s="12"/>
      <c r="I432" s="12"/>
      <c r="J432" s="12"/>
      <c r="K432" s="12"/>
      <c r="Z432" t="str">
        <f t="shared" si="15"/>
        <v/>
      </c>
    </row>
    <row r="433" spans="1:26">
      <c r="A433" s="11"/>
      <c r="B433" s="12"/>
      <c r="C433" s="12"/>
      <c r="D433" s="13"/>
      <c r="E433" s="12"/>
      <c r="F433" s="14" t="str">
        <f t="shared" si="14"/>
        <v/>
      </c>
      <c r="G433" s="12"/>
      <c r="H433" s="12"/>
      <c r="I433" s="12"/>
      <c r="J433" s="12"/>
      <c r="K433" s="12"/>
      <c r="Z433" t="str">
        <f t="shared" si="15"/>
        <v/>
      </c>
    </row>
    <row r="434" spans="1:26">
      <c r="A434" s="11"/>
      <c r="B434" s="12"/>
      <c r="C434" s="12"/>
      <c r="D434" s="13"/>
      <c r="E434" s="12"/>
      <c r="F434" s="14" t="str">
        <f t="shared" si="14"/>
        <v/>
      </c>
      <c r="G434" s="12"/>
      <c r="H434" s="12"/>
      <c r="I434" s="12"/>
      <c r="J434" s="12"/>
      <c r="K434" s="12"/>
      <c r="Z434" t="str">
        <f t="shared" si="15"/>
        <v/>
      </c>
    </row>
    <row r="435" spans="1:26">
      <c r="A435" s="11"/>
      <c r="B435" s="12"/>
      <c r="C435" s="12"/>
      <c r="D435" s="13"/>
      <c r="E435" s="12"/>
      <c r="F435" s="14" t="str">
        <f t="shared" si="14"/>
        <v/>
      </c>
      <c r="G435" s="12"/>
      <c r="H435" s="12"/>
      <c r="I435" s="12"/>
      <c r="J435" s="12"/>
      <c r="K435" s="12"/>
      <c r="Z435" t="str">
        <f t="shared" si="15"/>
        <v/>
      </c>
    </row>
    <row r="436" spans="1:26">
      <c r="A436" s="11"/>
      <c r="B436" s="12"/>
      <c r="C436" s="12"/>
      <c r="D436" s="13"/>
      <c r="E436" s="12"/>
      <c r="F436" s="14" t="str">
        <f t="shared" si="14"/>
        <v/>
      </c>
      <c r="G436" s="12"/>
      <c r="H436" s="12"/>
      <c r="I436" s="12"/>
      <c r="J436" s="12"/>
      <c r="K436" s="12"/>
      <c r="Z436" t="str">
        <f t="shared" si="15"/>
        <v/>
      </c>
    </row>
    <row r="437" spans="1:26">
      <c r="A437" s="11"/>
      <c r="B437" s="12"/>
      <c r="C437" s="12"/>
      <c r="D437" s="13"/>
      <c r="E437" s="12"/>
      <c r="F437" s="14" t="str">
        <f t="shared" si="14"/>
        <v/>
      </c>
      <c r="G437" s="12"/>
      <c r="H437" s="12"/>
      <c r="I437" s="12"/>
      <c r="J437" s="12"/>
      <c r="K437" s="12"/>
      <c r="Z437" t="str">
        <f t="shared" si="15"/>
        <v/>
      </c>
    </row>
    <row r="438" spans="1:26">
      <c r="A438" s="11"/>
      <c r="B438" s="12"/>
      <c r="C438" s="12"/>
      <c r="D438" s="13"/>
      <c r="E438" s="12"/>
      <c r="F438" s="14" t="str">
        <f t="shared" si="14"/>
        <v/>
      </c>
      <c r="G438" s="12"/>
      <c r="H438" s="12"/>
      <c r="I438" s="12"/>
      <c r="J438" s="12"/>
      <c r="K438" s="12"/>
      <c r="Z438" t="str">
        <f t="shared" si="15"/>
        <v/>
      </c>
    </row>
    <row r="439" spans="1:26">
      <c r="A439" s="11"/>
      <c r="B439" s="12"/>
      <c r="C439" s="12"/>
      <c r="D439" s="13"/>
      <c r="E439" s="12"/>
      <c r="F439" s="14" t="str">
        <f t="shared" si="14"/>
        <v/>
      </c>
      <c r="G439" s="12"/>
      <c r="H439" s="12"/>
      <c r="I439" s="12"/>
      <c r="J439" s="12"/>
      <c r="K439" s="12"/>
      <c r="Z439" t="str">
        <f t="shared" si="15"/>
        <v/>
      </c>
    </row>
    <row r="440" spans="1:26">
      <c r="A440" s="11"/>
      <c r="B440" s="12"/>
      <c r="C440" s="12"/>
      <c r="D440" s="13"/>
      <c r="E440" s="12"/>
      <c r="F440" s="14" t="str">
        <f t="shared" si="14"/>
        <v/>
      </c>
      <c r="G440" s="12"/>
      <c r="H440" s="12"/>
      <c r="I440" s="12"/>
      <c r="J440" s="12"/>
      <c r="K440" s="12"/>
      <c r="Z440" t="str">
        <f t="shared" si="15"/>
        <v/>
      </c>
    </row>
    <row r="441" spans="1:26">
      <c r="A441" s="11"/>
      <c r="B441" s="12"/>
      <c r="C441" s="12"/>
      <c r="D441" s="13"/>
      <c r="E441" s="12"/>
      <c r="F441" s="14" t="str">
        <f t="shared" si="14"/>
        <v/>
      </c>
      <c r="G441" s="12"/>
      <c r="H441" s="12"/>
      <c r="I441" s="12"/>
      <c r="J441" s="12"/>
      <c r="K441" s="12"/>
      <c r="Z441" t="str">
        <f t="shared" si="15"/>
        <v/>
      </c>
    </row>
    <row r="442" spans="1:26">
      <c r="A442" s="11"/>
      <c r="B442" s="12"/>
      <c r="C442" s="12"/>
      <c r="D442" s="13"/>
      <c r="E442" s="12"/>
      <c r="F442" s="14" t="str">
        <f t="shared" si="14"/>
        <v/>
      </c>
      <c r="G442" s="12"/>
      <c r="H442" s="12"/>
      <c r="I442" s="12"/>
      <c r="J442" s="12"/>
      <c r="K442" s="12"/>
      <c r="Z442" t="str">
        <f t="shared" si="15"/>
        <v/>
      </c>
    </row>
    <row r="443" spans="1:26">
      <c r="A443" s="11"/>
      <c r="B443" s="12"/>
      <c r="C443" s="12"/>
      <c r="D443" s="13"/>
      <c r="E443" s="12"/>
      <c r="F443" s="14" t="str">
        <f t="shared" si="14"/>
        <v/>
      </c>
      <c r="G443" s="12"/>
      <c r="H443" s="12"/>
      <c r="I443" s="12"/>
      <c r="J443" s="12"/>
      <c r="K443" s="12"/>
      <c r="Z443" t="str">
        <f t="shared" si="15"/>
        <v/>
      </c>
    </row>
    <row r="444" spans="1:26">
      <c r="A444" s="11"/>
      <c r="B444" s="12"/>
      <c r="C444" s="12"/>
      <c r="D444" s="13"/>
      <c r="E444" s="12"/>
      <c r="F444" s="14" t="str">
        <f t="shared" si="14"/>
        <v/>
      </c>
      <c r="G444" s="12"/>
      <c r="H444" s="12"/>
      <c r="I444" s="12"/>
      <c r="J444" s="12"/>
      <c r="K444" s="12"/>
      <c r="Z444" t="str">
        <f t="shared" si="15"/>
        <v/>
      </c>
    </row>
    <row r="445" spans="1:26">
      <c r="A445" s="11"/>
      <c r="B445" s="12"/>
      <c r="C445" s="12"/>
      <c r="D445" s="13"/>
      <c r="E445" s="12"/>
      <c r="F445" s="14" t="str">
        <f t="shared" si="14"/>
        <v/>
      </c>
      <c r="G445" s="12"/>
      <c r="H445" s="12"/>
      <c r="I445" s="12"/>
      <c r="J445" s="12"/>
      <c r="K445" s="12"/>
      <c r="Z445" t="str">
        <f t="shared" si="15"/>
        <v/>
      </c>
    </row>
    <row r="446" spans="1:26">
      <c r="A446" s="11"/>
      <c r="B446" s="12"/>
      <c r="C446" s="12"/>
      <c r="D446" s="13"/>
      <c r="E446" s="12"/>
      <c r="F446" s="14" t="str">
        <f t="shared" si="14"/>
        <v/>
      </c>
      <c r="G446" s="12"/>
      <c r="H446" s="12"/>
      <c r="I446" s="12"/>
      <c r="J446" s="12"/>
      <c r="K446" s="12"/>
      <c r="Z446" t="str">
        <f t="shared" si="15"/>
        <v/>
      </c>
    </row>
    <row r="447" spans="1:26">
      <c r="A447" s="11"/>
      <c r="B447" s="12"/>
      <c r="C447" s="12"/>
      <c r="D447" s="13"/>
      <c r="E447" s="12"/>
      <c r="F447" s="14" t="str">
        <f t="shared" si="14"/>
        <v/>
      </c>
      <c r="G447" s="12"/>
      <c r="H447" s="12"/>
      <c r="I447" s="12"/>
      <c r="J447" s="12"/>
      <c r="K447" s="12"/>
      <c r="Z447" t="str">
        <f t="shared" si="15"/>
        <v/>
      </c>
    </row>
    <row r="448" spans="1:26">
      <c r="A448" s="11"/>
      <c r="B448" s="12"/>
      <c r="C448" s="12"/>
      <c r="D448" s="13"/>
      <c r="E448" s="12"/>
      <c r="F448" s="14" t="str">
        <f t="shared" si="14"/>
        <v/>
      </c>
      <c r="G448" s="12"/>
      <c r="H448" s="12"/>
      <c r="I448" s="12"/>
      <c r="J448" s="12"/>
      <c r="K448" s="12"/>
      <c r="Z448" t="str">
        <f t="shared" si="15"/>
        <v/>
      </c>
    </row>
    <row r="449" spans="1:26">
      <c r="A449" s="11"/>
      <c r="B449" s="12"/>
      <c r="C449" s="12"/>
      <c r="D449" s="13"/>
      <c r="E449" s="12"/>
      <c r="F449" s="14" t="str">
        <f t="shared" si="14"/>
        <v/>
      </c>
      <c r="G449" s="12"/>
      <c r="H449" s="12"/>
      <c r="I449" s="12"/>
      <c r="J449" s="12"/>
      <c r="K449" s="12"/>
      <c r="Z449" t="str">
        <f t="shared" si="15"/>
        <v/>
      </c>
    </row>
    <row r="450" spans="1:26">
      <c r="A450" s="11"/>
      <c r="B450" s="12"/>
      <c r="C450" s="12"/>
      <c r="D450" s="13"/>
      <c r="E450" s="12"/>
      <c r="F450" s="14" t="str">
        <f t="shared" ref="F450:F513" si="16">IF(ISNUMBER(A450),TEXT(A450,"mmmm"),"")</f>
        <v/>
      </c>
      <c r="G450" s="12"/>
      <c r="H450" s="12"/>
      <c r="I450" s="12"/>
      <c r="J450" s="12"/>
      <c r="K450" s="12"/>
      <c r="Z450" t="str">
        <f t="shared" si="15"/>
        <v/>
      </c>
    </row>
    <row r="451" spans="1:26">
      <c r="A451" s="11"/>
      <c r="B451" s="12"/>
      <c r="C451" s="12"/>
      <c r="D451" s="13"/>
      <c r="E451" s="12"/>
      <c r="F451" s="14" t="str">
        <f t="shared" si="16"/>
        <v/>
      </c>
      <c r="G451" s="12"/>
      <c r="H451" s="12"/>
      <c r="I451" s="12"/>
      <c r="J451" s="12"/>
      <c r="K451" s="12"/>
      <c r="Z451" t="str">
        <f t="shared" si="15"/>
        <v/>
      </c>
    </row>
    <row r="452" spans="1:26">
      <c r="A452" s="11"/>
      <c r="B452" s="12"/>
      <c r="C452" s="12"/>
      <c r="D452" s="13"/>
      <c r="E452" s="12"/>
      <c r="F452" s="14" t="str">
        <f t="shared" si="16"/>
        <v/>
      </c>
      <c r="G452" s="12"/>
      <c r="H452" s="12"/>
      <c r="I452" s="12"/>
      <c r="J452" s="12"/>
      <c r="K452" s="12"/>
      <c r="Z452" t="str">
        <f t="shared" si="15"/>
        <v/>
      </c>
    </row>
    <row r="453" spans="1:26">
      <c r="A453" s="11"/>
      <c r="B453" s="12"/>
      <c r="C453" s="12"/>
      <c r="D453" s="13"/>
      <c r="E453" s="12"/>
      <c r="F453" s="14" t="str">
        <f t="shared" si="16"/>
        <v/>
      </c>
      <c r="G453" s="12"/>
      <c r="H453" s="12"/>
      <c r="I453" s="12"/>
      <c r="J453" s="12"/>
      <c r="K453" s="12"/>
      <c r="Z453" t="str">
        <f t="shared" si="15"/>
        <v/>
      </c>
    </row>
    <row r="454" spans="1:26">
      <c r="A454" s="11"/>
      <c r="B454" s="12"/>
      <c r="C454" s="12"/>
      <c r="D454" s="13"/>
      <c r="E454" s="12"/>
      <c r="F454" s="14" t="str">
        <f t="shared" si="16"/>
        <v/>
      </c>
      <c r="G454" s="12"/>
      <c r="H454" s="12"/>
      <c r="I454" s="12"/>
      <c r="J454" s="12"/>
      <c r="K454" s="12"/>
      <c r="Z454" t="str">
        <f t="shared" si="15"/>
        <v/>
      </c>
    </row>
    <row r="455" spans="1:26">
      <c r="A455" s="11"/>
      <c r="B455" s="12"/>
      <c r="C455" s="12"/>
      <c r="D455" s="13"/>
      <c r="E455" s="12"/>
      <c r="F455" s="14" t="str">
        <f t="shared" si="16"/>
        <v/>
      </c>
      <c r="G455" s="12"/>
      <c r="H455" s="12"/>
      <c r="I455" s="12"/>
      <c r="J455" s="12"/>
      <c r="K455" s="12"/>
      <c r="Z455" t="str">
        <f t="shared" si="15"/>
        <v/>
      </c>
    </row>
    <row r="456" spans="1:26">
      <c r="A456" s="11"/>
      <c r="B456" s="12"/>
      <c r="C456" s="12"/>
      <c r="D456" s="13"/>
      <c r="E456" s="12"/>
      <c r="F456" s="14" t="str">
        <f t="shared" si="16"/>
        <v/>
      </c>
      <c r="G456" s="12"/>
      <c r="H456" s="12"/>
      <c r="I456" s="12"/>
      <c r="J456" s="12"/>
      <c r="K456" s="12"/>
      <c r="Z456" t="str">
        <f t="shared" si="15"/>
        <v/>
      </c>
    </row>
    <row r="457" spans="1:26">
      <c r="A457" s="11"/>
      <c r="B457" s="12"/>
      <c r="C457" s="12"/>
      <c r="D457" s="13"/>
      <c r="E457" s="12"/>
      <c r="F457" s="14" t="str">
        <f t="shared" si="16"/>
        <v/>
      </c>
      <c r="G457" s="12"/>
      <c r="H457" s="12"/>
      <c r="I457" s="12"/>
      <c r="J457" s="12"/>
      <c r="K457" s="12"/>
      <c r="Z457" t="str">
        <f t="shared" si="15"/>
        <v/>
      </c>
    </row>
    <row r="458" spans="1:26">
      <c r="A458" s="11"/>
      <c r="B458" s="12"/>
      <c r="C458" s="12"/>
      <c r="D458" s="13"/>
      <c r="E458" s="12"/>
      <c r="F458" s="14" t="str">
        <f t="shared" si="16"/>
        <v/>
      </c>
      <c r="G458" s="12"/>
      <c r="H458" s="12"/>
      <c r="I458" s="12"/>
      <c r="J458" s="12"/>
      <c r="K458" s="12"/>
      <c r="Z458" t="str">
        <f t="shared" si="15"/>
        <v/>
      </c>
    </row>
    <row r="459" spans="1:26">
      <c r="A459" s="11"/>
      <c r="B459" s="12"/>
      <c r="C459" s="12"/>
      <c r="D459" s="13"/>
      <c r="E459" s="12"/>
      <c r="F459" s="14" t="str">
        <f t="shared" si="16"/>
        <v/>
      </c>
      <c r="G459" s="12"/>
      <c r="H459" s="12"/>
      <c r="I459" s="12"/>
      <c r="J459" s="12"/>
      <c r="K459" s="12"/>
      <c r="Z459" t="str">
        <f t="shared" si="15"/>
        <v/>
      </c>
    </row>
    <row r="460" spans="1:26">
      <c r="A460" s="11"/>
      <c r="B460" s="12"/>
      <c r="C460" s="12"/>
      <c r="D460" s="13"/>
      <c r="E460" s="12"/>
      <c r="F460" s="14" t="str">
        <f t="shared" si="16"/>
        <v/>
      </c>
      <c r="G460" s="12"/>
      <c r="H460" s="12"/>
      <c r="I460" s="12"/>
      <c r="J460" s="12"/>
      <c r="K460" s="12"/>
      <c r="Z460" t="str">
        <f t="shared" si="15"/>
        <v/>
      </c>
    </row>
    <row r="461" spans="1:26">
      <c r="A461" s="11"/>
      <c r="B461" s="12"/>
      <c r="C461" s="12"/>
      <c r="D461" s="13"/>
      <c r="E461" s="12"/>
      <c r="F461" s="14" t="str">
        <f t="shared" si="16"/>
        <v/>
      </c>
      <c r="G461" s="12"/>
      <c r="H461" s="12"/>
      <c r="I461" s="12"/>
      <c r="J461" s="12"/>
      <c r="K461" s="12"/>
      <c r="Z461" t="str">
        <f t="shared" si="15"/>
        <v/>
      </c>
    </row>
    <row r="462" spans="1:26">
      <c r="A462" s="11"/>
      <c r="B462" s="12"/>
      <c r="C462" s="12"/>
      <c r="D462" s="13"/>
      <c r="E462" s="12"/>
      <c r="F462" s="14" t="str">
        <f t="shared" si="16"/>
        <v/>
      </c>
      <c r="G462" s="12"/>
      <c r="H462" s="12"/>
      <c r="I462" s="12"/>
      <c r="J462" s="12"/>
      <c r="K462" s="12"/>
      <c r="Z462" t="str">
        <f t="shared" si="15"/>
        <v/>
      </c>
    </row>
    <row r="463" spans="1:26">
      <c r="A463" s="11"/>
      <c r="B463" s="12"/>
      <c r="C463" s="12"/>
      <c r="D463" s="13"/>
      <c r="E463" s="12"/>
      <c r="F463" s="14" t="str">
        <f t="shared" si="16"/>
        <v/>
      </c>
      <c r="G463" s="12"/>
      <c r="H463" s="12"/>
      <c r="I463" s="12"/>
      <c r="J463" s="12"/>
      <c r="K463" s="12"/>
      <c r="Z463" t="str">
        <f t="shared" si="15"/>
        <v/>
      </c>
    </row>
    <row r="464" spans="1:26">
      <c r="A464" s="11"/>
      <c r="B464" s="12"/>
      <c r="C464" s="12"/>
      <c r="D464" s="13"/>
      <c r="E464" s="12"/>
      <c r="F464" s="14" t="str">
        <f t="shared" si="16"/>
        <v/>
      </c>
      <c r="G464" s="12"/>
      <c r="H464" s="12"/>
      <c r="I464" s="12"/>
      <c r="J464" s="12"/>
      <c r="K464" s="12"/>
      <c r="Z464" t="str">
        <f t="shared" si="15"/>
        <v/>
      </c>
    </row>
    <row r="465" spans="1:26">
      <c r="A465" s="11"/>
      <c r="B465" s="12"/>
      <c r="C465" s="12"/>
      <c r="D465" s="13"/>
      <c r="E465" s="12"/>
      <c r="F465" s="14" t="str">
        <f t="shared" si="16"/>
        <v/>
      </c>
      <c r="G465" s="12"/>
      <c r="H465" s="12"/>
      <c r="I465" s="12"/>
      <c r="J465" s="12"/>
      <c r="K465" s="12"/>
      <c r="Z465" t="str">
        <f t="shared" si="15"/>
        <v/>
      </c>
    </row>
    <row r="466" spans="1:26">
      <c r="A466" s="11"/>
      <c r="B466" s="12"/>
      <c r="C466" s="12"/>
      <c r="D466" s="13"/>
      <c r="E466" s="12"/>
      <c r="F466" s="14" t="str">
        <f t="shared" si="16"/>
        <v/>
      </c>
      <c r="G466" s="12"/>
      <c r="H466" s="12"/>
      <c r="I466" s="12"/>
      <c r="J466" s="12"/>
      <c r="K466" s="12"/>
      <c r="Z466" t="str">
        <f t="shared" si="15"/>
        <v/>
      </c>
    </row>
    <row r="467" spans="1:26">
      <c r="A467" s="11"/>
      <c r="B467" s="12"/>
      <c r="C467" s="12"/>
      <c r="D467" s="13"/>
      <c r="E467" s="12"/>
      <c r="F467" s="14" t="str">
        <f t="shared" si="16"/>
        <v/>
      </c>
      <c r="G467" s="12"/>
      <c r="H467" s="12"/>
      <c r="I467" s="12"/>
      <c r="J467" s="12"/>
      <c r="K467" s="12"/>
      <c r="Z467" t="str">
        <f t="shared" si="15"/>
        <v/>
      </c>
    </row>
    <row r="468" spans="1:26">
      <c r="A468" s="11"/>
      <c r="B468" s="12"/>
      <c r="C468" s="12"/>
      <c r="D468" s="13"/>
      <c r="E468" s="12"/>
      <c r="F468" s="14" t="str">
        <f t="shared" si="16"/>
        <v/>
      </c>
      <c r="G468" s="12"/>
      <c r="H468" s="12"/>
      <c r="I468" s="12"/>
      <c r="J468" s="12"/>
      <c r="K468" s="12"/>
      <c r="Z468" t="str">
        <f t="shared" si="15"/>
        <v/>
      </c>
    </row>
    <row r="469" spans="1:26">
      <c r="A469" s="11"/>
      <c r="B469" s="12"/>
      <c r="C469" s="12"/>
      <c r="D469" s="13"/>
      <c r="E469" s="12"/>
      <c r="F469" s="14" t="str">
        <f t="shared" si="16"/>
        <v/>
      </c>
      <c r="G469" s="12"/>
      <c r="H469" s="12"/>
      <c r="I469" s="12"/>
      <c r="J469" s="12"/>
      <c r="K469" s="12"/>
      <c r="Z469" t="str">
        <f t="shared" si="15"/>
        <v/>
      </c>
    </row>
    <row r="470" spans="1:26">
      <c r="A470" s="11"/>
      <c r="B470" s="12"/>
      <c r="C470" s="12"/>
      <c r="D470" s="13"/>
      <c r="E470" s="12"/>
      <c r="F470" s="14" t="str">
        <f t="shared" si="16"/>
        <v/>
      </c>
      <c r="G470" s="12"/>
      <c r="H470" s="12"/>
      <c r="I470" s="12"/>
      <c r="J470" s="12"/>
      <c r="K470" s="12"/>
      <c r="Z470" t="str">
        <f t="shared" si="15"/>
        <v/>
      </c>
    </row>
    <row r="471" spans="1:26">
      <c r="A471" s="11"/>
      <c r="B471" s="12"/>
      <c r="C471" s="12"/>
      <c r="D471" s="13"/>
      <c r="E471" s="12"/>
      <c r="F471" s="14" t="str">
        <f t="shared" si="16"/>
        <v/>
      </c>
      <c r="G471" s="12"/>
      <c r="H471" s="12"/>
      <c r="I471" s="12"/>
      <c r="J471" s="12"/>
      <c r="K471" s="12"/>
      <c r="Z471" t="str">
        <f t="shared" si="15"/>
        <v/>
      </c>
    </row>
    <row r="472" spans="1:26">
      <c r="A472" s="11"/>
      <c r="B472" s="12"/>
      <c r="C472" s="12"/>
      <c r="D472" s="13"/>
      <c r="E472" s="12"/>
      <c r="F472" s="14" t="str">
        <f t="shared" si="16"/>
        <v/>
      </c>
      <c r="G472" s="12"/>
      <c r="H472" s="12"/>
      <c r="I472" s="12"/>
      <c r="J472" s="12"/>
      <c r="K472" s="12"/>
      <c r="Z472" t="str">
        <f t="shared" si="15"/>
        <v/>
      </c>
    </row>
    <row r="473" spans="1:26">
      <c r="A473" s="11"/>
      <c r="B473" s="12"/>
      <c r="C473" s="12"/>
      <c r="D473" s="13"/>
      <c r="E473" s="12"/>
      <c r="F473" s="14" t="str">
        <f t="shared" si="16"/>
        <v/>
      </c>
      <c r="G473" s="12"/>
      <c r="H473" s="12"/>
      <c r="I473" s="12"/>
      <c r="J473" s="12"/>
      <c r="K473" s="12"/>
      <c r="Z473" t="str">
        <f t="shared" si="15"/>
        <v/>
      </c>
    </row>
    <row r="474" spans="1:26">
      <c r="A474" s="11"/>
      <c r="B474" s="12"/>
      <c r="C474" s="12"/>
      <c r="D474" s="13"/>
      <c r="E474" s="12"/>
      <c r="F474" s="14" t="str">
        <f t="shared" si="16"/>
        <v/>
      </c>
      <c r="G474" s="12"/>
      <c r="H474" s="12"/>
      <c r="I474" s="12"/>
      <c r="J474" s="12"/>
      <c r="K474" s="12"/>
      <c r="Z474" t="str">
        <f t="shared" si="15"/>
        <v/>
      </c>
    </row>
    <row r="475" spans="1:26">
      <c r="A475" s="11"/>
      <c r="B475" s="12"/>
      <c r="C475" s="12"/>
      <c r="D475" s="13"/>
      <c r="E475" s="12"/>
      <c r="F475" s="14" t="str">
        <f t="shared" si="16"/>
        <v/>
      </c>
      <c r="G475" s="12"/>
      <c r="H475" s="12"/>
      <c r="I475" s="12"/>
      <c r="J475" s="12"/>
      <c r="K475" s="12"/>
      <c r="Z475" t="str">
        <f t="shared" si="15"/>
        <v/>
      </c>
    </row>
    <row r="476" spans="1:26">
      <c r="A476" s="11"/>
      <c r="B476" s="12"/>
      <c r="C476" s="12"/>
      <c r="D476" s="13"/>
      <c r="E476" s="12"/>
      <c r="F476" s="14" t="str">
        <f t="shared" si="16"/>
        <v/>
      </c>
      <c r="G476" s="12"/>
      <c r="H476" s="12"/>
      <c r="I476" s="12"/>
      <c r="J476" s="12"/>
      <c r="K476" s="12"/>
      <c r="Z476" t="str">
        <f t="shared" si="15"/>
        <v/>
      </c>
    </row>
    <row r="477" spans="1:26">
      <c r="A477" s="11"/>
      <c r="B477" s="12"/>
      <c r="C477" s="12"/>
      <c r="D477" s="13"/>
      <c r="E477" s="12"/>
      <c r="F477" s="14" t="str">
        <f t="shared" si="16"/>
        <v/>
      </c>
      <c r="G477" s="12"/>
      <c r="H477" s="12"/>
      <c r="I477" s="12"/>
      <c r="J477" s="12"/>
      <c r="K477" s="12"/>
      <c r="Z477" t="str">
        <f t="shared" si="15"/>
        <v/>
      </c>
    </row>
    <row r="478" spans="1:26">
      <c r="A478" s="11"/>
      <c r="B478" s="12"/>
      <c r="C478" s="12"/>
      <c r="D478" s="13"/>
      <c r="E478" s="12"/>
      <c r="F478" s="14" t="str">
        <f t="shared" si="16"/>
        <v/>
      </c>
      <c r="G478" s="12"/>
      <c r="H478" s="12"/>
      <c r="I478" s="12"/>
      <c r="J478" s="12"/>
      <c r="K478" s="12"/>
      <c r="Z478" t="str">
        <f t="shared" si="15"/>
        <v/>
      </c>
    </row>
    <row r="479" spans="1:26">
      <c r="A479" s="11"/>
      <c r="B479" s="12"/>
      <c r="C479" s="12"/>
      <c r="D479" s="13"/>
      <c r="E479" s="12"/>
      <c r="F479" s="14" t="str">
        <f t="shared" si="16"/>
        <v/>
      </c>
      <c r="G479" s="12"/>
      <c r="H479" s="12"/>
      <c r="I479" s="12"/>
      <c r="J479" s="12"/>
      <c r="K479" s="12"/>
      <c r="Z479" t="str">
        <f t="shared" si="15"/>
        <v/>
      </c>
    </row>
    <row r="480" spans="1:26">
      <c r="A480" s="11"/>
      <c r="B480" s="12"/>
      <c r="C480" s="12"/>
      <c r="D480" s="13"/>
      <c r="E480" s="12"/>
      <c r="F480" s="14" t="str">
        <f t="shared" si="16"/>
        <v/>
      </c>
      <c r="G480" s="12"/>
      <c r="H480" s="12"/>
      <c r="I480" s="12"/>
      <c r="J480" s="12"/>
      <c r="K480" s="12"/>
      <c r="Z480" t="str">
        <f t="shared" si="15"/>
        <v/>
      </c>
    </row>
    <row r="481" spans="1:26">
      <c r="A481" s="11"/>
      <c r="B481" s="12"/>
      <c r="C481" s="12"/>
      <c r="D481" s="13"/>
      <c r="E481" s="12"/>
      <c r="F481" s="14" t="str">
        <f t="shared" si="16"/>
        <v/>
      </c>
      <c r="G481" s="12"/>
      <c r="H481" s="12"/>
      <c r="I481" s="12"/>
      <c r="J481" s="12"/>
      <c r="K481" s="12"/>
      <c r="Z481" t="str">
        <f t="shared" si="15"/>
        <v/>
      </c>
    </row>
    <row r="482" spans="1:26">
      <c r="A482" s="11"/>
      <c r="B482" s="12"/>
      <c r="C482" s="12"/>
      <c r="D482" s="13"/>
      <c r="E482" s="12"/>
      <c r="F482" s="14" t="str">
        <f t="shared" si="16"/>
        <v/>
      </c>
      <c r="G482" s="12"/>
      <c r="H482" s="12"/>
      <c r="I482" s="12"/>
      <c r="J482" s="12"/>
      <c r="K482" s="12"/>
      <c r="Z482" t="str">
        <f t="shared" si="15"/>
        <v/>
      </c>
    </row>
    <row r="483" spans="1:26">
      <c r="A483" s="11"/>
      <c r="B483" s="12"/>
      <c r="C483" s="12"/>
      <c r="D483" s="13"/>
      <c r="E483" s="12"/>
      <c r="F483" s="14" t="str">
        <f t="shared" si="16"/>
        <v/>
      </c>
      <c r="G483" s="12"/>
      <c r="H483" s="12"/>
      <c r="I483" s="12"/>
      <c r="J483" s="12"/>
      <c r="K483" s="12"/>
      <c r="Z483" t="str">
        <f t="shared" si="15"/>
        <v/>
      </c>
    </row>
    <row r="484" spans="1:26">
      <c r="A484" s="11"/>
      <c r="B484" s="12"/>
      <c r="C484" s="12"/>
      <c r="D484" s="13"/>
      <c r="E484" s="12"/>
      <c r="F484" s="14" t="str">
        <f t="shared" si="16"/>
        <v/>
      </c>
      <c r="G484" s="12"/>
      <c r="H484" s="12"/>
      <c r="I484" s="12"/>
      <c r="J484" s="12"/>
      <c r="K484" s="12"/>
      <c r="Z484" t="str">
        <f t="shared" si="15"/>
        <v/>
      </c>
    </row>
    <row r="485" spans="1:26">
      <c r="A485" s="11"/>
      <c r="B485" s="12"/>
      <c r="C485" s="12"/>
      <c r="D485" s="13"/>
      <c r="E485" s="12"/>
      <c r="F485" s="14" t="str">
        <f t="shared" si="16"/>
        <v/>
      </c>
      <c r="G485" s="12"/>
      <c r="H485" s="12"/>
      <c r="I485" s="12"/>
      <c r="J485" s="12"/>
      <c r="K485" s="12"/>
      <c r="Z485" t="str">
        <f t="shared" si="15"/>
        <v/>
      </c>
    </row>
    <row r="486" spans="1:26">
      <c r="A486" s="11"/>
      <c r="B486" s="12"/>
      <c r="C486" s="12"/>
      <c r="D486" s="13"/>
      <c r="E486" s="12"/>
      <c r="F486" s="14" t="str">
        <f t="shared" si="16"/>
        <v/>
      </c>
      <c r="G486" s="12"/>
      <c r="H486" s="12"/>
      <c r="I486" s="12"/>
      <c r="J486" s="12"/>
      <c r="K486" s="12"/>
      <c r="Z486" t="str">
        <f t="shared" si="15"/>
        <v/>
      </c>
    </row>
    <row r="487" spans="1:26">
      <c r="A487" s="11"/>
      <c r="B487" s="12"/>
      <c r="C487" s="12"/>
      <c r="D487" s="13"/>
      <c r="E487" s="12"/>
      <c r="F487" s="14" t="str">
        <f t="shared" si="16"/>
        <v/>
      </c>
      <c r="G487" s="12"/>
      <c r="H487" s="12"/>
      <c r="I487" s="12"/>
      <c r="J487" s="12"/>
      <c r="K487" s="12"/>
      <c r="Z487" t="str">
        <f t="shared" si="15"/>
        <v/>
      </c>
    </row>
    <row r="488" spans="1:26">
      <c r="A488" s="11"/>
      <c r="B488" s="12"/>
      <c r="C488" s="12"/>
      <c r="D488" s="13"/>
      <c r="E488" s="12"/>
      <c r="F488" s="14" t="str">
        <f t="shared" si="16"/>
        <v/>
      </c>
      <c r="G488" s="12"/>
      <c r="H488" s="12"/>
      <c r="I488" s="12"/>
      <c r="J488" s="12"/>
      <c r="K488" s="12"/>
      <c r="Z488" t="str">
        <f t="shared" si="15"/>
        <v/>
      </c>
    </row>
    <row r="489" spans="1:26">
      <c r="A489" s="11"/>
      <c r="B489" s="12"/>
      <c r="C489" s="12"/>
      <c r="D489" s="13"/>
      <c r="E489" s="12"/>
      <c r="F489" s="14" t="str">
        <f t="shared" si="16"/>
        <v/>
      </c>
      <c r="G489" s="12"/>
      <c r="H489" s="12"/>
      <c r="I489" s="12"/>
      <c r="J489" s="12"/>
      <c r="K489" s="12"/>
      <c r="Z489" t="str">
        <f t="shared" si="15"/>
        <v/>
      </c>
    </row>
    <row r="490" spans="1:26">
      <c r="A490" s="11"/>
      <c r="B490" s="12"/>
      <c r="C490" s="12"/>
      <c r="D490" s="13"/>
      <c r="E490" s="12"/>
      <c r="F490" s="14" t="str">
        <f t="shared" si="16"/>
        <v/>
      </c>
      <c r="G490" s="12"/>
      <c r="H490" s="12"/>
      <c r="I490" s="12"/>
      <c r="J490" s="12"/>
      <c r="K490" s="12"/>
      <c r="Z490" t="str">
        <f t="shared" ref="Z490:Z553" si="17">IF(B470="revenu","PRE",IF(B470="dépense","PRS",""))</f>
        <v/>
      </c>
    </row>
    <row r="491" spans="1:26">
      <c r="A491" s="11"/>
      <c r="B491" s="12"/>
      <c r="C491" s="12"/>
      <c r="D491" s="13"/>
      <c r="E491" s="12"/>
      <c r="F491" s="14" t="str">
        <f t="shared" si="16"/>
        <v/>
      </c>
      <c r="G491" s="12"/>
      <c r="H491" s="12"/>
      <c r="I491" s="12"/>
      <c r="J491" s="12"/>
      <c r="K491" s="12"/>
      <c r="Z491" t="str">
        <f t="shared" si="17"/>
        <v/>
      </c>
    </row>
    <row r="492" spans="1:26">
      <c r="A492" s="11"/>
      <c r="B492" s="12"/>
      <c r="C492" s="12"/>
      <c r="D492" s="13"/>
      <c r="E492" s="12"/>
      <c r="F492" s="14" t="str">
        <f t="shared" si="16"/>
        <v/>
      </c>
      <c r="G492" s="12"/>
      <c r="H492" s="12"/>
      <c r="I492" s="12"/>
      <c r="J492" s="12"/>
      <c r="K492" s="12"/>
      <c r="Z492" t="str">
        <f t="shared" si="17"/>
        <v/>
      </c>
    </row>
    <row r="493" spans="1:26">
      <c r="A493" s="11"/>
      <c r="B493" s="12"/>
      <c r="C493" s="12"/>
      <c r="D493" s="13"/>
      <c r="E493" s="12"/>
      <c r="F493" s="14" t="str">
        <f t="shared" si="16"/>
        <v/>
      </c>
      <c r="G493" s="12"/>
      <c r="H493" s="12"/>
      <c r="I493" s="12"/>
      <c r="J493" s="12"/>
      <c r="K493" s="12"/>
      <c r="Z493" t="str">
        <f t="shared" si="17"/>
        <v/>
      </c>
    </row>
    <row r="494" spans="1:26">
      <c r="A494" s="11"/>
      <c r="B494" s="12"/>
      <c r="C494" s="12"/>
      <c r="D494" s="13"/>
      <c r="E494" s="12"/>
      <c r="F494" s="14" t="str">
        <f t="shared" si="16"/>
        <v/>
      </c>
      <c r="G494" s="12"/>
      <c r="H494" s="12"/>
      <c r="I494" s="12"/>
      <c r="J494" s="12"/>
      <c r="K494" s="12"/>
      <c r="Z494" t="str">
        <f t="shared" si="17"/>
        <v/>
      </c>
    </row>
    <row r="495" spans="1:26">
      <c r="A495" s="11"/>
      <c r="B495" s="12"/>
      <c r="C495" s="12"/>
      <c r="D495" s="13"/>
      <c r="E495" s="12"/>
      <c r="F495" s="14" t="str">
        <f t="shared" si="16"/>
        <v/>
      </c>
      <c r="G495" s="12"/>
      <c r="H495" s="12"/>
      <c r="I495" s="12"/>
      <c r="J495" s="12"/>
      <c r="K495" s="12"/>
      <c r="Z495" t="str">
        <f t="shared" si="17"/>
        <v/>
      </c>
    </row>
    <row r="496" spans="1:26">
      <c r="A496" s="11"/>
      <c r="B496" s="12"/>
      <c r="C496" s="12"/>
      <c r="D496" s="13"/>
      <c r="E496" s="12"/>
      <c r="F496" s="14" t="str">
        <f t="shared" si="16"/>
        <v/>
      </c>
      <c r="G496" s="12"/>
      <c r="H496" s="12"/>
      <c r="I496" s="12"/>
      <c r="J496" s="12"/>
      <c r="K496" s="12"/>
      <c r="Z496" t="str">
        <f t="shared" si="17"/>
        <v/>
      </c>
    </row>
    <row r="497" spans="1:26">
      <c r="A497" s="11"/>
      <c r="B497" s="12"/>
      <c r="C497" s="12"/>
      <c r="D497" s="13"/>
      <c r="E497" s="12"/>
      <c r="F497" s="14" t="str">
        <f t="shared" si="16"/>
        <v/>
      </c>
      <c r="G497" s="12"/>
      <c r="H497" s="12"/>
      <c r="I497" s="12"/>
      <c r="J497" s="12"/>
      <c r="K497" s="12"/>
      <c r="Z497" t="str">
        <f t="shared" si="17"/>
        <v/>
      </c>
    </row>
    <row r="498" spans="1:26">
      <c r="A498" s="11"/>
      <c r="B498" s="12"/>
      <c r="C498" s="12"/>
      <c r="D498" s="13"/>
      <c r="E498" s="12"/>
      <c r="F498" s="14" t="str">
        <f t="shared" si="16"/>
        <v/>
      </c>
      <c r="G498" s="12"/>
      <c r="H498" s="12"/>
      <c r="I498" s="12"/>
      <c r="J498" s="12"/>
      <c r="K498" s="12"/>
      <c r="Z498" t="str">
        <f t="shared" si="17"/>
        <v/>
      </c>
    </row>
    <row r="499" spans="1:26">
      <c r="A499" s="11"/>
      <c r="B499" s="12"/>
      <c r="C499" s="12"/>
      <c r="D499" s="13"/>
      <c r="E499" s="12"/>
      <c r="F499" s="14" t="str">
        <f t="shared" si="16"/>
        <v/>
      </c>
      <c r="G499" s="12"/>
      <c r="H499" s="12"/>
      <c r="I499" s="12"/>
      <c r="J499" s="12"/>
      <c r="K499" s="12"/>
      <c r="Z499" t="str">
        <f t="shared" si="17"/>
        <v/>
      </c>
    </row>
    <row r="500" spans="1:26">
      <c r="A500" s="11"/>
      <c r="B500" s="12"/>
      <c r="C500" s="12"/>
      <c r="D500" s="13"/>
      <c r="E500" s="12"/>
      <c r="F500" s="14" t="str">
        <f t="shared" si="16"/>
        <v/>
      </c>
      <c r="G500" s="12"/>
      <c r="H500" s="12"/>
      <c r="I500" s="12"/>
      <c r="J500" s="12"/>
      <c r="K500" s="12"/>
      <c r="Z500" t="str">
        <f t="shared" si="17"/>
        <v/>
      </c>
    </row>
    <row r="501" spans="1:26">
      <c r="A501" s="11"/>
      <c r="B501" s="12"/>
      <c r="C501" s="12"/>
      <c r="D501" s="13"/>
      <c r="E501" s="12"/>
      <c r="F501" s="14" t="str">
        <f t="shared" si="16"/>
        <v/>
      </c>
      <c r="G501" s="12"/>
      <c r="H501" s="12"/>
      <c r="I501" s="12"/>
      <c r="J501" s="12"/>
      <c r="K501" s="12"/>
      <c r="Z501" t="str">
        <f t="shared" si="17"/>
        <v/>
      </c>
    </row>
    <row r="502" spans="1:26">
      <c r="A502" s="11"/>
      <c r="B502" s="12"/>
      <c r="C502" s="12"/>
      <c r="D502" s="13"/>
      <c r="E502" s="12"/>
      <c r="F502" s="14" t="str">
        <f t="shared" si="16"/>
        <v/>
      </c>
      <c r="G502" s="12"/>
      <c r="H502" s="12"/>
      <c r="I502" s="12"/>
      <c r="J502" s="12"/>
      <c r="K502" s="12"/>
      <c r="Z502" t="str">
        <f t="shared" si="17"/>
        <v/>
      </c>
    </row>
    <row r="503" spans="1:26">
      <c r="A503" s="11"/>
      <c r="B503" s="12"/>
      <c r="C503" s="12"/>
      <c r="D503" s="13"/>
      <c r="E503" s="12"/>
      <c r="F503" s="14" t="str">
        <f t="shared" si="16"/>
        <v/>
      </c>
      <c r="G503" s="12"/>
      <c r="H503" s="12"/>
      <c r="I503" s="12"/>
      <c r="J503" s="12"/>
      <c r="K503" s="12"/>
      <c r="Z503" t="str">
        <f t="shared" si="17"/>
        <v/>
      </c>
    </row>
    <row r="504" spans="1:26">
      <c r="A504" s="11"/>
      <c r="B504" s="12"/>
      <c r="C504" s="12"/>
      <c r="D504" s="13"/>
      <c r="E504" s="12"/>
      <c r="F504" s="14" t="str">
        <f t="shared" si="16"/>
        <v/>
      </c>
      <c r="G504" s="12"/>
      <c r="H504" s="12"/>
      <c r="I504" s="12"/>
      <c r="J504" s="12"/>
      <c r="K504" s="12"/>
      <c r="Z504" t="str">
        <f t="shared" si="17"/>
        <v/>
      </c>
    </row>
    <row r="505" spans="1:26">
      <c r="A505" s="11"/>
      <c r="B505" s="12"/>
      <c r="C505" s="12"/>
      <c r="D505" s="13"/>
      <c r="E505" s="12"/>
      <c r="F505" s="14" t="str">
        <f t="shared" si="16"/>
        <v/>
      </c>
      <c r="G505" s="12"/>
      <c r="H505" s="12"/>
      <c r="I505" s="12"/>
      <c r="J505" s="12"/>
      <c r="K505" s="12"/>
      <c r="Z505" t="str">
        <f t="shared" si="17"/>
        <v/>
      </c>
    </row>
    <row r="506" spans="1:26">
      <c r="A506" s="11"/>
      <c r="B506" s="12"/>
      <c r="C506" s="12"/>
      <c r="D506" s="13"/>
      <c r="E506" s="12"/>
      <c r="F506" s="14" t="str">
        <f t="shared" si="16"/>
        <v/>
      </c>
      <c r="G506" s="12"/>
      <c r="H506" s="12"/>
      <c r="I506" s="12"/>
      <c r="J506" s="12"/>
      <c r="K506" s="12"/>
      <c r="Z506" t="str">
        <f t="shared" si="17"/>
        <v/>
      </c>
    </row>
    <row r="507" spans="1:26">
      <c r="A507" s="11"/>
      <c r="B507" s="12"/>
      <c r="C507" s="12"/>
      <c r="D507" s="13"/>
      <c r="E507" s="12"/>
      <c r="F507" s="14" t="str">
        <f t="shared" si="16"/>
        <v/>
      </c>
      <c r="G507" s="12"/>
      <c r="H507" s="12"/>
      <c r="I507" s="12"/>
      <c r="J507" s="12"/>
      <c r="K507" s="12"/>
      <c r="Z507" t="str">
        <f t="shared" si="17"/>
        <v/>
      </c>
    </row>
    <row r="508" spans="1:26">
      <c r="A508" s="11"/>
      <c r="B508" s="12"/>
      <c r="C508" s="12"/>
      <c r="D508" s="13"/>
      <c r="E508" s="12"/>
      <c r="F508" s="14" t="str">
        <f t="shared" si="16"/>
        <v/>
      </c>
      <c r="G508" s="12"/>
      <c r="H508" s="12"/>
      <c r="I508" s="12"/>
      <c r="J508" s="12"/>
      <c r="K508" s="12"/>
      <c r="Z508" t="str">
        <f t="shared" si="17"/>
        <v/>
      </c>
    </row>
    <row r="509" spans="1:26">
      <c r="A509" s="11"/>
      <c r="B509" s="12"/>
      <c r="C509" s="12"/>
      <c r="D509" s="13"/>
      <c r="E509" s="12"/>
      <c r="F509" s="14" t="str">
        <f t="shared" si="16"/>
        <v/>
      </c>
      <c r="G509" s="12"/>
      <c r="H509" s="12"/>
      <c r="I509" s="12"/>
      <c r="J509" s="12"/>
      <c r="K509" s="12"/>
      <c r="Z509" t="str">
        <f t="shared" si="17"/>
        <v/>
      </c>
    </row>
    <row r="510" spans="1:26">
      <c r="A510" s="11"/>
      <c r="B510" s="12"/>
      <c r="C510" s="12"/>
      <c r="D510" s="13"/>
      <c r="E510" s="12"/>
      <c r="F510" s="14" t="str">
        <f t="shared" si="16"/>
        <v/>
      </c>
      <c r="G510" s="12"/>
      <c r="H510" s="12"/>
      <c r="I510" s="12"/>
      <c r="J510" s="12"/>
      <c r="K510" s="12"/>
      <c r="Z510" t="str">
        <f t="shared" si="17"/>
        <v/>
      </c>
    </row>
    <row r="511" spans="1:26">
      <c r="A511" s="11"/>
      <c r="B511" s="12"/>
      <c r="C511" s="12"/>
      <c r="D511" s="13"/>
      <c r="E511" s="12"/>
      <c r="F511" s="14" t="str">
        <f t="shared" si="16"/>
        <v/>
      </c>
      <c r="G511" s="12"/>
      <c r="H511" s="12"/>
      <c r="I511" s="12"/>
      <c r="J511" s="12"/>
      <c r="K511" s="12"/>
      <c r="Z511" t="str">
        <f t="shared" si="17"/>
        <v/>
      </c>
    </row>
    <row r="512" spans="1:26">
      <c r="A512" s="11"/>
      <c r="B512" s="12"/>
      <c r="C512" s="12"/>
      <c r="D512" s="13"/>
      <c r="E512" s="12"/>
      <c r="F512" s="14" t="str">
        <f t="shared" si="16"/>
        <v/>
      </c>
      <c r="G512" s="12"/>
      <c r="H512" s="12"/>
      <c r="I512" s="12"/>
      <c r="J512" s="12"/>
      <c r="K512" s="12"/>
      <c r="Z512" t="str">
        <f t="shared" si="17"/>
        <v/>
      </c>
    </row>
    <row r="513" spans="1:26">
      <c r="A513" s="11"/>
      <c r="B513" s="12"/>
      <c r="C513" s="12"/>
      <c r="D513" s="13"/>
      <c r="E513" s="12"/>
      <c r="F513" s="14" t="str">
        <f t="shared" si="16"/>
        <v/>
      </c>
      <c r="G513" s="12"/>
      <c r="H513" s="12"/>
      <c r="I513" s="12"/>
      <c r="J513" s="12"/>
      <c r="K513" s="12"/>
      <c r="Z513" t="str">
        <f t="shared" si="17"/>
        <v/>
      </c>
    </row>
    <row r="514" spans="1:26">
      <c r="A514" s="11"/>
      <c r="B514" s="12"/>
      <c r="C514" s="12"/>
      <c r="D514" s="13"/>
      <c r="E514" s="12"/>
      <c r="F514" s="14" t="str">
        <f t="shared" ref="F514:F577" si="18">IF(ISNUMBER(A514),TEXT(A514,"mmmm"),"")</f>
        <v/>
      </c>
      <c r="G514" s="12"/>
      <c r="H514" s="12"/>
      <c r="I514" s="12"/>
      <c r="J514" s="12"/>
      <c r="K514" s="12"/>
      <c r="Z514" t="str">
        <f t="shared" si="17"/>
        <v/>
      </c>
    </row>
    <row r="515" spans="1:26">
      <c r="A515" s="11"/>
      <c r="B515" s="12"/>
      <c r="C515" s="12"/>
      <c r="D515" s="13"/>
      <c r="E515" s="12"/>
      <c r="F515" s="14" t="str">
        <f t="shared" si="18"/>
        <v/>
      </c>
      <c r="G515" s="12"/>
      <c r="H515" s="12"/>
      <c r="I515" s="12"/>
      <c r="J515" s="12"/>
      <c r="K515" s="12"/>
      <c r="Z515" t="str">
        <f t="shared" si="17"/>
        <v/>
      </c>
    </row>
    <row r="516" spans="1:26">
      <c r="A516" s="11"/>
      <c r="B516" s="12"/>
      <c r="C516" s="12"/>
      <c r="D516" s="13"/>
      <c r="E516" s="12"/>
      <c r="F516" s="14" t="str">
        <f t="shared" si="18"/>
        <v/>
      </c>
      <c r="G516" s="12"/>
      <c r="H516" s="12"/>
      <c r="I516" s="12"/>
      <c r="J516" s="12"/>
      <c r="K516" s="12"/>
      <c r="Z516" t="str">
        <f t="shared" si="17"/>
        <v/>
      </c>
    </row>
    <row r="517" spans="1:26">
      <c r="A517" s="11"/>
      <c r="B517" s="12"/>
      <c r="C517" s="12"/>
      <c r="D517" s="13"/>
      <c r="E517" s="12"/>
      <c r="F517" s="14" t="str">
        <f t="shared" si="18"/>
        <v/>
      </c>
      <c r="G517" s="12"/>
      <c r="H517" s="12"/>
      <c r="I517" s="12"/>
      <c r="J517" s="12"/>
      <c r="K517" s="12"/>
      <c r="Z517" t="str">
        <f t="shared" si="17"/>
        <v/>
      </c>
    </row>
    <row r="518" spans="1:26">
      <c r="A518" s="11"/>
      <c r="B518" s="12"/>
      <c r="C518" s="12"/>
      <c r="D518" s="13"/>
      <c r="E518" s="12"/>
      <c r="F518" s="14" t="str">
        <f t="shared" si="18"/>
        <v/>
      </c>
      <c r="G518" s="12"/>
      <c r="H518" s="12"/>
      <c r="I518" s="12"/>
      <c r="J518" s="12"/>
      <c r="K518" s="12"/>
      <c r="Z518" t="str">
        <f t="shared" si="17"/>
        <v/>
      </c>
    </row>
    <row r="519" spans="1:26">
      <c r="A519" s="11"/>
      <c r="B519" s="12"/>
      <c r="C519" s="12"/>
      <c r="D519" s="13"/>
      <c r="E519" s="12"/>
      <c r="F519" s="14" t="str">
        <f t="shared" si="18"/>
        <v/>
      </c>
      <c r="G519" s="12"/>
      <c r="H519" s="12"/>
      <c r="I519" s="12"/>
      <c r="J519" s="12"/>
      <c r="K519" s="12"/>
      <c r="Z519" t="str">
        <f t="shared" si="17"/>
        <v/>
      </c>
    </row>
    <row r="520" spans="1:26">
      <c r="A520" s="11"/>
      <c r="B520" s="12"/>
      <c r="C520" s="12"/>
      <c r="D520" s="13"/>
      <c r="E520" s="12"/>
      <c r="F520" s="14" t="str">
        <f t="shared" si="18"/>
        <v/>
      </c>
      <c r="G520" s="12"/>
      <c r="H520" s="12"/>
      <c r="I520" s="12"/>
      <c r="J520" s="12"/>
      <c r="K520" s="12"/>
      <c r="Z520" t="str">
        <f t="shared" si="17"/>
        <v/>
      </c>
    </row>
    <row r="521" spans="1:26">
      <c r="A521" s="11"/>
      <c r="B521" s="12"/>
      <c r="C521" s="12"/>
      <c r="D521" s="13"/>
      <c r="E521" s="12"/>
      <c r="F521" s="14" t="str">
        <f t="shared" si="18"/>
        <v/>
      </c>
      <c r="G521" s="12"/>
      <c r="H521" s="12"/>
      <c r="I521" s="12"/>
      <c r="J521" s="12"/>
      <c r="K521" s="12"/>
      <c r="Z521" t="str">
        <f t="shared" si="17"/>
        <v/>
      </c>
    </row>
    <row r="522" spans="1:26">
      <c r="A522" s="11"/>
      <c r="B522" s="12"/>
      <c r="C522" s="12"/>
      <c r="D522" s="13"/>
      <c r="E522" s="12"/>
      <c r="F522" s="14" t="str">
        <f t="shared" si="18"/>
        <v/>
      </c>
      <c r="G522" s="12"/>
      <c r="H522" s="12"/>
      <c r="I522" s="12"/>
      <c r="J522" s="12"/>
      <c r="K522" s="12"/>
      <c r="Z522" t="str">
        <f t="shared" si="17"/>
        <v/>
      </c>
    </row>
    <row r="523" spans="1:26">
      <c r="A523" s="11"/>
      <c r="B523" s="12"/>
      <c r="C523" s="12"/>
      <c r="D523" s="13"/>
      <c r="E523" s="12"/>
      <c r="F523" s="14" t="str">
        <f t="shared" si="18"/>
        <v/>
      </c>
      <c r="G523" s="12"/>
      <c r="H523" s="12"/>
      <c r="I523" s="12"/>
      <c r="J523" s="12"/>
      <c r="K523" s="12"/>
      <c r="Z523" t="str">
        <f t="shared" si="17"/>
        <v/>
      </c>
    </row>
    <row r="524" spans="1:26">
      <c r="A524" s="11"/>
      <c r="B524" s="12"/>
      <c r="C524" s="12"/>
      <c r="D524" s="13"/>
      <c r="E524" s="12"/>
      <c r="F524" s="14" t="str">
        <f t="shared" si="18"/>
        <v/>
      </c>
      <c r="G524" s="12"/>
      <c r="H524" s="12"/>
      <c r="I524" s="12"/>
      <c r="J524" s="12"/>
      <c r="K524" s="12"/>
      <c r="Z524" t="str">
        <f t="shared" si="17"/>
        <v/>
      </c>
    </row>
    <row r="525" spans="1:26">
      <c r="A525" s="11"/>
      <c r="B525" s="12"/>
      <c r="C525" s="12"/>
      <c r="D525" s="13"/>
      <c r="E525" s="12"/>
      <c r="F525" s="14" t="str">
        <f t="shared" si="18"/>
        <v/>
      </c>
      <c r="G525" s="12"/>
      <c r="H525" s="12"/>
      <c r="I525" s="12"/>
      <c r="J525" s="12"/>
      <c r="K525" s="12"/>
      <c r="Z525" t="str">
        <f t="shared" si="17"/>
        <v/>
      </c>
    </row>
    <row r="526" spans="1:26">
      <c r="A526" s="11"/>
      <c r="B526" s="12"/>
      <c r="C526" s="12"/>
      <c r="D526" s="13"/>
      <c r="E526" s="12"/>
      <c r="F526" s="14" t="str">
        <f t="shared" si="18"/>
        <v/>
      </c>
      <c r="G526" s="12"/>
      <c r="H526" s="12"/>
      <c r="I526" s="12"/>
      <c r="J526" s="12"/>
      <c r="K526" s="12"/>
      <c r="Z526" t="str">
        <f t="shared" si="17"/>
        <v/>
      </c>
    </row>
    <row r="527" spans="1:26">
      <c r="A527" s="11"/>
      <c r="B527" s="12"/>
      <c r="C527" s="12"/>
      <c r="D527" s="13"/>
      <c r="E527" s="12"/>
      <c r="F527" s="14" t="str">
        <f t="shared" si="18"/>
        <v/>
      </c>
      <c r="G527" s="12"/>
      <c r="H527" s="12"/>
      <c r="I527" s="12"/>
      <c r="J527" s="12"/>
      <c r="K527" s="12"/>
      <c r="Z527" t="str">
        <f t="shared" si="17"/>
        <v/>
      </c>
    </row>
    <row r="528" spans="1:26">
      <c r="A528" s="11"/>
      <c r="B528" s="12"/>
      <c r="C528" s="12"/>
      <c r="D528" s="13"/>
      <c r="E528" s="12"/>
      <c r="F528" s="14" t="str">
        <f t="shared" si="18"/>
        <v/>
      </c>
      <c r="G528" s="12"/>
      <c r="H528" s="12"/>
      <c r="I528" s="12"/>
      <c r="J528" s="12"/>
      <c r="K528" s="12"/>
      <c r="Z528" t="str">
        <f t="shared" si="17"/>
        <v/>
      </c>
    </row>
    <row r="529" spans="1:26">
      <c r="A529" s="11"/>
      <c r="B529" s="12"/>
      <c r="C529" s="12"/>
      <c r="D529" s="13"/>
      <c r="E529" s="12"/>
      <c r="F529" s="14" t="str">
        <f t="shared" si="18"/>
        <v/>
      </c>
      <c r="G529" s="12"/>
      <c r="H529" s="12"/>
      <c r="I529" s="12"/>
      <c r="J529" s="12"/>
      <c r="K529" s="12"/>
      <c r="Z529" t="str">
        <f t="shared" si="17"/>
        <v/>
      </c>
    </row>
    <row r="530" spans="1:26">
      <c r="A530" s="11"/>
      <c r="B530" s="12"/>
      <c r="C530" s="12"/>
      <c r="D530" s="13"/>
      <c r="E530" s="12"/>
      <c r="F530" s="14" t="str">
        <f t="shared" si="18"/>
        <v/>
      </c>
      <c r="G530" s="12"/>
      <c r="H530" s="12"/>
      <c r="I530" s="12"/>
      <c r="J530" s="12"/>
      <c r="K530" s="12"/>
      <c r="Z530" t="str">
        <f t="shared" si="17"/>
        <v/>
      </c>
    </row>
    <row r="531" spans="1:26">
      <c r="A531" s="11"/>
      <c r="B531" s="12"/>
      <c r="C531" s="12"/>
      <c r="D531" s="13"/>
      <c r="E531" s="12"/>
      <c r="F531" s="14" t="str">
        <f t="shared" si="18"/>
        <v/>
      </c>
      <c r="G531" s="12"/>
      <c r="H531" s="12"/>
      <c r="I531" s="12"/>
      <c r="J531" s="12"/>
      <c r="K531" s="12"/>
      <c r="Z531" t="str">
        <f t="shared" si="17"/>
        <v/>
      </c>
    </row>
    <row r="532" spans="1:26">
      <c r="A532" s="11"/>
      <c r="B532" s="12"/>
      <c r="C532" s="12"/>
      <c r="D532" s="13"/>
      <c r="E532" s="12"/>
      <c r="F532" s="14" t="str">
        <f t="shared" si="18"/>
        <v/>
      </c>
      <c r="G532" s="12"/>
      <c r="H532" s="12"/>
      <c r="I532" s="12"/>
      <c r="J532" s="12"/>
      <c r="K532" s="12"/>
      <c r="Z532" t="str">
        <f t="shared" si="17"/>
        <v/>
      </c>
    </row>
    <row r="533" spans="1:26">
      <c r="A533" s="11"/>
      <c r="B533" s="12"/>
      <c r="C533" s="12"/>
      <c r="D533" s="13"/>
      <c r="E533" s="12"/>
      <c r="F533" s="14" t="str">
        <f t="shared" si="18"/>
        <v/>
      </c>
      <c r="G533" s="12"/>
      <c r="H533" s="12"/>
      <c r="I533" s="12"/>
      <c r="J533" s="12"/>
      <c r="K533" s="12"/>
      <c r="Z533" t="str">
        <f t="shared" si="17"/>
        <v/>
      </c>
    </row>
    <row r="534" spans="1:26">
      <c r="A534" s="11"/>
      <c r="B534" s="12"/>
      <c r="C534" s="12"/>
      <c r="D534" s="13"/>
      <c r="E534" s="12"/>
      <c r="F534" s="14" t="str">
        <f t="shared" si="18"/>
        <v/>
      </c>
      <c r="G534" s="12"/>
      <c r="H534" s="12"/>
      <c r="I534" s="12"/>
      <c r="J534" s="12"/>
      <c r="K534" s="12"/>
      <c r="Z534" t="str">
        <f t="shared" si="17"/>
        <v/>
      </c>
    </row>
    <row r="535" spans="1:26">
      <c r="A535" s="11"/>
      <c r="B535" s="12"/>
      <c r="C535" s="12"/>
      <c r="D535" s="13"/>
      <c r="E535" s="12"/>
      <c r="F535" s="14" t="str">
        <f t="shared" si="18"/>
        <v/>
      </c>
      <c r="G535" s="12"/>
      <c r="H535" s="12"/>
      <c r="I535" s="12"/>
      <c r="J535" s="12"/>
      <c r="K535" s="12"/>
      <c r="Z535" t="str">
        <f t="shared" si="17"/>
        <v/>
      </c>
    </row>
    <row r="536" spans="1:26">
      <c r="A536" s="11"/>
      <c r="B536" s="12"/>
      <c r="C536" s="12"/>
      <c r="D536" s="13"/>
      <c r="E536" s="12"/>
      <c r="F536" s="14" t="str">
        <f t="shared" si="18"/>
        <v/>
      </c>
      <c r="G536" s="12"/>
      <c r="H536" s="12"/>
      <c r="I536" s="12"/>
      <c r="J536" s="12"/>
      <c r="K536" s="12"/>
      <c r="Z536" t="str">
        <f t="shared" si="17"/>
        <v/>
      </c>
    </row>
    <row r="537" spans="1:26">
      <c r="A537" s="11"/>
      <c r="B537" s="12"/>
      <c r="C537" s="12"/>
      <c r="D537" s="13"/>
      <c r="E537" s="12"/>
      <c r="F537" s="14" t="str">
        <f t="shared" si="18"/>
        <v/>
      </c>
      <c r="G537" s="12"/>
      <c r="H537" s="12"/>
      <c r="I537" s="12"/>
      <c r="J537" s="12"/>
      <c r="K537" s="12"/>
      <c r="Z537" t="str">
        <f t="shared" si="17"/>
        <v/>
      </c>
    </row>
    <row r="538" spans="1:26">
      <c r="A538" s="11"/>
      <c r="B538" s="12"/>
      <c r="C538" s="12"/>
      <c r="D538" s="13"/>
      <c r="E538" s="12"/>
      <c r="F538" s="14" t="str">
        <f t="shared" si="18"/>
        <v/>
      </c>
      <c r="G538" s="12"/>
      <c r="H538" s="12"/>
      <c r="I538" s="12"/>
      <c r="J538" s="12"/>
      <c r="K538" s="12"/>
      <c r="Z538" t="str">
        <f t="shared" si="17"/>
        <v/>
      </c>
    </row>
    <row r="539" spans="1:26">
      <c r="A539" s="11"/>
      <c r="B539" s="12"/>
      <c r="C539" s="12"/>
      <c r="D539" s="13"/>
      <c r="E539" s="12"/>
      <c r="F539" s="14" t="str">
        <f t="shared" si="18"/>
        <v/>
      </c>
      <c r="G539" s="12"/>
      <c r="H539" s="12"/>
      <c r="I539" s="12"/>
      <c r="J539" s="12"/>
      <c r="K539" s="12"/>
      <c r="Z539" t="str">
        <f t="shared" si="17"/>
        <v/>
      </c>
    </row>
    <row r="540" spans="1:26">
      <c r="A540" s="11"/>
      <c r="B540" s="12"/>
      <c r="C540" s="12"/>
      <c r="D540" s="13"/>
      <c r="E540" s="12"/>
      <c r="F540" s="14" t="str">
        <f t="shared" si="18"/>
        <v/>
      </c>
      <c r="G540" s="12"/>
      <c r="H540" s="12"/>
      <c r="I540" s="12"/>
      <c r="J540" s="12"/>
      <c r="K540" s="12"/>
      <c r="Z540" t="str">
        <f t="shared" si="17"/>
        <v/>
      </c>
    </row>
    <row r="541" spans="1:26">
      <c r="A541" s="11"/>
      <c r="B541" s="12"/>
      <c r="C541" s="12"/>
      <c r="D541" s="13"/>
      <c r="E541" s="12"/>
      <c r="F541" s="14" t="str">
        <f t="shared" si="18"/>
        <v/>
      </c>
      <c r="G541" s="12"/>
      <c r="H541" s="12"/>
      <c r="I541" s="12"/>
      <c r="J541" s="12"/>
      <c r="K541" s="12"/>
      <c r="Z541" t="str">
        <f t="shared" si="17"/>
        <v/>
      </c>
    </row>
    <row r="542" spans="1:26">
      <c r="A542" s="11"/>
      <c r="B542" s="12"/>
      <c r="C542" s="12"/>
      <c r="D542" s="13"/>
      <c r="E542" s="12"/>
      <c r="F542" s="14" t="str">
        <f t="shared" si="18"/>
        <v/>
      </c>
      <c r="G542" s="12"/>
      <c r="H542" s="12"/>
      <c r="I542" s="12"/>
      <c r="J542" s="12"/>
      <c r="K542" s="12"/>
      <c r="Z542" t="str">
        <f t="shared" si="17"/>
        <v/>
      </c>
    </row>
    <row r="543" spans="1:26">
      <c r="A543" s="11"/>
      <c r="B543" s="12"/>
      <c r="C543" s="12"/>
      <c r="D543" s="13"/>
      <c r="E543" s="12"/>
      <c r="F543" s="14" t="str">
        <f t="shared" si="18"/>
        <v/>
      </c>
      <c r="G543" s="12"/>
      <c r="H543" s="12"/>
      <c r="I543" s="12"/>
      <c r="J543" s="12"/>
      <c r="K543" s="12"/>
      <c r="Z543" t="str">
        <f t="shared" si="17"/>
        <v/>
      </c>
    </row>
    <row r="544" spans="1:26">
      <c r="A544" s="11"/>
      <c r="B544" s="12"/>
      <c r="C544" s="12"/>
      <c r="D544" s="13"/>
      <c r="E544" s="12"/>
      <c r="F544" s="14" t="str">
        <f t="shared" si="18"/>
        <v/>
      </c>
      <c r="G544" s="12"/>
      <c r="H544" s="12"/>
      <c r="I544" s="12"/>
      <c r="J544" s="12"/>
      <c r="K544" s="12"/>
      <c r="Z544" t="str">
        <f t="shared" si="17"/>
        <v/>
      </c>
    </row>
    <row r="545" spans="1:26">
      <c r="A545" s="11"/>
      <c r="B545" s="12"/>
      <c r="C545" s="12"/>
      <c r="D545" s="13"/>
      <c r="E545" s="12"/>
      <c r="F545" s="14" t="str">
        <f t="shared" si="18"/>
        <v/>
      </c>
      <c r="G545" s="12"/>
      <c r="H545" s="12"/>
      <c r="I545" s="12"/>
      <c r="J545" s="12"/>
      <c r="K545" s="12"/>
      <c r="Z545" t="str">
        <f t="shared" si="17"/>
        <v/>
      </c>
    </row>
    <row r="546" spans="1:26">
      <c r="A546" s="11"/>
      <c r="B546" s="12"/>
      <c r="C546" s="12"/>
      <c r="D546" s="13"/>
      <c r="E546" s="12"/>
      <c r="F546" s="14" t="str">
        <f t="shared" si="18"/>
        <v/>
      </c>
      <c r="G546" s="12"/>
      <c r="H546" s="12"/>
      <c r="I546" s="12"/>
      <c r="J546" s="12"/>
      <c r="K546" s="12"/>
      <c r="Z546" t="str">
        <f t="shared" si="17"/>
        <v/>
      </c>
    </row>
    <row r="547" spans="1:26">
      <c r="A547" s="11"/>
      <c r="B547" s="12"/>
      <c r="C547" s="12"/>
      <c r="D547" s="13"/>
      <c r="E547" s="12"/>
      <c r="F547" s="14" t="str">
        <f t="shared" si="18"/>
        <v/>
      </c>
      <c r="G547" s="12"/>
      <c r="H547" s="12"/>
      <c r="I547" s="12"/>
      <c r="J547" s="12"/>
      <c r="K547" s="12"/>
      <c r="Z547" t="str">
        <f t="shared" si="17"/>
        <v/>
      </c>
    </row>
    <row r="548" spans="1:26">
      <c r="A548" s="11"/>
      <c r="B548" s="12"/>
      <c r="C548" s="12"/>
      <c r="D548" s="13"/>
      <c r="E548" s="12"/>
      <c r="F548" s="14" t="str">
        <f t="shared" si="18"/>
        <v/>
      </c>
      <c r="G548" s="12"/>
      <c r="H548" s="12"/>
      <c r="I548" s="12"/>
      <c r="J548" s="12"/>
      <c r="K548" s="12"/>
      <c r="Z548" t="str">
        <f t="shared" si="17"/>
        <v/>
      </c>
    </row>
    <row r="549" spans="1:26">
      <c r="A549" s="11"/>
      <c r="B549" s="12"/>
      <c r="C549" s="12"/>
      <c r="D549" s="13"/>
      <c r="E549" s="12"/>
      <c r="F549" s="14" t="str">
        <f t="shared" si="18"/>
        <v/>
      </c>
      <c r="G549" s="12"/>
      <c r="H549" s="12"/>
      <c r="I549" s="12"/>
      <c r="J549" s="12"/>
      <c r="K549" s="12"/>
      <c r="Z549" t="str">
        <f t="shared" si="17"/>
        <v/>
      </c>
    </row>
    <row r="550" spans="1:26">
      <c r="A550" s="11"/>
      <c r="B550" s="12"/>
      <c r="C550" s="12"/>
      <c r="D550" s="13"/>
      <c r="E550" s="12"/>
      <c r="F550" s="14" t="str">
        <f t="shared" si="18"/>
        <v/>
      </c>
      <c r="G550" s="12"/>
      <c r="H550" s="12"/>
      <c r="I550" s="12"/>
      <c r="J550" s="12"/>
      <c r="K550" s="12"/>
      <c r="Z550" t="str">
        <f t="shared" si="17"/>
        <v/>
      </c>
    </row>
    <row r="551" spans="1:26">
      <c r="A551" s="11"/>
      <c r="B551" s="12"/>
      <c r="C551" s="12"/>
      <c r="D551" s="13"/>
      <c r="E551" s="12"/>
      <c r="F551" s="14" t="str">
        <f t="shared" si="18"/>
        <v/>
      </c>
      <c r="G551" s="12"/>
      <c r="H551" s="12"/>
      <c r="I551" s="12"/>
      <c r="J551" s="12"/>
      <c r="K551" s="12"/>
      <c r="Z551" t="str">
        <f t="shared" si="17"/>
        <v/>
      </c>
    </row>
    <row r="552" spans="1:26">
      <c r="A552" s="11"/>
      <c r="B552" s="12"/>
      <c r="C552" s="12"/>
      <c r="D552" s="13"/>
      <c r="E552" s="12"/>
      <c r="F552" s="14" t="str">
        <f t="shared" si="18"/>
        <v/>
      </c>
      <c r="G552" s="12"/>
      <c r="H552" s="12"/>
      <c r="I552" s="12"/>
      <c r="J552" s="12"/>
      <c r="K552" s="12"/>
      <c r="Z552" t="str">
        <f t="shared" si="17"/>
        <v/>
      </c>
    </row>
    <row r="553" spans="1:26">
      <c r="A553" s="11"/>
      <c r="B553" s="12"/>
      <c r="C553" s="12"/>
      <c r="D553" s="13"/>
      <c r="E553" s="12"/>
      <c r="F553" s="14" t="str">
        <f t="shared" si="18"/>
        <v/>
      </c>
      <c r="G553" s="12"/>
      <c r="H553" s="12"/>
      <c r="I553" s="12"/>
      <c r="J553" s="12"/>
      <c r="K553" s="12"/>
      <c r="Z553" t="str">
        <f t="shared" si="17"/>
        <v/>
      </c>
    </row>
    <row r="554" spans="1:26">
      <c r="A554" s="11"/>
      <c r="B554" s="12"/>
      <c r="C554" s="12"/>
      <c r="D554" s="13"/>
      <c r="E554" s="12"/>
      <c r="F554" s="14" t="str">
        <f t="shared" si="18"/>
        <v/>
      </c>
      <c r="G554" s="12"/>
      <c r="H554" s="12"/>
      <c r="I554" s="12"/>
      <c r="J554" s="12"/>
      <c r="K554" s="12"/>
      <c r="Z554" t="str">
        <f t="shared" ref="Z554:Z617" si="19">IF(B534="revenu","PRE",IF(B534="dépense","PRS",""))</f>
        <v/>
      </c>
    </row>
    <row r="555" spans="1:26">
      <c r="A555" s="11"/>
      <c r="B555" s="12"/>
      <c r="C555" s="12"/>
      <c r="D555" s="13"/>
      <c r="E555" s="12"/>
      <c r="F555" s="14" t="str">
        <f t="shared" si="18"/>
        <v/>
      </c>
      <c r="G555" s="12"/>
      <c r="H555" s="12"/>
      <c r="I555" s="12"/>
      <c r="J555" s="12"/>
      <c r="K555" s="12"/>
      <c r="Z555" t="str">
        <f t="shared" si="19"/>
        <v/>
      </c>
    </row>
    <row r="556" spans="1:26">
      <c r="A556" s="11"/>
      <c r="B556" s="12"/>
      <c r="C556" s="12"/>
      <c r="D556" s="13"/>
      <c r="E556" s="12"/>
      <c r="F556" s="14" t="str">
        <f t="shared" si="18"/>
        <v/>
      </c>
      <c r="G556" s="12"/>
      <c r="H556" s="12"/>
      <c r="I556" s="12"/>
      <c r="J556" s="12"/>
      <c r="K556" s="12"/>
      <c r="Z556" t="str">
        <f t="shared" si="19"/>
        <v/>
      </c>
    </row>
    <row r="557" spans="1:26">
      <c r="A557" s="11"/>
      <c r="B557" s="12"/>
      <c r="C557" s="12"/>
      <c r="D557" s="13"/>
      <c r="E557" s="12"/>
      <c r="F557" s="14" t="str">
        <f t="shared" si="18"/>
        <v/>
      </c>
      <c r="G557" s="12"/>
      <c r="H557" s="12"/>
      <c r="I557" s="12"/>
      <c r="J557" s="12"/>
      <c r="K557" s="12"/>
      <c r="Z557" t="str">
        <f t="shared" si="19"/>
        <v/>
      </c>
    </row>
    <row r="558" spans="1:26">
      <c r="A558" s="11"/>
      <c r="B558" s="12"/>
      <c r="C558" s="12"/>
      <c r="D558" s="13"/>
      <c r="E558" s="12"/>
      <c r="F558" s="14" t="str">
        <f t="shared" si="18"/>
        <v/>
      </c>
      <c r="G558" s="12"/>
      <c r="H558" s="12"/>
      <c r="I558" s="12"/>
      <c r="J558" s="12"/>
      <c r="K558" s="12"/>
      <c r="Z558" t="str">
        <f t="shared" si="19"/>
        <v/>
      </c>
    </row>
    <row r="559" spans="1:26">
      <c r="A559" s="11"/>
      <c r="B559" s="12"/>
      <c r="C559" s="12"/>
      <c r="D559" s="13"/>
      <c r="E559" s="12"/>
      <c r="F559" s="14" t="str">
        <f t="shared" si="18"/>
        <v/>
      </c>
      <c r="G559" s="12"/>
      <c r="H559" s="12"/>
      <c r="I559" s="12"/>
      <c r="J559" s="12"/>
      <c r="K559" s="12"/>
      <c r="Z559" t="str">
        <f t="shared" si="19"/>
        <v/>
      </c>
    </row>
    <row r="560" spans="1:26">
      <c r="A560" s="11"/>
      <c r="B560" s="12"/>
      <c r="C560" s="12"/>
      <c r="D560" s="13"/>
      <c r="E560" s="12"/>
      <c r="F560" s="14" t="str">
        <f t="shared" si="18"/>
        <v/>
      </c>
      <c r="G560" s="12"/>
      <c r="H560" s="12"/>
      <c r="I560" s="12"/>
      <c r="J560" s="12"/>
      <c r="K560" s="12"/>
      <c r="Z560" t="str">
        <f t="shared" si="19"/>
        <v/>
      </c>
    </row>
    <row r="561" spans="1:26">
      <c r="A561" s="11"/>
      <c r="B561" s="12"/>
      <c r="C561" s="12"/>
      <c r="D561" s="13"/>
      <c r="E561" s="12"/>
      <c r="F561" s="14" t="str">
        <f t="shared" si="18"/>
        <v/>
      </c>
      <c r="G561" s="12"/>
      <c r="H561" s="12"/>
      <c r="I561" s="12"/>
      <c r="J561" s="12"/>
      <c r="K561" s="12"/>
      <c r="Z561" t="str">
        <f t="shared" si="19"/>
        <v/>
      </c>
    </row>
    <row r="562" spans="1:26">
      <c r="A562" s="11"/>
      <c r="B562" s="12"/>
      <c r="C562" s="12"/>
      <c r="D562" s="13"/>
      <c r="E562" s="12"/>
      <c r="F562" s="14" t="str">
        <f t="shared" si="18"/>
        <v/>
      </c>
      <c r="G562" s="12"/>
      <c r="H562" s="12"/>
      <c r="I562" s="12"/>
      <c r="J562" s="12"/>
      <c r="K562" s="12"/>
      <c r="Z562" t="str">
        <f t="shared" si="19"/>
        <v/>
      </c>
    </row>
    <row r="563" spans="1:26">
      <c r="A563" s="11"/>
      <c r="B563" s="12"/>
      <c r="C563" s="12"/>
      <c r="D563" s="13"/>
      <c r="E563" s="12"/>
      <c r="F563" s="14" t="str">
        <f t="shared" si="18"/>
        <v/>
      </c>
      <c r="G563" s="12"/>
      <c r="H563" s="12"/>
      <c r="I563" s="12"/>
      <c r="J563" s="12"/>
      <c r="K563" s="12"/>
      <c r="Z563" t="str">
        <f t="shared" si="19"/>
        <v/>
      </c>
    </row>
    <row r="564" spans="1:26">
      <c r="A564" s="11"/>
      <c r="B564" s="12"/>
      <c r="C564" s="12"/>
      <c r="D564" s="13"/>
      <c r="E564" s="12"/>
      <c r="F564" s="14" t="str">
        <f t="shared" si="18"/>
        <v/>
      </c>
      <c r="G564" s="12"/>
      <c r="H564" s="12"/>
      <c r="I564" s="12"/>
      <c r="J564" s="12"/>
      <c r="K564" s="12"/>
      <c r="Z564" t="str">
        <f t="shared" si="19"/>
        <v/>
      </c>
    </row>
    <row r="565" spans="1:26">
      <c r="A565" s="11"/>
      <c r="B565" s="12"/>
      <c r="C565" s="12"/>
      <c r="D565" s="13"/>
      <c r="E565" s="12"/>
      <c r="F565" s="14" t="str">
        <f t="shared" si="18"/>
        <v/>
      </c>
      <c r="G565" s="12"/>
      <c r="H565" s="12"/>
      <c r="I565" s="12"/>
      <c r="J565" s="12"/>
      <c r="K565" s="12"/>
      <c r="Z565" t="str">
        <f t="shared" si="19"/>
        <v/>
      </c>
    </row>
    <row r="566" spans="1:26">
      <c r="A566" s="11"/>
      <c r="B566" s="12"/>
      <c r="C566" s="12"/>
      <c r="D566" s="13"/>
      <c r="E566" s="12"/>
      <c r="F566" s="14" t="str">
        <f t="shared" si="18"/>
        <v/>
      </c>
      <c r="G566" s="12"/>
      <c r="H566" s="12"/>
      <c r="I566" s="12"/>
      <c r="J566" s="12"/>
      <c r="K566" s="12"/>
      <c r="Z566" t="str">
        <f t="shared" si="19"/>
        <v/>
      </c>
    </row>
    <row r="567" spans="1:26">
      <c r="A567" s="11"/>
      <c r="B567" s="12"/>
      <c r="C567" s="12"/>
      <c r="D567" s="13"/>
      <c r="E567" s="12"/>
      <c r="F567" s="14" t="str">
        <f t="shared" si="18"/>
        <v/>
      </c>
      <c r="G567" s="12"/>
      <c r="H567" s="12"/>
      <c r="I567" s="12"/>
      <c r="J567" s="12"/>
      <c r="K567" s="12"/>
      <c r="Z567" t="str">
        <f t="shared" si="19"/>
        <v/>
      </c>
    </row>
    <row r="568" spans="1:26">
      <c r="A568" s="11"/>
      <c r="B568" s="12"/>
      <c r="C568" s="12"/>
      <c r="D568" s="13"/>
      <c r="E568" s="12"/>
      <c r="F568" s="14" t="str">
        <f t="shared" si="18"/>
        <v/>
      </c>
      <c r="G568" s="12"/>
      <c r="H568" s="12"/>
      <c r="I568" s="12"/>
      <c r="J568" s="12"/>
      <c r="K568" s="12"/>
      <c r="Z568" t="str">
        <f t="shared" si="19"/>
        <v/>
      </c>
    </row>
    <row r="569" spans="1:26">
      <c r="A569" s="11"/>
      <c r="B569" s="12"/>
      <c r="C569" s="12"/>
      <c r="D569" s="13"/>
      <c r="E569" s="12"/>
      <c r="F569" s="14" t="str">
        <f t="shared" si="18"/>
        <v/>
      </c>
      <c r="G569" s="12"/>
      <c r="H569" s="12"/>
      <c r="I569" s="12"/>
      <c r="J569" s="12"/>
      <c r="K569" s="12"/>
      <c r="Z569" t="str">
        <f t="shared" si="19"/>
        <v/>
      </c>
    </row>
    <row r="570" spans="1:26">
      <c r="A570" s="11"/>
      <c r="B570" s="12"/>
      <c r="C570" s="12"/>
      <c r="D570" s="13"/>
      <c r="E570" s="12"/>
      <c r="F570" s="14" t="str">
        <f t="shared" si="18"/>
        <v/>
      </c>
      <c r="G570" s="12"/>
      <c r="H570" s="12"/>
      <c r="I570" s="12"/>
      <c r="J570" s="12"/>
      <c r="K570" s="12"/>
      <c r="Z570" t="str">
        <f t="shared" si="19"/>
        <v/>
      </c>
    </row>
    <row r="571" spans="1:26">
      <c r="A571" s="11"/>
      <c r="B571" s="12"/>
      <c r="C571" s="12"/>
      <c r="D571" s="13"/>
      <c r="E571" s="12"/>
      <c r="F571" s="14" t="str">
        <f t="shared" si="18"/>
        <v/>
      </c>
      <c r="G571" s="12"/>
      <c r="H571" s="12"/>
      <c r="I571" s="12"/>
      <c r="J571" s="12"/>
      <c r="K571" s="12"/>
      <c r="Z571" t="str">
        <f t="shared" si="19"/>
        <v/>
      </c>
    </row>
    <row r="572" spans="1:26">
      <c r="A572" s="11"/>
      <c r="B572" s="12"/>
      <c r="C572" s="12"/>
      <c r="D572" s="13"/>
      <c r="E572" s="12"/>
      <c r="F572" s="14" t="str">
        <f t="shared" si="18"/>
        <v/>
      </c>
      <c r="G572" s="12"/>
      <c r="H572" s="12"/>
      <c r="I572" s="12"/>
      <c r="J572" s="12"/>
      <c r="K572" s="12"/>
      <c r="Z572" t="str">
        <f t="shared" si="19"/>
        <v/>
      </c>
    </row>
    <row r="573" spans="1:26">
      <c r="A573" s="11"/>
      <c r="B573" s="12"/>
      <c r="C573" s="12"/>
      <c r="D573" s="13"/>
      <c r="E573" s="12"/>
      <c r="F573" s="14" t="str">
        <f t="shared" si="18"/>
        <v/>
      </c>
      <c r="G573" s="12"/>
      <c r="H573" s="12"/>
      <c r="I573" s="12"/>
      <c r="J573" s="12"/>
      <c r="K573" s="12"/>
      <c r="Z573" t="str">
        <f t="shared" si="19"/>
        <v/>
      </c>
    </row>
    <row r="574" spans="1:26">
      <c r="A574" s="11"/>
      <c r="B574" s="12"/>
      <c r="C574" s="12"/>
      <c r="D574" s="13"/>
      <c r="E574" s="12"/>
      <c r="F574" s="14" t="str">
        <f t="shared" si="18"/>
        <v/>
      </c>
      <c r="G574" s="12"/>
      <c r="H574" s="12"/>
      <c r="I574" s="12"/>
      <c r="J574" s="12"/>
      <c r="K574" s="12"/>
      <c r="Z574" t="str">
        <f t="shared" si="19"/>
        <v/>
      </c>
    </row>
    <row r="575" spans="1:26">
      <c r="A575" s="11"/>
      <c r="B575" s="12"/>
      <c r="C575" s="12"/>
      <c r="D575" s="13"/>
      <c r="E575" s="12"/>
      <c r="F575" s="14" t="str">
        <f t="shared" si="18"/>
        <v/>
      </c>
      <c r="G575" s="12"/>
      <c r="H575" s="12"/>
      <c r="I575" s="12"/>
      <c r="J575" s="12"/>
      <c r="K575" s="12"/>
      <c r="Z575" t="str">
        <f t="shared" si="19"/>
        <v/>
      </c>
    </row>
    <row r="576" spans="1:26">
      <c r="A576" s="11"/>
      <c r="B576" s="12"/>
      <c r="C576" s="12"/>
      <c r="D576" s="13"/>
      <c r="E576" s="12"/>
      <c r="F576" s="14" t="str">
        <f t="shared" si="18"/>
        <v/>
      </c>
      <c r="G576" s="12"/>
      <c r="H576" s="12"/>
      <c r="I576" s="12"/>
      <c r="J576" s="12"/>
      <c r="K576" s="12"/>
      <c r="Z576" t="str">
        <f t="shared" si="19"/>
        <v/>
      </c>
    </row>
    <row r="577" spans="1:26">
      <c r="A577" s="11"/>
      <c r="B577" s="12"/>
      <c r="C577" s="12"/>
      <c r="D577" s="13"/>
      <c r="E577" s="12"/>
      <c r="F577" s="14" t="str">
        <f t="shared" si="18"/>
        <v/>
      </c>
      <c r="G577" s="12"/>
      <c r="H577" s="12"/>
      <c r="I577" s="12"/>
      <c r="J577" s="12"/>
      <c r="K577" s="12"/>
      <c r="Z577" t="str">
        <f t="shared" si="19"/>
        <v/>
      </c>
    </row>
    <row r="578" spans="1:26">
      <c r="A578" s="11"/>
      <c r="B578" s="12"/>
      <c r="C578" s="12"/>
      <c r="D578" s="13"/>
      <c r="E578" s="12"/>
      <c r="F578" s="14" t="str">
        <f t="shared" ref="F578:F641" si="20">IF(ISNUMBER(A578),TEXT(A578,"mmmm"),"")</f>
        <v/>
      </c>
      <c r="G578" s="12"/>
      <c r="H578" s="12"/>
      <c r="I578" s="12"/>
      <c r="J578" s="12"/>
      <c r="K578" s="12"/>
      <c r="Z578" t="str">
        <f t="shared" si="19"/>
        <v/>
      </c>
    </row>
    <row r="579" spans="1:26">
      <c r="A579" s="11"/>
      <c r="B579" s="12"/>
      <c r="C579" s="12"/>
      <c r="D579" s="13"/>
      <c r="E579" s="12"/>
      <c r="F579" s="14" t="str">
        <f t="shared" si="20"/>
        <v/>
      </c>
      <c r="G579" s="12"/>
      <c r="H579" s="12"/>
      <c r="I579" s="12"/>
      <c r="J579" s="12"/>
      <c r="K579" s="12"/>
      <c r="Z579" t="str">
        <f t="shared" si="19"/>
        <v/>
      </c>
    </row>
    <row r="580" spans="1:26">
      <c r="A580" s="11"/>
      <c r="B580" s="12"/>
      <c r="C580" s="12"/>
      <c r="D580" s="13"/>
      <c r="E580" s="12"/>
      <c r="F580" s="14" t="str">
        <f t="shared" si="20"/>
        <v/>
      </c>
      <c r="G580" s="12"/>
      <c r="H580" s="12"/>
      <c r="I580" s="12"/>
      <c r="J580" s="12"/>
      <c r="K580" s="12"/>
      <c r="Z580" t="str">
        <f t="shared" si="19"/>
        <v/>
      </c>
    </row>
    <row r="581" spans="1:26">
      <c r="A581" s="11"/>
      <c r="B581" s="12"/>
      <c r="C581" s="12"/>
      <c r="D581" s="13"/>
      <c r="E581" s="12"/>
      <c r="F581" s="14" t="str">
        <f t="shared" si="20"/>
        <v/>
      </c>
      <c r="G581" s="12"/>
      <c r="H581" s="12"/>
      <c r="I581" s="12"/>
      <c r="J581" s="12"/>
      <c r="K581" s="12"/>
      <c r="Z581" t="str">
        <f t="shared" si="19"/>
        <v/>
      </c>
    </row>
    <row r="582" spans="1:26">
      <c r="A582" s="11"/>
      <c r="B582" s="12"/>
      <c r="C582" s="12"/>
      <c r="D582" s="13"/>
      <c r="E582" s="12"/>
      <c r="F582" s="14" t="str">
        <f t="shared" si="20"/>
        <v/>
      </c>
      <c r="G582" s="12"/>
      <c r="H582" s="12"/>
      <c r="I582" s="12"/>
      <c r="J582" s="12"/>
      <c r="K582" s="12"/>
      <c r="Z582" t="str">
        <f t="shared" si="19"/>
        <v/>
      </c>
    </row>
    <row r="583" spans="1:26">
      <c r="A583" s="11"/>
      <c r="B583" s="12"/>
      <c r="C583" s="12"/>
      <c r="D583" s="13"/>
      <c r="E583" s="12"/>
      <c r="F583" s="14" t="str">
        <f t="shared" si="20"/>
        <v/>
      </c>
      <c r="G583" s="12"/>
      <c r="H583" s="12"/>
      <c r="I583" s="12"/>
      <c r="J583" s="12"/>
      <c r="K583" s="12"/>
      <c r="Z583" t="str">
        <f t="shared" si="19"/>
        <v/>
      </c>
    </row>
    <row r="584" spans="1:26">
      <c r="A584" s="11"/>
      <c r="B584" s="12"/>
      <c r="C584" s="12"/>
      <c r="D584" s="13"/>
      <c r="E584" s="12"/>
      <c r="F584" s="14" t="str">
        <f t="shared" si="20"/>
        <v/>
      </c>
      <c r="G584" s="12"/>
      <c r="H584" s="12"/>
      <c r="I584" s="12"/>
      <c r="J584" s="12"/>
      <c r="K584" s="12"/>
      <c r="Z584" t="str">
        <f t="shared" si="19"/>
        <v/>
      </c>
    </row>
    <row r="585" spans="1:26">
      <c r="A585" s="11"/>
      <c r="B585" s="12"/>
      <c r="C585" s="12"/>
      <c r="D585" s="13"/>
      <c r="E585" s="12"/>
      <c r="F585" s="14" t="str">
        <f t="shared" si="20"/>
        <v/>
      </c>
      <c r="G585" s="12"/>
      <c r="H585" s="12"/>
      <c r="I585" s="12"/>
      <c r="J585" s="12"/>
      <c r="K585" s="12"/>
      <c r="Z585" t="str">
        <f t="shared" si="19"/>
        <v/>
      </c>
    </row>
    <row r="586" spans="1:26">
      <c r="A586" s="11"/>
      <c r="B586" s="12"/>
      <c r="C586" s="12"/>
      <c r="D586" s="13"/>
      <c r="E586" s="12"/>
      <c r="F586" s="14" t="str">
        <f t="shared" si="20"/>
        <v/>
      </c>
      <c r="G586" s="12"/>
      <c r="H586" s="12"/>
      <c r="I586" s="12"/>
      <c r="J586" s="12"/>
      <c r="K586" s="12"/>
      <c r="Z586" t="str">
        <f t="shared" si="19"/>
        <v/>
      </c>
    </row>
    <row r="587" spans="1:26">
      <c r="A587" s="11"/>
      <c r="B587" s="12"/>
      <c r="C587" s="12"/>
      <c r="D587" s="13"/>
      <c r="E587" s="12"/>
      <c r="F587" s="14" t="str">
        <f t="shared" si="20"/>
        <v/>
      </c>
      <c r="G587" s="12"/>
      <c r="H587" s="12"/>
      <c r="I587" s="12"/>
      <c r="J587" s="12"/>
      <c r="K587" s="12"/>
      <c r="Z587" t="str">
        <f t="shared" si="19"/>
        <v/>
      </c>
    </row>
    <row r="588" spans="1:26">
      <c r="A588" s="11"/>
      <c r="B588" s="12"/>
      <c r="C588" s="12"/>
      <c r="D588" s="13"/>
      <c r="E588" s="12"/>
      <c r="F588" s="14" t="str">
        <f t="shared" si="20"/>
        <v/>
      </c>
      <c r="G588" s="12"/>
      <c r="H588" s="12"/>
      <c r="I588" s="12"/>
      <c r="J588" s="12"/>
      <c r="K588" s="12"/>
      <c r="Z588" t="str">
        <f t="shared" si="19"/>
        <v/>
      </c>
    </row>
    <row r="589" spans="1:26">
      <c r="A589" s="11"/>
      <c r="B589" s="12"/>
      <c r="C589" s="12"/>
      <c r="D589" s="13"/>
      <c r="E589" s="12"/>
      <c r="F589" s="14" t="str">
        <f t="shared" si="20"/>
        <v/>
      </c>
      <c r="G589" s="12"/>
      <c r="H589" s="12"/>
      <c r="I589" s="12"/>
      <c r="J589" s="12"/>
      <c r="K589" s="12"/>
      <c r="Z589" t="str">
        <f t="shared" si="19"/>
        <v/>
      </c>
    </row>
    <row r="590" spans="1:26">
      <c r="A590" s="11"/>
      <c r="B590" s="12"/>
      <c r="C590" s="12"/>
      <c r="D590" s="13"/>
      <c r="E590" s="12"/>
      <c r="F590" s="14" t="str">
        <f t="shared" si="20"/>
        <v/>
      </c>
      <c r="G590" s="12"/>
      <c r="H590" s="12"/>
      <c r="I590" s="12"/>
      <c r="J590" s="12"/>
      <c r="K590" s="12"/>
      <c r="Z590" t="str">
        <f t="shared" si="19"/>
        <v/>
      </c>
    </row>
    <row r="591" spans="1:26">
      <c r="A591" s="11"/>
      <c r="B591" s="12"/>
      <c r="C591" s="12"/>
      <c r="D591" s="13"/>
      <c r="E591" s="12"/>
      <c r="F591" s="14" t="str">
        <f t="shared" si="20"/>
        <v/>
      </c>
      <c r="G591" s="12"/>
      <c r="H591" s="12"/>
      <c r="I591" s="12"/>
      <c r="J591" s="12"/>
      <c r="K591" s="12"/>
      <c r="Z591" t="str">
        <f t="shared" si="19"/>
        <v/>
      </c>
    </row>
    <row r="592" spans="1:26">
      <c r="A592" s="11"/>
      <c r="B592" s="12"/>
      <c r="C592" s="12"/>
      <c r="D592" s="13"/>
      <c r="E592" s="12"/>
      <c r="F592" s="14" t="str">
        <f t="shared" si="20"/>
        <v/>
      </c>
      <c r="G592" s="12"/>
      <c r="H592" s="12"/>
      <c r="I592" s="12"/>
      <c r="J592" s="12"/>
      <c r="K592" s="12"/>
      <c r="Z592" t="str">
        <f t="shared" si="19"/>
        <v/>
      </c>
    </row>
    <row r="593" spans="1:26">
      <c r="A593" s="11"/>
      <c r="B593" s="12"/>
      <c r="C593" s="12"/>
      <c r="D593" s="13"/>
      <c r="E593" s="12"/>
      <c r="F593" s="14" t="str">
        <f t="shared" si="20"/>
        <v/>
      </c>
      <c r="G593" s="12"/>
      <c r="H593" s="12"/>
      <c r="I593" s="12"/>
      <c r="J593" s="12"/>
      <c r="K593" s="12"/>
      <c r="Z593" t="str">
        <f t="shared" si="19"/>
        <v/>
      </c>
    </row>
    <row r="594" spans="1:26">
      <c r="A594" s="11"/>
      <c r="B594" s="12"/>
      <c r="C594" s="12"/>
      <c r="D594" s="13"/>
      <c r="E594" s="12"/>
      <c r="F594" s="14" t="str">
        <f t="shared" si="20"/>
        <v/>
      </c>
      <c r="G594" s="12"/>
      <c r="H594" s="12"/>
      <c r="I594" s="12"/>
      <c r="J594" s="12"/>
      <c r="K594" s="12"/>
      <c r="Z594" t="str">
        <f t="shared" si="19"/>
        <v/>
      </c>
    </row>
    <row r="595" spans="1:26">
      <c r="A595" s="11"/>
      <c r="B595" s="12"/>
      <c r="C595" s="12"/>
      <c r="D595" s="13"/>
      <c r="E595" s="12"/>
      <c r="F595" s="14" t="str">
        <f t="shared" si="20"/>
        <v/>
      </c>
      <c r="G595" s="12"/>
      <c r="H595" s="12"/>
      <c r="I595" s="12"/>
      <c r="J595" s="12"/>
      <c r="K595" s="12"/>
      <c r="Z595" t="str">
        <f t="shared" si="19"/>
        <v/>
      </c>
    </row>
    <row r="596" spans="1:26">
      <c r="A596" s="11"/>
      <c r="B596" s="12"/>
      <c r="C596" s="12"/>
      <c r="D596" s="13"/>
      <c r="E596" s="12"/>
      <c r="F596" s="14" t="str">
        <f t="shared" si="20"/>
        <v/>
      </c>
      <c r="G596" s="12"/>
      <c r="H596" s="12"/>
      <c r="I596" s="12"/>
      <c r="J596" s="12"/>
      <c r="K596" s="12"/>
      <c r="Z596" t="str">
        <f t="shared" si="19"/>
        <v/>
      </c>
    </row>
    <row r="597" spans="1:26">
      <c r="A597" s="11"/>
      <c r="B597" s="12"/>
      <c r="C597" s="12"/>
      <c r="D597" s="13"/>
      <c r="E597" s="12"/>
      <c r="F597" s="14" t="str">
        <f t="shared" si="20"/>
        <v/>
      </c>
      <c r="G597" s="12"/>
      <c r="H597" s="12"/>
      <c r="I597" s="12"/>
      <c r="J597" s="12"/>
      <c r="K597" s="12"/>
      <c r="Z597" t="str">
        <f t="shared" si="19"/>
        <v/>
      </c>
    </row>
    <row r="598" spans="1:26">
      <c r="A598" s="11"/>
      <c r="B598" s="12"/>
      <c r="C598" s="12"/>
      <c r="D598" s="13"/>
      <c r="E598" s="12"/>
      <c r="F598" s="14" t="str">
        <f t="shared" si="20"/>
        <v/>
      </c>
      <c r="G598" s="12"/>
      <c r="H598" s="12"/>
      <c r="I598" s="12"/>
      <c r="J598" s="12"/>
      <c r="K598" s="12"/>
      <c r="Z598" t="str">
        <f t="shared" si="19"/>
        <v/>
      </c>
    </row>
    <row r="599" spans="1:26">
      <c r="A599" s="11"/>
      <c r="B599" s="12"/>
      <c r="C599" s="12"/>
      <c r="D599" s="13"/>
      <c r="E599" s="12"/>
      <c r="F599" s="14" t="str">
        <f t="shared" si="20"/>
        <v/>
      </c>
      <c r="G599" s="12"/>
      <c r="H599" s="12"/>
      <c r="I599" s="12"/>
      <c r="J599" s="12"/>
      <c r="K599" s="12"/>
      <c r="Z599" t="str">
        <f t="shared" si="19"/>
        <v/>
      </c>
    </row>
    <row r="600" spans="1:26">
      <c r="A600" s="11"/>
      <c r="B600" s="12"/>
      <c r="C600" s="12"/>
      <c r="D600" s="13"/>
      <c r="E600" s="12"/>
      <c r="F600" s="14" t="str">
        <f t="shared" si="20"/>
        <v/>
      </c>
      <c r="G600" s="12"/>
      <c r="H600" s="12"/>
      <c r="I600" s="12"/>
      <c r="J600" s="12"/>
      <c r="K600" s="12"/>
      <c r="Z600" t="str">
        <f t="shared" si="19"/>
        <v/>
      </c>
    </row>
    <row r="601" spans="1:26">
      <c r="A601" s="11"/>
      <c r="B601" s="12"/>
      <c r="C601" s="12"/>
      <c r="D601" s="13"/>
      <c r="E601" s="12"/>
      <c r="F601" s="14" t="str">
        <f t="shared" si="20"/>
        <v/>
      </c>
      <c r="G601" s="12"/>
      <c r="H601" s="12"/>
      <c r="I601" s="12"/>
      <c r="J601" s="12"/>
      <c r="K601" s="12"/>
      <c r="Z601" t="str">
        <f t="shared" si="19"/>
        <v/>
      </c>
    </row>
    <row r="602" spans="1:26">
      <c r="A602" s="11"/>
      <c r="B602" s="12"/>
      <c r="C602" s="12"/>
      <c r="D602" s="13"/>
      <c r="E602" s="12"/>
      <c r="F602" s="14" t="str">
        <f t="shared" si="20"/>
        <v/>
      </c>
      <c r="G602" s="12"/>
      <c r="H602" s="12"/>
      <c r="I602" s="12"/>
      <c r="J602" s="12"/>
      <c r="K602" s="12"/>
      <c r="Z602" t="str">
        <f t="shared" si="19"/>
        <v/>
      </c>
    </row>
    <row r="603" spans="1:26">
      <c r="A603" s="11"/>
      <c r="B603" s="12"/>
      <c r="C603" s="12"/>
      <c r="D603" s="13"/>
      <c r="E603" s="12"/>
      <c r="F603" s="14" t="str">
        <f t="shared" si="20"/>
        <v/>
      </c>
      <c r="G603" s="12"/>
      <c r="H603" s="12"/>
      <c r="I603" s="12"/>
      <c r="J603" s="12"/>
      <c r="K603" s="12"/>
      <c r="Z603" t="str">
        <f t="shared" si="19"/>
        <v/>
      </c>
    </row>
    <row r="604" spans="1:26">
      <c r="A604" s="11"/>
      <c r="B604" s="12"/>
      <c r="C604" s="12"/>
      <c r="D604" s="13"/>
      <c r="E604" s="12"/>
      <c r="F604" s="14" t="str">
        <f t="shared" si="20"/>
        <v/>
      </c>
      <c r="G604" s="12"/>
      <c r="H604" s="12"/>
      <c r="I604" s="12"/>
      <c r="J604" s="12"/>
      <c r="K604" s="12"/>
      <c r="Z604" t="str">
        <f t="shared" si="19"/>
        <v/>
      </c>
    </row>
    <row r="605" spans="1:26">
      <c r="A605" s="11"/>
      <c r="B605" s="12"/>
      <c r="C605" s="12"/>
      <c r="D605" s="13"/>
      <c r="E605" s="12"/>
      <c r="F605" s="14" t="str">
        <f t="shared" si="20"/>
        <v/>
      </c>
      <c r="G605" s="12"/>
      <c r="H605" s="12"/>
      <c r="I605" s="12"/>
      <c r="J605" s="12"/>
      <c r="K605" s="12"/>
      <c r="Z605" t="str">
        <f t="shared" si="19"/>
        <v/>
      </c>
    </row>
    <row r="606" spans="1:26">
      <c r="A606" s="11"/>
      <c r="B606" s="12"/>
      <c r="C606" s="12"/>
      <c r="D606" s="13"/>
      <c r="E606" s="12"/>
      <c r="F606" s="14" t="str">
        <f t="shared" si="20"/>
        <v/>
      </c>
      <c r="G606" s="12"/>
      <c r="H606" s="12"/>
      <c r="I606" s="12"/>
      <c r="J606" s="12"/>
      <c r="K606" s="12"/>
      <c r="Z606" t="str">
        <f t="shared" si="19"/>
        <v/>
      </c>
    </row>
    <row r="607" spans="1:26">
      <c r="A607" s="11"/>
      <c r="B607" s="12"/>
      <c r="C607" s="12"/>
      <c r="D607" s="13"/>
      <c r="E607" s="12"/>
      <c r="F607" s="14" t="str">
        <f t="shared" si="20"/>
        <v/>
      </c>
      <c r="G607" s="12"/>
      <c r="H607" s="12"/>
      <c r="I607" s="12"/>
      <c r="J607" s="12"/>
      <c r="K607" s="12"/>
      <c r="Z607" t="str">
        <f t="shared" si="19"/>
        <v/>
      </c>
    </row>
    <row r="608" spans="1:26">
      <c r="A608" s="11"/>
      <c r="B608" s="12"/>
      <c r="C608" s="12"/>
      <c r="D608" s="13"/>
      <c r="E608" s="12"/>
      <c r="F608" s="14" t="str">
        <f t="shared" si="20"/>
        <v/>
      </c>
      <c r="G608" s="12"/>
      <c r="H608" s="12"/>
      <c r="I608" s="12"/>
      <c r="J608" s="12"/>
      <c r="K608" s="12"/>
      <c r="Z608" t="str">
        <f t="shared" si="19"/>
        <v/>
      </c>
    </row>
    <row r="609" spans="1:26">
      <c r="A609" s="11"/>
      <c r="B609" s="12"/>
      <c r="C609" s="12"/>
      <c r="D609" s="13"/>
      <c r="E609" s="12"/>
      <c r="F609" s="14" t="str">
        <f t="shared" si="20"/>
        <v/>
      </c>
      <c r="G609" s="12"/>
      <c r="H609" s="12"/>
      <c r="I609" s="12"/>
      <c r="J609" s="12"/>
      <c r="K609" s="12"/>
      <c r="Z609" t="str">
        <f t="shared" si="19"/>
        <v/>
      </c>
    </row>
    <row r="610" spans="1:26">
      <c r="A610" s="11"/>
      <c r="B610" s="12"/>
      <c r="C610" s="12"/>
      <c r="D610" s="13"/>
      <c r="E610" s="12"/>
      <c r="F610" s="14" t="str">
        <f t="shared" si="20"/>
        <v/>
      </c>
      <c r="G610" s="12"/>
      <c r="H610" s="12"/>
      <c r="I610" s="12"/>
      <c r="J610" s="12"/>
      <c r="K610" s="12"/>
      <c r="Z610" t="str">
        <f t="shared" si="19"/>
        <v/>
      </c>
    </row>
    <row r="611" spans="1:26">
      <c r="A611" s="11"/>
      <c r="B611" s="12"/>
      <c r="C611" s="12"/>
      <c r="D611" s="13"/>
      <c r="E611" s="12"/>
      <c r="F611" s="14" t="str">
        <f t="shared" si="20"/>
        <v/>
      </c>
      <c r="G611" s="12"/>
      <c r="H611" s="12"/>
      <c r="I611" s="12"/>
      <c r="J611" s="12"/>
      <c r="K611" s="12"/>
      <c r="Z611" t="str">
        <f t="shared" si="19"/>
        <v/>
      </c>
    </row>
    <row r="612" spans="1:26">
      <c r="A612" s="11"/>
      <c r="B612" s="12"/>
      <c r="C612" s="12"/>
      <c r="D612" s="13"/>
      <c r="E612" s="12"/>
      <c r="F612" s="14" t="str">
        <f t="shared" si="20"/>
        <v/>
      </c>
      <c r="G612" s="12"/>
      <c r="H612" s="12"/>
      <c r="I612" s="12"/>
      <c r="J612" s="12"/>
      <c r="K612" s="12"/>
      <c r="Z612" t="str">
        <f t="shared" si="19"/>
        <v/>
      </c>
    </row>
    <row r="613" spans="1:26">
      <c r="A613" s="11"/>
      <c r="B613" s="12"/>
      <c r="C613" s="12"/>
      <c r="D613" s="13"/>
      <c r="E613" s="12"/>
      <c r="F613" s="14" t="str">
        <f t="shared" si="20"/>
        <v/>
      </c>
      <c r="G613" s="12"/>
      <c r="H613" s="12"/>
      <c r="I613" s="12"/>
      <c r="J613" s="12"/>
      <c r="K613" s="12"/>
      <c r="Z613" t="str">
        <f t="shared" si="19"/>
        <v/>
      </c>
    </row>
    <row r="614" spans="1:26">
      <c r="A614" s="11"/>
      <c r="B614" s="12"/>
      <c r="C614" s="12"/>
      <c r="D614" s="13"/>
      <c r="E614" s="12"/>
      <c r="F614" s="14" t="str">
        <f t="shared" si="20"/>
        <v/>
      </c>
      <c r="G614" s="12"/>
      <c r="H614" s="12"/>
      <c r="I614" s="12"/>
      <c r="J614" s="12"/>
      <c r="K614" s="12"/>
      <c r="Z614" t="str">
        <f t="shared" si="19"/>
        <v/>
      </c>
    </row>
    <row r="615" spans="1:26">
      <c r="A615" s="11"/>
      <c r="B615" s="12"/>
      <c r="C615" s="12"/>
      <c r="D615" s="13"/>
      <c r="E615" s="12"/>
      <c r="F615" s="14" t="str">
        <f t="shared" si="20"/>
        <v/>
      </c>
      <c r="G615" s="12"/>
      <c r="H615" s="12"/>
      <c r="I615" s="12"/>
      <c r="J615" s="12"/>
      <c r="K615" s="12"/>
      <c r="Z615" t="str">
        <f t="shared" si="19"/>
        <v/>
      </c>
    </row>
    <row r="616" spans="1:26">
      <c r="A616" s="11"/>
      <c r="B616" s="12"/>
      <c r="C616" s="12"/>
      <c r="D616" s="13"/>
      <c r="E616" s="12"/>
      <c r="F616" s="14" t="str">
        <f t="shared" si="20"/>
        <v/>
      </c>
      <c r="G616" s="12"/>
      <c r="H616" s="12"/>
      <c r="I616" s="12"/>
      <c r="J616" s="12"/>
      <c r="K616" s="12"/>
      <c r="Z616" t="str">
        <f t="shared" si="19"/>
        <v/>
      </c>
    </row>
    <row r="617" spans="1:26">
      <c r="A617" s="11"/>
      <c r="B617" s="12"/>
      <c r="C617" s="12"/>
      <c r="D617" s="13"/>
      <c r="E617" s="12"/>
      <c r="F617" s="14" t="str">
        <f t="shared" si="20"/>
        <v/>
      </c>
      <c r="G617" s="12"/>
      <c r="H617" s="12"/>
      <c r="I617" s="12"/>
      <c r="J617" s="12"/>
      <c r="K617" s="12"/>
      <c r="Z617" t="str">
        <f t="shared" si="19"/>
        <v/>
      </c>
    </row>
    <row r="618" spans="1:26">
      <c r="A618" s="11"/>
      <c r="B618" s="12"/>
      <c r="C618" s="12"/>
      <c r="D618" s="13"/>
      <c r="E618" s="12"/>
      <c r="F618" s="14" t="str">
        <f t="shared" si="20"/>
        <v/>
      </c>
      <c r="G618" s="12"/>
      <c r="H618" s="12"/>
      <c r="I618" s="12"/>
      <c r="J618" s="12"/>
      <c r="K618" s="12"/>
      <c r="Z618" t="str">
        <f t="shared" ref="Z618:Z629" si="21">IF(B598="revenu","PRE",IF(B598="dépense","PRS",""))</f>
        <v/>
      </c>
    </row>
    <row r="619" spans="1:26">
      <c r="A619" s="11"/>
      <c r="B619" s="12"/>
      <c r="C619" s="12"/>
      <c r="D619" s="13"/>
      <c r="E619" s="12"/>
      <c r="F619" s="14" t="str">
        <f t="shared" si="20"/>
        <v/>
      </c>
      <c r="G619" s="12"/>
      <c r="H619" s="12"/>
      <c r="I619" s="12"/>
      <c r="J619" s="12"/>
      <c r="K619" s="12"/>
      <c r="Z619" t="str">
        <f t="shared" si="21"/>
        <v/>
      </c>
    </row>
    <row r="620" spans="1:26">
      <c r="A620" s="11"/>
      <c r="B620" s="12"/>
      <c r="C620" s="12"/>
      <c r="D620" s="13"/>
      <c r="E620" s="12"/>
      <c r="F620" s="14" t="str">
        <f t="shared" si="20"/>
        <v/>
      </c>
      <c r="G620" s="12"/>
      <c r="H620" s="12"/>
      <c r="I620" s="12"/>
      <c r="J620" s="12"/>
      <c r="K620" s="12"/>
      <c r="Z620" t="str">
        <f t="shared" si="21"/>
        <v/>
      </c>
    </row>
    <row r="621" spans="1:26">
      <c r="A621" s="11"/>
      <c r="B621" s="12"/>
      <c r="C621" s="12"/>
      <c r="D621" s="13"/>
      <c r="E621" s="12"/>
      <c r="F621" s="14" t="str">
        <f t="shared" si="20"/>
        <v/>
      </c>
      <c r="G621" s="12"/>
      <c r="H621" s="12"/>
      <c r="I621" s="12"/>
      <c r="J621" s="12"/>
      <c r="K621" s="12"/>
      <c r="Z621" t="str">
        <f t="shared" si="21"/>
        <v/>
      </c>
    </row>
    <row r="622" spans="1:26">
      <c r="A622" s="11"/>
      <c r="B622" s="12"/>
      <c r="C622" s="12"/>
      <c r="D622" s="13"/>
      <c r="E622" s="12"/>
      <c r="F622" s="14" t="str">
        <f t="shared" si="20"/>
        <v/>
      </c>
      <c r="G622" s="12"/>
      <c r="H622" s="12"/>
      <c r="I622" s="12"/>
      <c r="J622" s="12"/>
      <c r="K622" s="12"/>
      <c r="Z622" t="str">
        <f t="shared" si="21"/>
        <v/>
      </c>
    </row>
    <row r="623" spans="1:26">
      <c r="A623" s="11"/>
      <c r="B623" s="12"/>
      <c r="C623" s="12"/>
      <c r="D623" s="13"/>
      <c r="E623" s="12"/>
      <c r="F623" s="14" t="str">
        <f t="shared" si="20"/>
        <v/>
      </c>
      <c r="G623" s="12"/>
      <c r="H623" s="12"/>
      <c r="I623" s="12"/>
      <c r="J623" s="12"/>
      <c r="K623" s="12"/>
      <c r="Z623" t="str">
        <f t="shared" si="21"/>
        <v/>
      </c>
    </row>
    <row r="624" spans="1:26">
      <c r="A624" s="11"/>
      <c r="B624" s="12"/>
      <c r="C624" s="12"/>
      <c r="D624" s="13"/>
      <c r="E624" s="12"/>
      <c r="F624" s="14" t="str">
        <f t="shared" si="20"/>
        <v/>
      </c>
      <c r="G624" s="12"/>
      <c r="H624" s="12"/>
      <c r="I624" s="12"/>
      <c r="J624" s="12"/>
      <c r="K624" s="12"/>
      <c r="Z624" t="str">
        <f t="shared" si="21"/>
        <v/>
      </c>
    </row>
    <row r="625" spans="1:26">
      <c r="A625" s="11"/>
      <c r="B625" s="12"/>
      <c r="C625" s="12"/>
      <c r="D625" s="13"/>
      <c r="E625" s="12"/>
      <c r="F625" s="14" t="str">
        <f t="shared" si="20"/>
        <v/>
      </c>
      <c r="G625" s="12"/>
      <c r="H625" s="12"/>
      <c r="I625" s="12"/>
      <c r="J625" s="12"/>
      <c r="K625" s="12"/>
      <c r="Z625" t="str">
        <f t="shared" si="21"/>
        <v/>
      </c>
    </row>
    <row r="626" spans="1:26">
      <c r="A626" s="11"/>
      <c r="B626" s="12"/>
      <c r="C626" s="12"/>
      <c r="D626" s="13"/>
      <c r="E626" s="12"/>
      <c r="F626" s="14" t="str">
        <f t="shared" si="20"/>
        <v/>
      </c>
      <c r="G626" s="12"/>
      <c r="H626" s="12"/>
      <c r="I626" s="12"/>
      <c r="J626" s="12"/>
      <c r="K626" s="12"/>
      <c r="Z626" t="str">
        <f t="shared" si="21"/>
        <v/>
      </c>
    </row>
    <row r="627" spans="1:26">
      <c r="A627" s="11"/>
      <c r="B627" s="12"/>
      <c r="C627" s="12"/>
      <c r="D627" s="13"/>
      <c r="E627" s="12"/>
      <c r="F627" s="14" t="str">
        <f t="shared" si="20"/>
        <v/>
      </c>
      <c r="G627" s="12"/>
      <c r="H627" s="12"/>
      <c r="I627" s="12"/>
      <c r="J627" s="12"/>
      <c r="K627" s="12"/>
      <c r="Z627" t="str">
        <f t="shared" si="21"/>
        <v/>
      </c>
    </row>
    <row r="628" spans="1:26">
      <c r="A628" s="11"/>
      <c r="B628" s="12"/>
      <c r="C628" s="12"/>
      <c r="D628" s="13"/>
      <c r="E628" s="12"/>
      <c r="F628" s="14" t="str">
        <f t="shared" si="20"/>
        <v/>
      </c>
      <c r="G628" s="12"/>
      <c r="H628" s="12"/>
      <c r="I628" s="12"/>
      <c r="J628" s="12"/>
      <c r="K628" s="12"/>
      <c r="Z628" t="str">
        <f t="shared" si="21"/>
        <v/>
      </c>
    </row>
    <row r="629" spans="1:26">
      <c r="A629" s="11"/>
      <c r="B629" s="12"/>
      <c r="C629" s="12"/>
      <c r="D629" s="13"/>
      <c r="E629" s="12"/>
      <c r="F629" s="14" t="str">
        <f t="shared" si="20"/>
        <v/>
      </c>
      <c r="G629" s="12"/>
      <c r="H629" s="12"/>
      <c r="I629" s="12"/>
      <c r="J629" s="12"/>
      <c r="K629" s="12"/>
      <c r="Z629" t="str">
        <f t="shared" si="21"/>
        <v/>
      </c>
    </row>
    <row r="630" spans="1:26">
      <c r="A630" s="11"/>
      <c r="B630" s="12"/>
      <c r="C630" s="12"/>
      <c r="D630" s="13"/>
      <c r="E630" s="12"/>
      <c r="F630" s="14" t="str">
        <f t="shared" si="20"/>
        <v/>
      </c>
      <c r="G630" s="12"/>
      <c r="H630" s="12"/>
      <c r="I630" s="12"/>
      <c r="J630" s="12"/>
      <c r="K630" s="12"/>
    </row>
    <row r="631" spans="1:26">
      <c r="A631" s="11"/>
      <c r="B631" s="12"/>
      <c r="C631" s="12"/>
      <c r="D631" s="13"/>
      <c r="E631" s="12"/>
      <c r="F631" s="14" t="str">
        <f t="shared" si="20"/>
        <v/>
      </c>
      <c r="G631" s="12"/>
      <c r="H631" s="12"/>
      <c r="I631" s="12"/>
      <c r="J631" s="12"/>
      <c r="K631" s="12"/>
    </row>
    <row r="632" spans="1:26">
      <c r="A632" s="11"/>
      <c r="B632" s="12"/>
      <c r="C632" s="12"/>
      <c r="D632" s="13"/>
      <c r="E632" s="12"/>
      <c r="F632" s="14" t="str">
        <f t="shared" si="20"/>
        <v/>
      </c>
      <c r="G632" s="12"/>
      <c r="H632" s="12"/>
      <c r="I632" s="12"/>
      <c r="J632" s="12"/>
      <c r="K632" s="12"/>
    </row>
    <row r="633" spans="1:26">
      <c r="A633" s="11"/>
      <c r="B633" s="12"/>
      <c r="C633" s="12"/>
      <c r="D633" s="13"/>
      <c r="E633" s="12"/>
      <c r="F633" s="14" t="str">
        <f t="shared" si="20"/>
        <v/>
      </c>
      <c r="G633" s="12"/>
      <c r="H633" s="12"/>
      <c r="I633" s="12"/>
      <c r="J633" s="12"/>
      <c r="K633" s="12"/>
    </row>
    <row r="634" spans="1:26">
      <c r="A634" s="11"/>
      <c r="B634" s="12"/>
      <c r="C634" s="12"/>
      <c r="D634" s="13"/>
      <c r="E634" s="12"/>
      <c r="F634" s="14" t="str">
        <f t="shared" si="20"/>
        <v/>
      </c>
      <c r="G634" s="12"/>
      <c r="H634" s="12"/>
      <c r="I634" s="12"/>
      <c r="J634" s="12"/>
      <c r="K634" s="12"/>
    </row>
    <row r="635" spans="1:26">
      <c r="A635" s="11"/>
      <c r="B635" s="12"/>
      <c r="C635" s="12"/>
      <c r="D635" s="13"/>
      <c r="E635" s="12"/>
      <c r="F635" s="14" t="str">
        <f t="shared" si="20"/>
        <v/>
      </c>
      <c r="G635" s="12"/>
      <c r="H635" s="12"/>
      <c r="I635" s="12"/>
      <c r="J635" s="12"/>
      <c r="K635" s="12"/>
    </row>
    <row r="636" spans="1:26">
      <c r="A636" s="11"/>
      <c r="B636" s="12"/>
      <c r="C636" s="12"/>
      <c r="D636" s="13"/>
      <c r="E636" s="12"/>
      <c r="F636" s="14" t="str">
        <f t="shared" si="20"/>
        <v/>
      </c>
      <c r="G636" s="12"/>
      <c r="H636" s="12"/>
      <c r="I636" s="12"/>
      <c r="J636" s="12"/>
      <c r="K636" s="12"/>
    </row>
    <row r="637" spans="1:26">
      <c r="A637" s="11"/>
      <c r="B637" s="12"/>
      <c r="C637" s="12"/>
      <c r="D637" s="13"/>
      <c r="E637" s="12"/>
      <c r="F637" s="14" t="str">
        <f t="shared" si="20"/>
        <v/>
      </c>
      <c r="G637" s="12"/>
      <c r="H637" s="12"/>
      <c r="I637" s="12"/>
      <c r="J637" s="12"/>
      <c r="K637" s="12"/>
    </row>
    <row r="638" spans="1:26">
      <c r="A638" s="11"/>
      <c r="B638" s="12"/>
      <c r="C638" s="12"/>
      <c r="D638" s="13"/>
      <c r="E638" s="12"/>
      <c r="F638" s="14" t="str">
        <f t="shared" si="20"/>
        <v/>
      </c>
      <c r="G638" s="12"/>
      <c r="H638" s="12"/>
      <c r="I638" s="12"/>
      <c r="J638" s="12"/>
      <c r="K638" s="12"/>
    </row>
    <row r="639" spans="1:26">
      <c r="A639" s="11"/>
      <c r="B639" s="12"/>
      <c r="C639" s="12"/>
      <c r="D639" s="13"/>
      <c r="E639" s="12"/>
      <c r="F639" s="14" t="str">
        <f t="shared" si="20"/>
        <v/>
      </c>
      <c r="G639" s="12"/>
      <c r="H639" s="12"/>
      <c r="I639" s="12"/>
      <c r="J639" s="12"/>
      <c r="K639" s="12"/>
    </row>
    <row r="640" spans="1:26">
      <c r="A640" s="11"/>
      <c r="B640" s="12"/>
      <c r="C640" s="12"/>
      <c r="D640" s="13"/>
      <c r="E640" s="12"/>
      <c r="F640" s="14" t="str">
        <f t="shared" si="20"/>
        <v/>
      </c>
      <c r="G640" s="12"/>
      <c r="H640" s="12"/>
      <c r="I640" s="12"/>
      <c r="J640" s="12"/>
      <c r="K640" s="12"/>
    </row>
    <row r="641" spans="1:11">
      <c r="A641" s="11"/>
      <c r="B641" s="12"/>
      <c r="C641" s="12"/>
      <c r="D641" s="13"/>
      <c r="E641" s="12"/>
      <c r="F641" s="14" t="str">
        <f t="shared" si="20"/>
        <v/>
      </c>
      <c r="G641" s="12"/>
      <c r="H641" s="12"/>
      <c r="I641" s="12"/>
      <c r="J641" s="12"/>
      <c r="K641" s="12"/>
    </row>
    <row r="642" spans="1:11">
      <c r="A642" s="11"/>
      <c r="B642" s="12"/>
      <c r="C642" s="12"/>
      <c r="D642" s="13"/>
      <c r="E642" s="12"/>
      <c r="F642" s="14" t="str">
        <f t="shared" ref="F642:F705" si="22">IF(ISNUMBER(A642),TEXT(A642,"mmmm"),"")</f>
        <v/>
      </c>
      <c r="G642" s="12"/>
      <c r="H642" s="12"/>
      <c r="I642" s="12"/>
      <c r="J642" s="12"/>
      <c r="K642" s="12"/>
    </row>
    <row r="643" spans="1:11">
      <c r="A643" s="11"/>
      <c r="B643" s="12"/>
      <c r="C643" s="12"/>
      <c r="D643" s="13"/>
      <c r="E643" s="12"/>
      <c r="F643" s="14" t="str">
        <f t="shared" si="22"/>
        <v/>
      </c>
      <c r="G643" s="12"/>
      <c r="H643" s="12"/>
      <c r="I643" s="12"/>
      <c r="J643" s="12"/>
      <c r="K643" s="12"/>
    </row>
    <row r="644" spans="1:11">
      <c r="A644" s="11"/>
      <c r="B644" s="12"/>
      <c r="C644" s="12"/>
      <c r="D644" s="13"/>
      <c r="E644" s="12"/>
      <c r="F644" s="14" t="str">
        <f t="shared" si="22"/>
        <v/>
      </c>
      <c r="G644" s="12"/>
      <c r="H644" s="12"/>
      <c r="I644" s="12"/>
      <c r="J644" s="12"/>
      <c r="K644" s="12"/>
    </row>
    <row r="645" spans="1:11">
      <c r="A645" s="11"/>
      <c r="B645" s="12"/>
      <c r="C645" s="12"/>
      <c r="D645" s="13"/>
      <c r="E645" s="12"/>
      <c r="F645" s="14" t="str">
        <f t="shared" si="22"/>
        <v/>
      </c>
      <c r="G645" s="12"/>
      <c r="H645" s="12"/>
      <c r="I645" s="12"/>
      <c r="J645" s="12"/>
      <c r="K645" s="12"/>
    </row>
    <row r="646" spans="1:11">
      <c r="A646" s="11"/>
      <c r="B646" s="12"/>
      <c r="C646" s="12"/>
      <c r="D646" s="13"/>
      <c r="E646" s="12"/>
      <c r="F646" s="14" t="str">
        <f t="shared" si="22"/>
        <v/>
      </c>
      <c r="G646" s="12"/>
      <c r="H646" s="12"/>
      <c r="I646" s="12"/>
      <c r="J646" s="12"/>
      <c r="K646" s="12"/>
    </row>
    <row r="647" spans="1:11">
      <c r="A647" s="11"/>
      <c r="B647" s="12"/>
      <c r="C647" s="12"/>
      <c r="D647" s="13"/>
      <c r="E647" s="12"/>
      <c r="F647" s="14" t="str">
        <f t="shared" si="22"/>
        <v/>
      </c>
      <c r="G647" s="12"/>
      <c r="H647" s="12"/>
      <c r="I647" s="12"/>
      <c r="J647" s="12"/>
      <c r="K647" s="12"/>
    </row>
    <row r="648" spans="1:11">
      <c r="A648" s="11"/>
      <c r="B648" s="12"/>
      <c r="C648" s="12"/>
      <c r="D648" s="13"/>
      <c r="E648" s="12"/>
      <c r="F648" s="14" t="str">
        <f t="shared" si="22"/>
        <v/>
      </c>
      <c r="G648" s="12"/>
      <c r="H648" s="12"/>
      <c r="I648" s="12"/>
      <c r="J648" s="12"/>
      <c r="K648" s="12"/>
    </row>
    <row r="649" spans="1:11">
      <c r="A649" s="11"/>
      <c r="B649" s="12"/>
      <c r="C649" s="12"/>
      <c r="D649" s="13"/>
      <c r="E649" s="12"/>
      <c r="F649" s="14" t="str">
        <f t="shared" si="22"/>
        <v/>
      </c>
      <c r="G649" s="12"/>
      <c r="H649" s="12"/>
      <c r="I649" s="12"/>
      <c r="J649" s="12"/>
      <c r="K649" s="12"/>
    </row>
    <row r="650" spans="1:11">
      <c r="A650" s="11"/>
      <c r="B650" s="12"/>
      <c r="C650" s="12"/>
      <c r="D650" s="13"/>
      <c r="E650" s="12"/>
      <c r="F650" s="14" t="str">
        <f t="shared" si="22"/>
        <v/>
      </c>
      <c r="G650" s="12"/>
      <c r="H650" s="12"/>
      <c r="I650" s="12"/>
      <c r="J650" s="12"/>
      <c r="K650" s="12"/>
    </row>
    <row r="651" spans="1:11">
      <c r="A651" s="11"/>
      <c r="B651" s="12"/>
      <c r="C651" s="12"/>
      <c r="D651" s="13"/>
      <c r="E651" s="12"/>
      <c r="F651" s="14" t="str">
        <f t="shared" si="22"/>
        <v/>
      </c>
      <c r="G651" s="12"/>
      <c r="H651" s="12"/>
      <c r="I651" s="12"/>
      <c r="J651" s="12"/>
      <c r="K651" s="12"/>
    </row>
    <row r="652" spans="1:11">
      <c r="A652" s="11"/>
      <c r="B652" s="12"/>
      <c r="C652" s="12"/>
      <c r="D652" s="13"/>
      <c r="E652" s="12"/>
      <c r="F652" s="14" t="str">
        <f t="shared" si="22"/>
        <v/>
      </c>
      <c r="G652" s="12"/>
      <c r="H652" s="12"/>
      <c r="I652" s="12"/>
      <c r="J652" s="12"/>
      <c r="K652" s="12"/>
    </row>
    <row r="653" spans="1:11">
      <c r="A653" s="11"/>
      <c r="B653" s="12"/>
      <c r="C653" s="12"/>
      <c r="D653" s="13"/>
      <c r="E653" s="12"/>
      <c r="F653" s="14" t="str">
        <f t="shared" si="22"/>
        <v/>
      </c>
      <c r="G653" s="12"/>
      <c r="H653" s="12"/>
      <c r="I653" s="12"/>
      <c r="J653" s="12"/>
      <c r="K653" s="12"/>
    </row>
    <row r="654" spans="1:11">
      <c r="A654" s="11"/>
      <c r="B654" s="12"/>
      <c r="C654" s="12"/>
      <c r="D654" s="13"/>
      <c r="E654" s="12"/>
      <c r="F654" s="14" t="str">
        <f t="shared" si="22"/>
        <v/>
      </c>
      <c r="G654" s="12"/>
      <c r="H654" s="12"/>
      <c r="I654" s="12"/>
      <c r="J654" s="12"/>
      <c r="K654" s="12"/>
    </row>
    <row r="655" spans="1:11">
      <c r="A655" s="11"/>
      <c r="B655" s="12"/>
      <c r="C655" s="12"/>
      <c r="D655" s="13"/>
      <c r="E655" s="12"/>
      <c r="F655" s="14" t="str">
        <f t="shared" si="22"/>
        <v/>
      </c>
      <c r="G655" s="12"/>
      <c r="H655" s="12"/>
      <c r="I655" s="12"/>
      <c r="J655" s="12"/>
      <c r="K655" s="12"/>
    </row>
    <row r="656" spans="1:11">
      <c r="A656" s="11"/>
      <c r="B656" s="12"/>
      <c r="C656" s="12"/>
      <c r="D656" s="13"/>
      <c r="E656" s="12"/>
      <c r="F656" s="14" t="str">
        <f t="shared" si="22"/>
        <v/>
      </c>
      <c r="G656" s="12"/>
      <c r="H656" s="12"/>
      <c r="I656" s="12"/>
      <c r="J656" s="12"/>
      <c r="K656" s="12"/>
    </row>
    <row r="657" spans="1:11">
      <c r="A657" s="11"/>
      <c r="B657" s="12"/>
      <c r="C657" s="12"/>
      <c r="D657" s="13"/>
      <c r="E657" s="12"/>
      <c r="F657" s="14" t="str">
        <f t="shared" si="22"/>
        <v/>
      </c>
      <c r="G657" s="12"/>
      <c r="H657" s="12"/>
      <c r="I657" s="12"/>
      <c r="J657" s="12"/>
      <c r="K657" s="12"/>
    </row>
    <row r="658" spans="1:11">
      <c r="A658" s="11"/>
      <c r="B658" s="12"/>
      <c r="C658" s="12"/>
      <c r="D658" s="13"/>
      <c r="E658" s="12"/>
      <c r="F658" s="14" t="str">
        <f t="shared" si="22"/>
        <v/>
      </c>
      <c r="G658" s="12"/>
      <c r="H658" s="12"/>
      <c r="I658" s="12"/>
      <c r="J658" s="12"/>
      <c r="K658" s="12"/>
    </row>
    <row r="659" spans="1:11">
      <c r="A659" s="11"/>
      <c r="B659" s="12"/>
      <c r="C659" s="12"/>
      <c r="D659" s="13"/>
      <c r="E659" s="12"/>
      <c r="F659" s="14" t="str">
        <f t="shared" si="22"/>
        <v/>
      </c>
      <c r="G659" s="12"/>
      <c r="H659" s="12"/>
      <c r="I659" s="12"/>
      <c r="J659" s="12"/>
      <c r="K659" s="12"/>
    </row>
    <row r="660" spans="1:11">
      <c r="A660" s="11"/>
      <c r="B660" s="12"/>
      <c r="C660" s="12"/>
      <c r="D660" s="13"/>
      <c r="E660" s="12"/>
      <c r="F660" s="14" t="str">
        <f t="shared" si="22"/>
        <v/>
      </c>
      <c r="G660" s="12"/>
      <c r="H660" s="12"/>
      <c r="I660" s="12"/>
      <c r="J660" s="12"/>
      <c r="K660" s="12"/>
    </row>
    <row r="661" spans="1:11">
      <c r="A661" s="11"/>
      <c r="B661" s="12"/>
      <c r="C661" s="12"/>
      <c r="D661" s="13"/>
      <c r="E661" s="12"/>
      <c r="F661" s="14" t="str">
        <f t="shared" si="22"/>
        <v/>
      </c>
      <c r="G661" s="12"/>
      <c r="H661" s="12"/>
      <c r="I661" s="12"/>
      <c r="J661" s="12"/>
      <c r="K661" s="12"/>
    </row>
    <row r="662" spans="1:11">
      <c r="A662" s="11"/>
      <c r="B662" s="12"/>
      <c r="C662" s="12"/>
      <c r="D662" s="13"/>
      <c r="E662" s="12"/>
      <c r="F662" s="14" t="str">
        <f t="shared" si="22"/>
        <v/>
      </c>
      <c r="G662" s="12"/>
      <c r="H662" s="12"/>
      <c r="I662" s="12"/>
      <c r="J662" s="12"/>
      <c r="K662" s="12"/>
    </row>
    <row r="663" spans="1:11">
      <c r="A663" s="11"/>
      <c r="B663" s="12"/>
      <c r="C663" s="12"/>
      <c r="D663" s="13"/>
      <c r="E663" s="12"/>
      <c r="F663" s="14" t="str">
        <f t="shared" si="22"/>
        <v/>
      </c>
      <c r="G663" s="12"/>
      <c r="H663" s="12"/>
      <c r="I663" s="12"/>
      <c r="J663" s="12"/>
      <c r="K663" s="12"/>
    </row>
    <row r="664" spans="1:11">
      <c r="A664" s="11"/>
      <c r="B664" s="12"/>
      <c r="C664" s="12"/>
      <c r="D664" s="13"/>
      <c r="E664" s="12"/>
      <c r="F664" s="14" t="str">
        <f t="shared" si="22"/>
        <v/>
      </c>
      <c r="G664" s="12"/>
      <c r="H664" s="12"/>
      <c r="I664" s="12"/>
      <c r="J664" s="12"/>
      <c r="K664" s="12"/>
    </row>
    <row r="665" spans="1:11">
      <c r="A665" s="11"/>
      <c r="B665" s="12"/>
      <c r="C665" s="12"/>
      <c r="D665" s="13"/>
      <c r="E665" s="12"/>
      <c r="F665" s="14" t="str">
        <f t="shared" si="22"/>
        <v/>
      </c>
      <c r="G665" s="12"/>
      <c r="H665" s="12"/>
      <c r="I665" s="12"/>
      <c r="J665" s="12"/>
      <c r="K665" s="12"/>
    </row>
    <row r="666" spans="1:11">
      <c r="A666" s="11"/>
      <c r="B666" s="12"/>
      <c r="C666" s="12"/>
      <c r="D666" s="13"/>
      <c r="E666" s="12"/>
      <c r="F666" s="14" t="str">
        <f t="shared" si="22"/>
        <v/>
      </c>
      <c r="G666" s="12"/>
      <c r="H666" s="12"/>
      <c r="I666" s="12"/>
      <c r="J666" s="12"/>
      <c r="K666" s="12"/>
    </row>
    <row r="667" spans="1:11">
      <c r="A667" s="11"/>
      <c r="B667" s="12"/>
      <c r="C667" s="12"/>
      <c r="D667" s="13"/>
      <c r="E667" s="12"/>
      <c r="F667" s="14" t="str">
        <f t="shared" si="22"/>
        <v/>
      </c>
      <c r="G667" s="12"/>
      <c r="H667" s="12"/>
      <c r="I667" s="12"/>
      <c r="J667" s="12"/>
      <c r="K667" s="12"/>
    </row>
    <row r="668" spans="1:11">
      <c r="A668" s="11"/>
      <c r="B668" s="12"/>
      <c r="C668" s="12"/>
      <c r="D668" s="13"/>
      <c r="E668" s="12"/>
      <c r="F668" s="14" t="str">
        <f t="shared" si="22"/>
        <v/>
      </c>
      <c r="G668" s="12"/>
      <c r="H668" s="12"/>
      <c r="I668" s="12"/>
      <c r="J668" s="12"/>
      <c r="K668" s="12"/>
    </row>
    <row r="669" spans="1:11">
      <c r="A669" s="11"/>
      <c r="B669" s="12"/>
      <c r="C669" s="12"/>
      <c r="D669" s="13"/>
      <c r="E669" s="12"/>
      <c r="F669" s="14" t="str">
        <f t="shared" si="22"/>
        <v/>
      </c>
      <c r="G669" s="12"/>
      <c r="H669" s="12"/>
      <c r="I669" s="12"/>
      <c r="J669" s="12"/>
      <c r="K669" s="12"/>
    </row>
    <row r="670" spans="1:11">
      <c r="A670" s="11"/>
      <c r="B670" s="12"/>
      <c r="C670" s="12"/>
      <c r="D670" s="13"/>
      <c r="E670" s="12"/>
      <c r="F670" s="14" t="str">
        <f t="shared" si="22"/>
        <v/>
      </c>
      <c r="G670" s="12"/>
      <c r="H670" s="12"/>
      <c r="I670" s="12"/>
      <c r="J670" s="12"/>
      <c r="K670" s="12"/>
    </row>
    <row r="671" spans="1:11">
      <c r="A671" s="11"/>
      <c r="B671" s="12"/>
      <c r="C671" s="12"/>
      <c r="D671" s="13"/>
      <c r="E671" s="12"/>
      <c r="F671" s="14" t="str">
        <f t="shared" si="22"/>
        <v/>
      </c>
      <c r="G671" s="12"/>
      <c r="H671" s="12"/>
      <c r="I671" s="12"/>
      <c r="J671" s="12"/>
      <c r="K671" s="12"/>
    </row>
    <row r="672" spans="1:11">
      <c r="A672" s="11"/>
      <c r="B672" s="12"/>
      <c r="C672" s="12"/>
      <c r="D672" s="13"/>
      <c r="E672" s="12"/>
      <c r="F672" s="14" t="str">
        <f t="shared" si="22"/>
        <v/>
      </c>
      <c r="G672" s="12"/>
      <c r="H672" s="12"/>
      <c r="I672" s="12"/>
      <c r="J672" s="12"/>
      <c r="K672" s="12"/>
    </row>
    <row r="673" spans="1:11">
      <c r="A673" s="11"/>
      <c r="B673" s="12"/>
      <c r="C673" s="12"/>
      <c r="D673" s="13"/>
      <c r="E673" s="12"/>
      <c r="F673" s="14" t="str">
        <f t="shared" si="22"/>
        <v/>
      </c>
      <c r="G673" s="12"/>
      <c r="H673" s="12"/>
      <c r="I673" s="12"/>
      <c r="J673" s="12"/>
      <c r="K673" s="12"/>
    </row>
    <row r="674" spans="1:11">
      <c r="A674" s="11"/>
      <c r="B674" s="12"/>
      <c r="C674" s="12"/>
      <c r="D674" s="13"/>
      <c r="E674" s="12"/>
      <c r="F674" s="14" t="str">
        <f t="shared" si="22"/>
        <v/>
      </c>
      <c r="G674" s="12"/>
      <c r="H674" s="12"/>
      <c r="I674" s="12"/>
      <c r="J674" s="12"/>
      <c r="K674" s="12"/>
    </row>
    <row r="675" spans="1:11">
      <c r="A675" s="11"/>
      <c r="B675" s="12"/>
      <c r="C675" s="12"/>
      <c r="D675" s="13"/>
      <c r="E675" s="12"/>
      <c r="F675" s="14" t="str">
        <f t="shared" si="22"/>
        <v/>
      </c>
      <c r="G675" s="12"/>
      <c r="H675" s="12"/>
      <c r="I675" s="12"/>
      <c r="J675" s="12"/>
      <c r="K675" s="12"/>
    </row>
    <row r="676" spans="1:11">
      <c r="A676" s="11"/>
      <c r="B676" s="12"/>
      <c r="C676" s="12"/>
      <c r="D676" s="13"/>
      <c r="E676" s="12"/>
      <c r="F676" s="14" t="str">
        <f t="shared" si="22"/>
        <v/>
      </c>
      <c r="G676" s="12"/>
      <c r="H676" s="12"/>
      <c r="I676" s="12"/>
      <c r="J676" s="12"/>
      <c r="K676" s="12"/>
    </row>
    <row r="677" spans="1:11">
      <c r="A677" s="11"/>
      <c r="B677" s="12"/>
      <c r="C677" s="12"/>
      <c r="D677" s="13"/>
      <c r="E677" s="12"/>
      <c r="F677" s="14" t="str">
        <f t="shared" si="22"/>
        <v/>
      </c>
      <c r="G677" s="12"/>
      <c r="H677" s="12"/>
      <c r="I677" s="12"/>
      <c r="J677" s="12"/>
      <c r="K677" s="12"/>
    </row>
    <row r="678" spans="1:11">
      <c r="A678" s="11"/>
      <c r="B678" s="12"/>
      <c r="C678" s="12"/>
      <c r="D678" s="13"/>
      <c r="E678" s="12"/>
      <c r="F678" s="14" t="str">
        <f t="shared" si="22"/>
        <v/>
      </c>
      <c r="G678" s="12"/>
      <c r="H678" s="12"/>
      <c r="I678" s="12"/>
      <c r="J678" s="12"/>
      <c r="K678" s="12"/>
    </row>
    <row r="679" spans="1:11">
      <c r="A679" s="11"/>
      <c r="B679" s="12"/>
      <c r="C679" s="12"/>
      <c r="D679" s="13"/>
      <c r="E679" s="12"/>
      <c r="F679" s="14" t="str">
        <f t="shared" si="22"/>
        <v/>
      </c>
      <c r="G679" s="12"/>
      <c r="H679" s="12"/>
      <c r="I679" s="12"/>
      <c r="J679" s="12"/>
      <c r="K679" s="12"/>
    </row>
    <row r="680" spans="1:11">
      <c r="A680" s="11"/>
      <c r="B680" s="12"/>
      <c r="C680" s="12"/>
      <c r="D680" s="13"/>
      <c r="E680" s="12"/>
      <c r="F680" s="14" t="str">
        <f t="shared" si="22"/>
        <v/>
      </c>
      <c r="G680" s="12"/>
      <c r="H680" s="12"/>
      <c r="I680" s="12"/>
      <c r="J680" s="12"/>
      <c r="K680" s="12"/>
    </row>
    <row r="681" spans="1:11">
      <c r="A681" s="11"/>
      <c r="B681" s="12"/>
      <c r="C681" s="12"/>
      <c r="D681" s="13"/>
      <c r="E681" s="12"/>
      <c r="F681" s="14" t="str">
        <f t="shared" si="22"/>
        <v/>
      </c>
      <c r="G681" s="12"/>
      <c r="H681" s="12"/>
      <c r="I681" s="12"/>
      <c r="J681" s="12"/>
      <c r="K681" s="12"/>
    </row>
    <row r="682" spans="1:11">
      <c r="A682" s="11"/>
      <c r="B682" s="12"/>
      <c r="C682" s="12"/>
      <c r="D682" s="13"/>
      <c r="E682" s="12"/>
      <c r="F682" s="14" t="str">
        <f t="shared" si="22"/>
        <v/>
      </c>
      <c r="G682" s="12"/>
      <c r="H682" s="12"/>
      <c r="I682" s="12"/>
      <c r="J682" s="12"/>
      <c r="K682" s="12"/>
    </row>
    <row r="683" spans="1:11">
      <c r="A683" s="11"/>
      <c r="B683" s="12"/>
      <c r="C683" s="12"/>
      <c r="D683" s="13"/>
      <c r="E683" s="12"/>
      <c r="F683" s="14" t="str">
        <f t="shared" si="22"/>
        <v/>
      </c>
      <c r="G683" s="12"/>
      <c r="H683" s="12"/>
      <c r="I683" s="12"/>
      <c r="J683" s="12"/>
      <c r="K683" s="12"/>
    </row>
    <row r="684" spans="1:11">
      <c r="A684" s="11"/>
      <c r="B684" s="12"/>
      <c r="C684" s="12"/>
      <c r="D684" s="13"/>
      <c r="E684" s="12"/>
      <c r="F684" s="14" t="str">
        <f t="shared" si="22"/>
        <v/>
      </c>
      <c r="G684" s="12"/>
      <c r="H684" s="12"/>
      <c r="I684" s="12"/>
      <c r="J684" s="12"/>
      <c r="K684" s="12"/>
    </row>
    <row r="685" spans="1:11">
      <c r="A685" s="11"/>
      <c r="B685" s="12"/>
      <c r="C685" s="12"/>
      <c r="D685" s="13"/>
      <c r="E685" s="12"/>
      <c r="F685" s="14" t="str">
        <f t="shared" si="22"/>
        <v/>
      </c>
      <c r="G685" s="12"/>
      <c r="H685" s="12"/>
      <c r="I685" s="12"/>
      <c r="J685" s="12"/>
      <c r="K685" s="12"/>
    </row>
    <row r="686" spans="1:11">
      <c r="A686" s="11"/>
      <c r="B686" s="12"/>
      <c r="C686" s="12"/>
      <c r="D686" s="13"/>
      <c r="E686" s="12"/>
      <c r="F686" s="14" t="str">
        <f t="shared" si="22"/>
        <v/>
      </c>
      <c r="G686" s="12"/>
      <c r="H686" s="12"/>
      <c r="I686" s="12"/>
      <c r="J686" s="12"/>
      <c r="K686" s="12"/>
    </row>
    <row r="687" spans="1:11">
      <c r="A687" s="11"/>
      <c r="B687" s="12"/>
      <c r="C687" s="12"/>
      <c r="D687" s="13"/>
      <c r="E687" s="12"/>
      <c r="F687" s="14" t="str">
        <f t="shared" si="22"/>
        <v/>
      </c>
      <c r="G687" s="12"/>
      <c r="H687" s="12"/>
      <c r="I687" s="12"/>
      <c r="J687" s="12"/>
      <c r="K687" s="12"/>
    </row>
    <row r="688" spans="1:11">
      <c r="A688" s="11"/>
      <c r="B688" s="12"/>
      <c r="C688" s="12"/>
      <c r="D688" s="13"/>
      <c r="E688" s="12"/>
      <c r="F688" s="14" t="str">
        <f t="shared" si="22"/>
        <v/>
      </c>
      <c r="G688" s="12"/>
      <c r="H688" s="12"/>
      <c r="I688" s="12"/>
      <c r="J688" s="12"/>
      <c r="K688" s="12"/>
    </row>
    <row r="689" spans="1:11">
      <c r="A689" s="11"/>
      <c r="B689" s="12"/>
      <c r="C689" s="12"/>
      <c r="D689" s="13"/>
      <c r="E689" s="12"/>
      <c r="F689" s="14" t="str">
        <f t="shared" si="22"/>
        <v/>
      </c>
      <c r="G689" s="12"/>
      <c r="H689" s="12"/>
      <c r="I689" s="12"/>
      <c r="J689" s="12"/>
      <c r="K689" s="12"/>
    </row>
    <row r="690" spans="1:11">
      <c r="A690" s="11"/>
      <c r="B690" s="12"/>
      <c r="C690" s="12"/>
      <c r="D690" s="13"/>
      <c r="E690" s="12"/>
      <c r="F690" s="14" t="str">
        <f t="shared" si="22"/>
        <v/>
      </c>
      <c r="G690" s="12"/>
      <c r="H690" s="12"/>
      <c r="I690" s="12"/>
      <c r="J690" s="12"/>
      <c r="K690" s="12"/>
    </row>
    <row r="691" spans="1:11">
      <c r="A691" s="11"/>
      <c r="B691" s="12"/>
      <c r="C691" s="12"/>
      <c r="D691" s="13"/>
      <c r="E691" s="12"/>
      <c r="F691" s="14" t="str">
        <f t="shared" si="22"/>
        <v/>
      </c>
      <c r="G691" s="12"/>
      <c r="H691" s="12"/>
      <c r="I691" s="12"/>
      <c r="J691" s="12"/>
      <c r="K691" s="12"/>
    </row>
    <row r="692" spans="1:11">
      <c r="A692" s="11"/>
      <c r="B692" s="12"/>
      <c r="C692" s="12"/>
      <c r="D692" s="13"/>
      <c r="E692" s="12"/>
      <c r="F692" s="14" t="str">
        <f t="shared" si="22"/>
        <v/>
      </c>
      <c r="G692" s="12"/>
      <c r="H692" s="12"/>
      <c r="I692" s="12"/>
      <c r="J692" s="12"/>
      <c r="K692" s="12"/>
    </row>
    <row r="693" spans="1:11">
      <c r="A693" s="11"/>
      <c r="B693" s="12"/>
      <c r="C693" s="12"/>
      <c r="D693" s="13"/>
      <c r="E693" s="12"/>
      <c r="F693" s="14" t="str">
        <f t="shared" si="22"/>
        <v/>
      </c>
      <c r="G693" s="12"/>
      <c r="H693" s="12"/>
      <c r="I693" s="12"/>
      <c r="J693" s="12"/>
      <c r="K693" s="12"/>
    </row>
    <row r="694" spans="1:11">
      <c r="A694" s="11"/>
      <c r="B694" s="12"/>
      <c r="C694" s="12"/>
      <c r="D694" s="13"/>
      <c r="E694" s="12"/>
      <c r="F694" s="14" t="str">
        <f t="shared" si="22"/>
        <v/>
      </c>
      <c r="G694" s="12"/>
      <c r="H694" s="12"/>
      <c r="I694" s="12"/>
      <c r="J694" s="12"/>
      <c r="K694" s="12"/>
    </row>
    <row r="695" spans="1:11">
      <c r="A695" s="11"/>
      <c r="B695" s="12"/>
      <c r="C695" s="12"/>
      <c r="D695" s="13"/>
      <c r="E695" s="12"/>
      <c r="F695" s="14" t="str">
        <f t="shared" si="22"/>
        <v/>
      </c>
      <c r="G695" s="12"/>
      <c r="H695" s="12"/>
      <c r="I695" s="12"/>
      <c r="J695" s="12"/>
      <c r="K695" s="12"/>
    </row>
    <row r="696" spans="1:11">
      <c r="A696" s="11"/>
      <c r="B696" s="12"/>
      <c r="C696" s="12"/>
      <c r="D696" s="13"/>
      <c r="E696" s="12"/>
      <c r="F696" s="14" t="str">
        <f t="shared" si="22"/>
        <v/>
      </c>
      <c r="G696" s="12"/>
      <c r="H696" s="12"/>
      <c r="I696" s="12"/>
      <c r="J696" s="12"/>
      <c r="K696" s="12"/>
    </row>
    <row r="697" spans="1:11">
      <c r="A697" s="11"/>
      <c r="B697" s="12"/>
      <c r="C697" s="12"/>
      <c r="D697" s="13"/>
      <c r="E697" s="12"/>
      <c r="F697" s="14" t="str">
        <f t="shared" si="22"/>
        <v/>
      </c>
      <c r="G697" s="12"/>
      <c r="H697" s="12"/>
      <c r="I697" s="12"/>
      <c r="J697" s="12"/>
      <c r="K697" s="12"/>
    </row>
    <row r="698" spans="1:11">
      <c r="A698" s="11"/>
      <c r="B698" s="12"/>
      <c r="C698" s="12"/>
      <c r="D698" s="13"/>
      <c r="E698" s="12"/>
      <c r="F698" s="14" t="str">
        <f t="shared" si="22"/>
        <v/>
      </c>
      <c r="G698" s="12"/>
      <c r="H698" s="12"/>
      <c r="I698" s="12"/>
      <c r="J698" s="12"/>
      <c r="K698" s="12"/>
    </row>
    <row r="699" spans="1:11">
      <c r="A699" s="11"/>
      <c r="B699" s="12"/>
      <c r="C699" s="12"/>
      <c r="D699" s="13"/>
      <c r="E699" s="12"/>
      <c r="F699" s="14" t="str">
        <f t="shared" si="22"/>
        <v/>
      </c>
      <c r="G699" s="12"/>
      <c r="H699" s="12"/>
      <c r="I699" s="12"/>
      <c r="J699" s="12"/>
      <c r="K699" s="12"/>
    </row>
    <row r="700" spans="1:11">
      <c r="A700" s="11"/>
      <c r="B700" s="12"/>
      <c r="C700" s="12"/>
      <c r="D700" s="13"/>
      <c r="E700" s="12"/>
      <c r="F700" s="14" t="str">
        <f t="shared" si="22"/>
        <v/>
      </c>
      <c r="G700" s="12"/>
      <c r="H700" s="12"/>
      <c r="I700" s="12"/>
      <c r="J700" s="12"/>
      <c r="K700" s="12"/>
    </row>
    <row r="701" spans="1:11">
      <c r="A701" s="11"/>
      <c r="B701" s="12"/>
      <c r="C701" s="12"/>
      <c r="D701" s="13"/>
      <c r="E701" s="12"/>
      <c r="F701" s="14" t="str">
        <f t="shared" si="22"/>
        <v/>
      </c>
      <c r="G701" s="12"/>
      <c r="H701" s="12"/>
      <c r="I701" s="12"/>
      <c r="J701" s="12"/>
      <c r="K701" s="12"/>
    </row>
    <row r="702" spans="1:11">
      <c r="A702" s="11"/>
      <c r="B702" s="12"/>
      <c r="C702" s="12"/>
      <c r="D702" s="13"/>
      <c r="E702" s="12"/>
      <c r="F702" s="14" t="str">
        <f t="shared" si="22"/>
        <v/>
      </c>
      <c r="G702" s="12"/>
      <c r="H702" s="12"/>
      <c r="I702" s="12"/>
      <c r="J702" s="12"/>
      <c r="K702" s="12"/>
    </row>
    <row r="703" spans="1:11">
      <c r="A703" s="11"/>
      <c r="B703" s="12"/>
      <c r="C703" s="12"/>
      <c r="D703" s="13"/>
      <c r="E703" s="12"/>
      <c r="F703" s="14" t="str">
        <f t="shared" si="22"/>
        <v/>
      </c>
      <c r="G703" s="12"/>
      <c r="H703" s="12"/>
      <c r="I703" s="12"/>
      <c r="J703" s="12"/>
      <c r="K703" s="12"/>
    </row>
    <row r="704" spans="1:11">
      <c r="A704" s="11"/>
      <c r="B704" s="12"/>
      <c r="C704" s="12"/>
      <c r="D704" s="13"/>
      <c r="E704" s="12"/>
      <c r="F704" s="14" t="str">
        <f t="shared" si="22"/>
        <v/>
      </c>
      <c r="G704" s="12"/>
      <c r="H704" s="12"/>
      <c r="I704" s="12"/>
      <c r="J704" s="12"/>
      <c r="K704" s="12"/>
    </row>
    <row r="705" spans="1:11">
      <c r="A705" s="11"/>
      <c r="B705" s="12"/>
      <c r="C705" s="12"/>
      <c r="D705" s="13"/>
      <c r="E705" s="12"/>
      <c r="F705" s="14" t="str">
        <f t="shared" si="22"/>
        <v/>
      </c>
      <c r="G705" s="12"/>
      <c r="H705" s="12"/>
      <c r="I705" s="12"/>
      <c r="J705" s="12"/>
      <c r="K705" s="12"/>
    </row>
    <row r="706" spans="1:11">
      <c r="A706" s="11"/>
      <c r="B706" s="12"/>
      <c r="C706" s="12"/>
      <c r="D706" s="13"/>
      <c r="E706" s="12"/>
      <c r="F706" s="14" t="str">
        <f t="shared" ref="F706:F769" si="23">IF(ISNUMBER(A706),TEXT(A706,"mmmm"),"")</f>
        <v/>
      </c>
      <c r="G706" s="12"/>
      <c r="H706" s="12"/>
      <c r="I706" s="12"/>
      <c r="J706" s="12"/>
      <c r="K706" s="12"/>
    </row>
    <row r="707" spans="1:11">
      <c r="A707" s="11"/>
      <c r="B707" s="12"/>
      <c r="C707" s="12"/>
      <c r="D707" s="13"/>
      <c r="E707" s="12"/>
      <c r="F707" s="14" t="str">
        <f t="shared" si="23"/>
        <v/>
      </c>
      <c r="G707" s="12"/>
      <c r="H707" s="12"/>
      <c r="I707" s="12"/>
      <c r="J707" s="12"/>
      <c r="K707" s="12"/>
    </row>
    <row r="708" spans="1:11">
      <c r="A708" s="11"/>
      <c r="B708" s="12"/>
      <c r="C708" s="12"/>
      <c r="D708" s="13"/>
      <c r="E708" s="12"/>
      <c r="F708" s="14" t="str">
        <f t="shared" si="23"/>
        <v/>
      </c>
      <c r="G708" s="12"/>
      <c r="H708" s="12"/>
      <c r="I708" s="12"/>
      <c r="J708" s="12"/>
      <c r="K708" s="12"/>
    </row>
    <row r="709" spans="1:11">
      <c r="A709" s="11"/>
      <c r="B709" s="12"/>
      <c r="C709" s="12"/>
      <c r="D709" s="13"/>
      <c r="E709" s="12"/>
      <c r="F709" s="14" t="str">
        <f t="shared" si="23"/>
        <v/>
      </c>
      <c r="G709" s="12"/>
      <c r="H709" s="12"/>
      <c r="I709" s="12"/>
      <c r="J709" s="12"/>
      <c r="K709" s="12"/>
    </row>
    <row r="710" spans="1:11">
      <c r="A710" s="11"/>
      <c r="B710" s="12"/>
      <c r="C710" s="12"/>
      <c r="D710" s="13"/>
      <c r="E710" s="12"/>
      <c r="F710" s="14" t="str">
        <f t="shared" si="23"/>
        <v/>
      </c>
      <c r="G710" s="12"/>
      <c r="H710" s="12"/>
      <c r="I710" s="12"/>
      <c r="J710" s="12"/>
      <c r="K710" s="12"/>
    </row>
    <row r="711" spans="1:11">
      <c r="A711" s="11"/>
      <c r="B711" s="12"/>
      <c r="C711" s="12"/>
      <c r="D711" s="13"/>
      <c r="E711" s="12"/>
      <c r="F711" s="14" t="str">
        <f t="shared" si="23"/>
        <v/>
      </c>
      <c r="G711" s="12"/>
      <c r="H711" s="12"/>
      <c r="I711" s="12"/>
      <c r="J711" s="12"/>
      <c r="K711" s="12"/>
    </row>
    <row r="712" spans="1:11">
      <c r="A712" s="11"/>
      <c r="B712" s="12"/>
      <c r="C712" s="12"/>
      <c r="D712" s="13"/>
      <c r="E712" s="12"/>
      <c r="F712" s="14" t="str">
        <f t="shared" si="23"/>
        <v/>
      </c>
      <c r="G712" s="12"/>
      <c r="H712" s="12"/>
      <c r="I712" s="12"/>
      <c r="J712" s="12"/>
      <c r="K712" s="12"/>
    </row>
    <row r="713" spans="1:11">
      <c r="A713" s="11"/>
      <c r="B713" s="12"/>
      <c r="C713" s="12"/>
      <c r="D713" s="13"/>
      <c r="E713" s="12"/>
      <c r="F713" s="14" t="str">
        <f t="shared" si="23"/>
        <v/>
      </c>
      <c r="G713" s="12"/>
      <c r="H713" s="12"/>
      <c r="I713" s="12"/>
      <c r="J713" s="12"/>
      <c r="K713" s="12"/>
    </row>
    <row r="714" spans="1:11">
      <c r="A714" s="11"/>
      <c r="B714" s="12"/>
      <c r="C714" s="12"/>
      <c r="D714" s="13"/>
      <c r="E714" s="12"/>
      <c r="F714" s="14" t="str">
        <f t="shared" si="23"/>
        <v/>
      </c>
      <c r="G714" s="12"/>
      <c r="H714" s="12"/>
      <c r="I714" s="12"/>
      <c r="J714" s="12"/>
      <c r="K714" s="12"/>
    </row>
    <row r="715" spans="1:11">
      <c r="A715" s="11"/>
      <c r="B715" s="12"/>
      <c r="C715" s="12"/>
      <c r="D715" s="13"/>
      <c r="E715" s="12"/>
      <c r="F715" s="14" t="str">
        <f t="shared" si="23"/>
        <v/>
      </c>
      <c r="G715" s="12"/>
      <c r="H715" s="12"/>
      <c r="I715" s="12"/>
      <c r="J715" s="12"/>
      <c r="K715" s="12"/>
    </row>
    <row r="716" spans="1:11">
      <c r="A716" s="11"/>
      <c r="B716" s="12"/>
      <c r="C716" s="12"/>
      <c r="D716" s="13"/>
      <c r="E716" s="12"/>
      <c r="F716" s="14" t="str">
        <f t="shared" si="23"/>
        <v/>
      </c>
      <c r="G716" s="12"/>
      <c r="H716" s="12"/>
      <c r="I716" s="12"/>
      <c r="J716" s="12"/>
      <c r="K716" s="12"/>
    </row>
    <row r="717" spans="1:11">
      <c r="A717" s="11"/>
      <c r="B717" s="12"/>
      <c r="C717" s="12"/>
      <c r="D717" s="13"/>
      <c r="E717" s="12"/>
      <c r="F717" s="14" t="str">
        <f t="shared" si="23"/>
        <v/>
      </c>
      <c r="G717" s="12"/>
      <c r="H717" s="12"/>
      <c r="I717" s="12"/>
      <c r="J717" s="12"/>
      <c r="K717" s="12"/>
    </row>
    <row r="718" spans="1:11">
      <c r="A718" s="11"/>
      <c r="B718" s="12"/>
      <c r="C718" s="12"/>
      <c r="D718" s="13"/>
      <c r="E718" s="12"/>
      <c r="F718" s="14" t="str">
        <f t="shared" si="23"/>
        <v/>
      </c>
      <c r="G718" s="12"/>
      <c r="H718" s="12"/>
      <c r="I718" s="12"/>
      <c r="J718" s="12"/>
      <c r="K718" s="12"/>
    </row>
    <row r="719" spans="1:11">
      <c r="A719" s="11"/>
      <c r="B719" s="12"/>
      <c r="C719" s="12"/>
      <c r="D719" s="13"/>
      <c r="E719" s="12"/>
      <c r="F719" s="14" t="str">
        <f t="shared" si="23"/>
        <v/>
      </c>
      <c r="G719" s="12"/>
      <c r="H719" s="12"/>
      <c r="I719" s="12"/>
      <c r="J719" s="12"/>
      <c r="K719" s="12"/>
    </row>
    <row r="720" spans="1:11">
      <c r="A720" s="11"/>
      <c r="B720" s="12"/>
      <c r="C720" s="12"/>
      <c r="D720" s="13"/>
      <c r="E720" s="12"/>
      <c r="F720" s="14" t="str">
        <f t="shared" si="23"/>
        <v/>
      </c>
      <c r="G720" s="12"/>
      <c r="H720" s="12"/>
      <c r="I720" s="12"/>
      <c r="J720" s="12"/>
      <c r="K720" s="12"/>
    </row>
    <row r="721" spans="1:11">
      <c r="A721" s="11"/>
      <c r="B721" s="12"/>
      <c r="C721" s="12"/>
      <c r="D721" s="13"/>
      <c r="E721" s="12"/>
      <c r="F721" s="14" t="str">
        <f t="shared" si="23"/>
        <v/>
      </c>
      <c r="G721" s="12"/>
      <c r="H721" s="12"/>
      <c r="I721" s="12"/>
      <c r="J721" s="12"/>
      <c r="K721" s="12"/>
    </row>
    <row r="722" spans="1:11">
      <c r="A722" s="11"/>
      <c r="B722" s="12"/>
      <c r="C722" s="12"/>
      <c r="D722" s="13"/>
      <c r="E722" s="12"/>
      <c r="F722" s="14" t="str">
        <f t="shared" si="23"/>
        <v/>
      </c>
      <c r="G722" s="12"/>
      <c r="H722" s="12"/>
      <c r="I722" s="12"/>
      <c r="J722" s="12"/>
      <c r="K722" s="12"/>
    </row>
    <row r="723" spans="1:11">
      <c r="A723" s="11"/>
      <c r="B723" s="12"/>
      <c r="C723" s="12"/>
      <c r="D723" s="13"/>
      <c r="E723" s="12"/>
      <c r="F723" s="14" t="str">
        <f t="shared" si="23"/>
        <v/>
      </c>
      <c r="G723" s="12"/>
      <c r="H723" s="12"/>
      <c r="I723" s="12"/>
      <c r="J723" s="12"/>
      <c r="K723" s="12"/>
    </row>
    <row r="724" spans="1:11">
      <c r="A724" s="11"/>
      <c r="B724" s="12"/>
      <c r="C724" s="12"/>
      <c r="D724" s="13"/>
      <c r="E724" s="12"/>
      <c r="F724" s="14" t="str">
        <f t="shared" si="23"/>
        <v/>
      </c>
      <c r="G724" s="12"/>
      <c r="H724" s="12"/>
      <c r="I724" s="12"/>
      <c r="J724" s="12"/>
      <c r="K724" s="12"/>
    </row>
    <row r="725" spans="1:11">
      <c r="A725" s="11"/>
      <c r="B725" s="12"/>
      <c r="C725" s="12"/>
      <c r="D725" s="13"/>
      <c r="E725" s="12"/>
      <c r="F725" s="14" t="str">
        <f t="shared" si="23"/>
        <v/>
      </c>
      <c r="G725" s="12"/>
      <c r="H725" s="12"/>
      <c r="I725" s="12"/>
      <c r="J725" s="12"/>
      <c r="K725" s="12"/>
    </row>
    <row r="726" spans="1:11">
      <c r="A726" s="11"/>
      <c r="B726" s="12"/>
      <c r="C726" s="12"/>
      <c r="D726" s="13"/>
      <c r="E726" s="12"/>
      <c r="F726" s="14" t="str">
        <f t="shared" si="23"/>
        <v/>
      </c>
      <c r="G726" s="12"/>
      <c r="H726" s="12"/>
      <c r="I726" s="12"/>
      <c r="J726" s="12"/>
      <c r="K726" s="12"/>
    </row>
    <row r="727" spans="1:11">
      <c r="A727" s="11"/>
      <c r="B727" s="12"/>
      <c r="C727" s="12"/>
      <c r="D727" s="13"/>
      <c r="E727" s="12"/>
      <c r="F727" s="14" t="str">
        <f t="shared" si="23"/>
        <v/>
      </c>
      <c r="G727" s="12"/>
      <c r="H727" s="12"/>
      <c r="I727" s="12"/>
      <c r="J727" s="12"/>
      <c r="K727" s="12"/>
    </row>
    <row r="728" spans="1:11">
      <c r="A728" s="11"/>
      <c r="B728" s="12"/>
      <c r="C728" s="12"/>
      <c r="D728" s="13"/>
      <c r="E728" s="12"/>
      <c r="F728" s="14" t="str">
        <f t="shared" si="23"/>
        <v/>
      </c>
      <c r="G728" s="12"/>
      <c r="H728" s="12"/>
      <c r="I728" s="12"/>
      <c r="J728" s="12"/>
      <c r="K728" s="12"/>
    </row>
    <row r="729" spans="1:11">
      <c r="A729" s="11"/>
      <c r="B729" s="12"/>
      <c r="C729" s="12"/>
      <c r="D729" s="13"/>
      <c r="E729" s="12"/>
      <c r="F729" s="14" t="str">
        <f t="shared" si="23"/>
        <v/>
      </c>
      <c r="G729" s="12"/>
      <c r="H729" s="12"/>
      <c r="I729" s="12"/>
      <c r="J729" s="12"/>
      <c r="K729" s="12"/>
    </row>
    <row r="730" spans="1:11">
      <c r="A730" s="11"/>
      <c r="B730" s="12"/>
      <c r="C730" s="12"/>
      <c r="D730" s="13"/>
      <c r="E730" s="12"/>
      <c r="F730" s="14" t="str">
        <f t="shared" si="23"/>
        <v/>
      </c>
      <c r="G730" s="12"/>
      <c r="H730" s="12"/>
      <c r="I730" s="12"/>
      <c r="J730" s="12"/>
      <c r="K730" s="12"/>
    </row>
    <row r="731" spans="1:11">
      <c r="A731" s="11"/>
      <c r="B731" s="12"/>
      <c r="C731" s="12"/>
      <c r="D731" s="13"/>
      <c r="E731" s="12"/>
      <c r="F731" s="14" t="str">
        <f t="shared" si="23"/>
        <v/>
      </c>
      <c r="G731" s="12"/>
      <c r="H731" s="12"/>
      <c r="I731" s="12"/>
      <c r="J731" s="12"/>
      <c r="K731" s="12"/>
    </row>
    <row r="732" spans="1:11">
      <c r="A732" s="11"/>
      <c r="B732" s="12"/>
      <c r="C732" s="12"/>
      <c r="D732" s="13"/>
      <c r="E732" s="12"/>
      <c r="F732" s="14" t="str">
        <f t="shared" si="23"/>
        <v/>
      </c>
      <c r="G732" s="12"/>
      <c r="H732" s="12"/>
      <c r="I732" s="12"/>
      <c r="J732" s="12"/>
      <c r="K732" s="12"/>
    </row>
    <row r="733" spans="1:11">
      <c r="A733" s="11"/>
      <c r="B733" s="12"/>
      <c r="C733" s="12"/>
      <c r="D733" s="13"/>
      <c r="E733" s="12"/>
      <c r="F733" s="14" t="str">
        <f t="shared" si="23"/>
        <v/>
      </c>
      <c r="G733" s="12"/>
      <c r="H733" s="12"/>
      <c r="I733" s="12"/>
      <c r="J733" s="12"/>
      <c r="K733" s="12"/>
    </row>
    <row r="734" spans="1:11">
      <c r="A734" s="11"/>
      <c r="B734" s="12"/>
      <c r="C734" s="12"/>
      <c r="D734" s="13"/>
      <c r="E734" s="12"/>
      <c r="F734" s="14" t="str">
        <f t="shared" si="23"/>
        <v/>
      </c>
      <c r="G734" s="12"/>
      <c r="H734" s="12"/>
      <c r="I734" s="12"/>
      <c r="J734" s="12"/>
      <c r="K734" s="12"/>
    </row>
    <row r="735" spans="1:11">
      <c r="A735" s="11"/>
      <c r="B735" s="12"/>
      <c r="C735" s="12"/>
      <c r="D735" s="13"/>
      <c r="E735" s="12"/>
      <c r="F735" s="14" t="str">
        <f t="shared" si="23"/>
        <v/>
      </c>
      <c r="G735" s="12"/>
      <c r="H735" s="12"/>
      <c r="I735" s="12"/>
      <c r="J735" s="12"/>
      <c r="K735" s="12"/>
    </row>
    <row r="736" spans="1:11">
      <c r="A736" s="11"/>
      <c r="B736" s="12"/>
      <c r="C736" s="12"/>
      <c r="D736" s="13"/>
      <c r="E736" s="12"/>
      <c r="F736" s="14" t="str">
        <f t="shared" si="23"/>
        <v/>
      </c>
      <c r="G736" s="12"/>
      <c r="H736" s="12"/>
      <c r="I736" s="12"/>
      <c r="J736" s="12"/>
      <c r="K736" s="12"/>
    </row>
    <row r="737" spans="1:11">
      <c r="A737" s="11"/>
      <c r="B737" s="12"/>
      <c r="C737" s="12"/>
      <c r="D737" s="13"/>
      <c r="E737" s="12"/>
      <c r="F737" s="14" t="str">
        <f t="shared" si="23"/>
        <v/>
      </c>
      <c r="G737" s="12"/>
      <c r="H737" s="12"/>
      <c r="I737" s="12"/>
      <c r="J737" s="12"/>
      <c r="K737" s="12"/>
    </row>
    <row r="738" spans="1:11">
      <c r="A738" s="11"/>
      <c r="B738" s="12"/>
      <c r="C738" s="12"/>
      <c r="D738" s="13"/>
      <c r="E738" s="12"/>
      <c r="F738" s="14" t="str">
        <f t="shared" si="23"/>
        <v/>
      </c>
      <c r="G738" s="12"/>
      <c r="H738" s="12"/>
      <c r="I738" s="12"/>
      <c r="J738" s="12"/>
      <c r="K738" s="12"/>
    </row>
    <row r="739" spans="1:11">
      <c r="A739" s="11"/>
      <c r="B739" s="12"/>
      <c r="C739" s="12"/>
      <c r="D739" s="13"/>
      <c r="E739" s="12"/>
      <c r="F739" s="14" t="str">
        <f t="shared" si="23"/>
        <v/>
      </c>
      <c r="G739" s="12"/>
      <c r="H739" s="12"/>
      <c r="I739" s="12"/>
      <c r="J739" s="12"/>
      <c r="K739" s="12"/>
    </row>
    <row r="740" spans="1:11">
      <c r="A740" s="11"/>
      <c r="B740" s="12"/>
      <c r="C740" s="12"/>
      <c r="D740" s="13"/>
      <c r="E740" s="12"/>
      <c r="F740" s="14" t="str">
        <f t="shared" si="23"/>
        <v/>
      </c>
      <c r="G740" s="12"/>
      <c r="H740" s="12"/>
      <c r="I740" s="12"/>
      <c r="J740" s="12"/>
      <c r="K740" s="12"/>
    </row>
    <row r="741" spans="1:11">
      <c r="A741" s="11"/>
      <c r="B741" s="12"/>
      <c r="C741" s="12"/>
      <c r="D741" s="13"/>
      <c r="E741" s="12"/>
      <c r="F741" s="14" t="str">
        <f t="shared" si="23"/>
        <v/>
      </c>
      <c r="G741" s="12"/>
      <c r="H741" s="12"/>
      <c r="I741" s="12"/>
      <c r="J741" s="12"/>
      <c r="K741" s="12"/>
    </row>
    <row r="742" spans="1:11">
      <c r="A742" s="11"/>
      <c r="B742" s="12"/>
      <c r="C742" s="12"/>
      <c r="D742" s="13"/>
      <c r="E742" s="12"/>
      <c r="F742" s="14" t="str">
        <f t="shared" si="23"/>
        <v/>
      </c>
      <c r="G742" s="12"/>
      <c r="H742" s="12"/>
      <c r="I742" s="12"/>
      <c r="J742" s="12"/>
      <c r="K742" s="12"/>
    </row>
    <row r="743" spans="1:11">
      <c r="A743" s="11"/>
      <c r="B743" s="12"/>
      <c r="C743" s="12"/>
      <c r="D743" s="13"/>
      <c r="E743" s="12"/>
      <c r="F743" s="14" t="str">
        <f t="shared" si="23"/>
        <v/>
      </c>
      <c r="G743" s="12"/>
      <c r="H743" s="12"/>
      <c r="I743" s="12"/>
      <c r="J743" s="12"/>
      <c r="K743" s="12"/>
    </row>
    <row r="744" spans="1:11">
      <c r="A744" s="11"/>
      <c r="B744" s="12"/>
      <c r="C744" s="12"/>
      <c r="D744" s="13"/>
      <c r="E744" s="12"/>
      <c r="F744" s="14" t="str">
        <f t="shared" si="23"/>
        <v/>
      </c>
      <c r="G744" s="12"/>
      <c r="H744" s="12"/>
      <c r="I744" s="12"/>
      <c r="J744" s="12"/>
      <c r="K744" s="12"/>
    </row>
    <row r="745" spans="1:11">
      <c r="A745" s="11"/>
      <c r="B745" s="12"/>
      <c r="C745" s="12"/>
      <c r="D745" s="13"/>
      <c r="E745" s="12"/>
      <c r="F745" s="14" t="str">
        <f t="shared" si="23"/>
        <v/>
      </c>
      <c r="G745" s="12"/>
      <c r="H745" s="12"/>
      <c r="I745" s="12"/>
      <c r="J745" s="12"/>
      <c r="K745" s="12"/>
    </row>
    <row r="746" spans="1:11">
      <c r="A746" s="11"/>
      <c r="B746" s="12"/>
      <c r="C746" s="12"/>
      <c r="D746" s="13"/>
      <c r="E746" s="12"/>
      <c r="F746" s="14" t="str">
        <f t="shared" si="23"/>
        <v/>
      </c>
      <c r="G746" s="12"/>
      <c r="H746" s="12"/>
      <c r="I746" s="12"/>
      <c r="J746" s="12"/>
      <c r="K746" s="12"/>
    </row>
    <row r="747" spans="1:11">
      <c r="A747" s="11"/>
      <c r="B747" s="12"/>
      <c r="C747" s="12"/>
      <c r="D747" s="13"/>
      <c r="E747" s="12"/>
      <c r="F747" s="14" t="str">
        <f t="shared" si="23"/>
        <v/>
      </c>
      <c r="G747" s="12"/>
      <c r="H747" s="12"/>
      <c r="I747" s="12"/>
      <c r="J747" s="12"/>
      <c r="K747" s="12"/>
    </row>
    <row r="748" spans="1:11">
      <c r="A748" s="11"/>
      <c r="B748" s="12"/>
      <c r="C748" s="12"/>
      <c r="D748" s="13"/>
      <c r="E748" s="12"/>
      <c r="F748" s="14" t="str">
        <f t="shared" si="23"/>
        <v/>
      </c>
      <c r="G748" s="12"/>
      <c r="H748" s="12"/>
      <c r="I748" s="12"/>
      <c r="J748" s="12"/>
      <c r="K748" s="12"/>
    </row>
    <row r="749" spans="1:11">
      <c r="A749" s="11"/>
      <c r="B749" s="12"/>
      <c r="C749" s="12"/>
      <c r="D749" s="13"/>
      <c r="E749" s="12"/>
      <c r="F749" s="14" t="str">
        <f t="shared" si="23"/>
        <v/>
      </c>
      <c r="G749" s="12"/>
      <c r="H749" s="12"/>
      <c r="I749" s="12"/>
      <c r="J749" s="12"/>
      <c r="K749" s="12"/>
    </row>
    <row r="750" spans="1:11">
      <c r="A750" s="11"/>
      <c r="B750" s="12"/>
      <c r="C750" s="12"/>
      <c r="D750" s="13"/>
      <c r="E750" s="12"/>
      <c r="F750" s="14" t="str">
        <f t="shared" si="23"/>
        <v/>
      </c>
      <c r="G750" s="12"/>
      <c r="H750" s="12"/>
      <c r="I750" s="12"/>
      <c r="J750" s="12"/>
      <c r="K750" s="12"/>
    </row>
    <row r="751" spans="1:11">
      <c r="A751" s="11"/>
      <c r="B751" s="12"/>
      <c r="C751" s="12"/>
      <c r="D751" s="13"/>
      <c r="E751" s="12"/>
      <c r="F751" s="14" t="str">
        <f t="shared" si="23"/>
        <v/>
      </c>
      <c r="G751" s="12"/>
      <c r="H751" s="12"/>
      <c r="I751" s="12"/>
      <c r="J751" s="12"/>
      <c r="K751" s="12"/>
    </row>
    <row r="752" spans="1:11">
      <c r="A752" s="11"/>
      <c r="B752" s="12"/>
      <c r="C752" s="12"/>
      <c r="D752" s="13"/>
      <c r="E752" s="12"/>
      <c r="F752" s="14" t="str">
        <f t="shared" si="23"/>
        <v/>
      </c>
      <c r="G752" s="12"/>
      <c r="H752" s="12"/>
      <c r="I752" s="12"/>
      <c r="J752" s="12"/>
      <c r="K752" s="12"/>
    </row>
    <row r="753" spans="1:11">
      <c r="A753" s="11"/>
      <c r="B753" s="12"/>
      <c r="C753" s="12"/>
      <c r="D753" s="13"/>
      <c r="E753" s="12"/>
      <c r="F753" s="14" t="str">
        <f t="shared" si="23"/>
        <v/>
      </c>
      <c r="G753" s="12"/>
      <c r="H753" s="12"/>
      <c r="I753" s="12"/>
      <c r="J753" s="12"/>
      <c r="K753" s="12"/>
    </row>
    <row r="754" spans="1:11">
      <c r="A754" s="11"/>
      <c r="B754" s="12"/>
      <c r="C754" s="12"/>
      <c r="D754" s="13"/>
      <c r="E754" s="12"/>
      <c r="F754" s="14" t="str">
        <f t="shared" si="23"/>
        <v/>
      </c>
      <c r="G754" s="12"/>
      <c r="H754" s="12"/>
      <c r="I754" s="12"/>
      <c r="J754" s="12"/>
      <c r="K754" s="12"/>
    </row>
    <row r="755" spans="1:11">
      <c r="A755" s="11"/>
      <c r="B755" s="12"/>
      <c r="C755" s="12"/>
      <c r="D755" s="13"/>
      <c r="E755" s="12"/>
      <c r="F755" s="14" t="str">
        <f t="shared" si="23"/>
        <v/>
      </c>
      <c r="G755" s="12"/>
      <c r="H755" s="12"/>
      <c r="I755" s="12"/>
      <c r="J755" s="12"/>
      <c r="K755" s="12"/>
    </row>
    <row r="756" spans="1:11">
      <c r="A756" s="11"/>
      <c r="B756" s="12"/>
      <c r="C756" s="12"/>
      <c r="D756" s="13"/>
      <c r="E756" s="12"/>
      <c r="F756" s="14" t="str">
        <f t="shared" si="23"/>
        <v/>
      </c>
      <c r="G756" s="12"/>
      <c r="H756" s="12"/>
      <c r="I756" s="12"/>
      <c r="J756" s="12"/>
      <c r="K756" s="12"/>
    </row>
    <row r="757" spans="1:11">
      <c r="A757" s="11"/>
      <c r="B757" s="12"/>
      <c r="C757" s="12"/>
      <c r="D757" s="13"/>
      <c r="E757" s="12"/>
      <c r="F757" s="14" t="str">
        <f t="shared" si="23"/>
        <v/>
      </c>
      <c r="G757" s="12"/>
      <c r="H757" s="12"/>
      <c r="I757" s="12"/>
      <c r="J757" s="12"/>
      <c r="K757" s="12"/>
    </row>
    <row r="758" spans="1:11">
      <c r="A758" s="11"/>
      <c r="B758" s="12"/>
      <c r="C758" s="12"/>
      <c r="D758" s="13"/>
      <c r="E758" s="12"/>
      <c r="F758" s="14" t="str">
        <f t="shared" si="23"/>
        <v/>
      </c>
      <c r="G758" s="12"/>
      <c r="H758" s="12"/>
      <c r="I758" s="12"/>
      <c r="J758" s="12"/>
      <c r="K758" s="12"/>
    </row>
    <row r="759" spans="1:11">
      <c r="A759" s="11"/>
      <c r="B759" s="12"/>
      <c r="C759" s="12"/>
      <c r="D759" s="13"/>
      <c r="E759" s="12"/>
      <c r="F759" s="14" t="str">
        <f t="shared" si="23"/>
        <v/>
      </c>
      <c r="G759" s="12"/>
      <c r="H759" s="12"/>
      <c r="I759" s="12"/>
      <c r="J759" s="12"/>
      <c r="K759" s="12"/>
    </row>
    <row r="760" spans="1:11">
      <c r="A760" s="11"/>
      <c r="B760" s="12"/>
      <c r="C760" s="12"/>
      <c r="D760" s="13"/>
      <c r="E760" s="12"/>
      <c r="F760" s="14" t="str">
        <f t="shared" si="23"/>
        <v/>
      </c>
      <c r="G760" s="12"/>
      <c r="H760" s="12"/>
      <c r="I760" s="12"/>
      <c r="J760" s="12"/>
      <c r="K760" s="12"/>
    </row>
    <row r="761" spans="1:11">
      <c r="A761" s="11"/>
      <c r="B761" s="12"/>
      <c r="C761" s="12"/>
      <c r="D761" s="13"/>
      <c r="E761" s="12"/>
      <c r="F761" s="14" t="str">
        <f t="shared" si="23"/>
        <v/>
      </c>
      <c r="G761" s="12"/>
      <c r="H761" s="12"/>
      <c r="I761" s="12"/>
      <c r="J761" s="12"/>
      <c r="K761" s="12"/>
    </row>
    <row r="762" spans="1:11">
      <c r="A762" s="11"/>
      <c r="B762" s="12"/>
      <c r="C762" s="12"/>
      <c r="D762" s="13"/>
      <c r="E762" s="12"/>
      <c r="F762" s="14" t="str">
        <f t="shared" si="23"/>
        <v/>
      </c>
      <c r="G762" s="12"/>
      <c r="H762" s="12"/>
      <c r="I762" s="12"/>
      <c r="J762" s="12"/>
      <c r="K762" s="12"/>
    </row>
    <row r="763" spans="1:11">
      <c r="A763" s="11"/>
      <c r="B763" s="12"/>
      <c r="C763" s="12"/>
      <c r="D763" s="13"/>
      <c r="E763" s="12"/>
      <c r="F763" s="14" t="str">
        <f t="shared" si="23"/>
        <v/>
      </c>
      <c r="G763" s="12"/>
      <c r="H763" s="12"/>
      <c r="I763" s="12"/>
      <c r="J763" s="12"/>
      <c r="K763" s="12"/>
    </row>
    <row r="764" spans="1:11">
      <c r="A764" s="11"/>
      <c r="B764" s="12"/>
      <c r="C764" s="12"/>
      <c r="D764" s="13"/>
      <c r="E764" s="12"/>
      <c r="F764" s="14" t="str">
        <f t="shared" si="23"/>
        <v/>
      </c>
      <c r="G764" s="12"/>
      <c r="H764" s="12"/>
      <c r="I764" s="12"/>
      <c r="J764" s="12"/>
      <c r="K764" s="12"/>
    </row>
    <row r="765" spans="1:11">
      <c r="A765" s="11"/>
      <c r="B765" s="12"/>
      <c r="C765" s="12"/>
      <c r="D765" s="13"/>
      <c r="E765" s="12"/>
      <c r="F765" s="14" t="str">
        <f t="shared" si="23"/>
        <v/>
      </c>
      <c r="G765" s="12"/>
      <c r="H765" s="12"/>
      <c r="I765" s="12"/>
      <c r="J765" s="12"/>
      <c r="K765" s="12"/>
    </row>
    <row r="766" spans="1:11">
      <c r="A766" s="11"/>
      <c r="B766" s="12"/>
      <c r="C766" s="12"/>
      <c r="D766" s="13"/>
      <c r="E766" s="12"/>
      <c r="F766" s="14" t="str">
        <f t="shared" si="23"/>
        <v/>
      </c>
      <c r="G766" s="12"/>
      <c r="H766" s="12"/>
      <c r="I766" s="12"/>
      <c r="J766" s="12"/>
      <c r="K766" s="12"/>
    </row>
    <row r="767" spans="1:11">
      <c r="A767" s="11"/>
      <c r="B767" s="12"/>
      <c r="C767" s="12"/>
      <c r="D767" s="13"/>
      <c r="E767" s="12"/>
      <c r="F767" s="14" t="str">
        <f t="shared" si="23"/>
        <v/>
      </c>
      <c r="G767" s="12"/>
      <c r="H767" s="12"/>
      <c r="I767" s="12"/>
      <c r="J767" s="12"/>
      <c r="K767" s="12"/>
    </row>
    <row r="768" spans="1:11">
      <c r="A768" s="11"/>
      <c r="B768" s="12"/>
      <c r="C768" s="12"/>
      <c r="D768" s="13"/>
      <c r="E768" s="12"/>
      <c r="F768" s="14" t="str">
        <f t="shared" si="23"/>
        <v/>
      </c>
      <c r="G768" s="12"/>
      <c r="H768" s="12"/>
      <c r="I768" s="12"/>
      <c r="J768" s="12"/>
      <c r="K768" s="12"/>
    </row>
    <row r="769" spans="1:11">
      <c r="A769" s="11"/>
      <c r="B769" s="12"/>
      <c r="C769" s="12"/>
      <c r="D769" s="13"/>
      <c r="E769" s="12"/>
      <c r="F769" s="14" t="str">
        <f t="shared" si="23"/>
        <v/>
      </c>
      <c r="G769" s="12"/>
      <c r="H769" s="12"/>
      <c r="I769" s="12"/>
      <c r="J769" s="12"/>
      <c r="K769" s="12"/>
    </row>
    <row r="770" spans="1:11">
      <c r="A770" s="11"/>
      <c r="B770" s="12"/>
      <c r="C770" s="12"/>
      <c r="D770" s="13"/>
      <c r="E770" s="12"/>
      <c r="F770" s="14" t="str">
        <f t="shared" ref="F770:F833" si="24">IF(ISNUMBER(A770),TEXT(A770,"mmmm"),"")</f>
        <v/>
      </c>
      <c r="G770" s="12"/>
      <c r="H770" s="12"/>
      <c r="I770" s="12"/>
      <c r="J770" s="12"/>
      <c r="K770" s="12"/>
    </row>
    <row r="771" spans="1:11">
      <c r="A771" s="11"/>
      <c r="B771" s="12"/>
      <c r="C771" s="12"/>
      <c r="D771" s="13"/>
      <c r="E771" s="12"/>
      <c r="F771" s="14" t="str">
        <f t="shared" si="24"/>
        <v/>
      </c>
      <c r="G771" s="12"/>
      <c r="H771" s="12"/>
      <c r="I771" s="12"/>
      <c r="J771" s="12"/>
      <c r="K771" s="12"/>
    </row>
    <row r="772" spans="1:11">
      <c r="A772" s="11"/>
      <c r="B772" s="12"/>
      <c r="C772" s="12"/>
      <c r="D772" s="13"/>
      <c r="E772" s="12"/>
      <c r="F772" s="14" t="str">
        <f t="shared" si="24"/>
        <v/>
      </c>
      <c r="G772" s="12"/>
      <c r="H772" s="12"/>
      <c r="I772" s="12"/>
      <c r="J772" s="12"/>
      <c r="K772" s="12"/>
    </row>
    <row r="773" spans="1:11">
      <c r="A773" s="11"/>
      <c r="B773" s="12"/>
      <c r="C773" s="12"/>
      <c r="D773" s="13"/>
      <c r="E773" s="12"/>
      <c r="F773" s="14" t="str">
        <f t="shared" si="24"/>
        <v/>
      </c>
      <c r="G773" s="12"/>
      <c r="H773" s="12"/>
      <c r="I773" s="12"/>
      <c r="J773" s="12"/>
      <c r="K773" s="12"/>
    </row>
    <row r="774" spans="1:11">
      <c r="A774" s="11"/>
      <c r="B774" s="12"/>
      <c r="C774" s="12"/>
      <c r="D774" s="13"/>
      <c r="E774" s="12"/>
      <c r="F774" s="14" t="str">
        <f t="shared" si="24"/>
        <v/>
      </c>
      <c r="G774" s="12"/>
      <c r="H774" s="12"/>
      <c r="I774" s="12"/>
      <c r="J774" s="12"/>
      <c r="K774" s="12"/>
    </row>
    <row r="775" spans="1:11">
      <c r="A775" s="11"/>
      <c r="B775" s="12"/>
      <c r="C775" s="12"/>
      <c r="D775" s="13"/>
      <c r="E775" s="12"/>
      <c r="F775" s="14" t="str">
        <f t="shared" si="24"/>
        <v/>
      </c>
      <c r="G775" s="12"/>
      <c r="H775" s="12"/>
      <c r="I775" s="12"/>
      <c r="J775" s="12"/>
      <c r="K775" s="12"/>
    </row>
    <row r="776" spans="1:11">
      <c r="A776" s="11"/>
      <c r="B776" s="12"/>
      <c r="C776" s="12"/>
      <c r="D776" s="13"/>
      <c r="E776" s="12"/>
      <c r="F776" s="14" t="str">
        <f t="shared" si="24"/>
        <v/>
      </c>
      <c r="G776" s="12"/>
      <c r="H776" s="12"/>
      <c r="I776" s="12"/>
      <c r="J776" s="12"/>
      <c r="K776" s="12"/>
    </row>
    <row r="777" spans="1:11">
      <c r="A777" s="11"/>
      <c r="B777" s="12"/>
      <c r="C777" s="12"/>
      <c r="D777" s="13"/>
      <c r="E777" s="12"/>
      <c r="F777" s="14" t="str">
        <f t="shared" si="24"/>
        <v/>
      </c>
      <c r="G777" s="12"/>
      <c r="H777" s="12"/>
      <c r="I777" s="12"/>
      <c r="J777" s="12"/>
      <c r="K777" s="12"/>
    </row>
    <row r="778" spans="1:11">
      <c r="A778" s="11"/>
      <c r="B778" s="12"/>
      <c r="C778" s="12"/>
      <c r="D778" s="13"/>
      <c r="E778" s="12"/>
      <c r="F778" s="14" t="str">
        <f t="shared" si="24"/>
        <v/>
      </c>
      <c r="G778" s="12"/>
      <c r="H778" s="12"/>
      <c r="I778" s="12"/>
      <c r="J778" s="12"/>
      <c r="K778" s="12"/>
    </row>
    <row r="779" spans="1:11">
      <c r="A779" s="11"/>
      <c r="B779" s="12"/>
      <c r="C779" s="12"/>
      <c r="D779" s="13"/>
      <c r="E779" s="12"/>
      <c r="F779" s="14" t="str">
        <f t="shared" si="24"/>
        <v/>
      </c>
      <c r="G779" s="12"/>
      <c r="H779" s="12"/>
      <c r="I779" s="12"/>
      <c r="J779" s="12"/>
      <c r="K779" s="12"/>
    </row>
    <row r="780" spans="1:11">
      <c r="A780" s="11"/>
      <c r="B780" s="12"/>
      <c r="C780" s="12"/>
      <c r="D780" s="13"/>
      <c r="E780" s="12"/>
      <c r="F780" s="14" t="str">
        <f t="shared" si="24"/>
        <v/>
      </c>
      <c r="G780" s="12"/>
      <c r="H780" s="12"/>
      <c r="I780" s="12"/>
      <c r="J780" s="12"/>
      <c r="K780" s="12"/>
    </row>
    <row r="781" spans="1:11">
      <c r="A781" s="11"/>
      <c r="B781" s="12"/>
      <c r="C781" s="12"/>
      <c r="D781" s="13"/>
      <c r="E781" s="12"/>
      <c r="F781" s="14" t="str">
        <f t="shared" si="24"/>
        <v/>
      </c>
      <c r="G781" s="12"/>
      <c r="H781" s="12"/>
      <c r="I781" s="12"/>
      <c r="J781" s="12"/>
      <c r="K781" s="12"/>
    </row>
    <row r="782" spans="1:11">
      <c r="A782" s="11"/>
      <c r="B782" s="12"/>
      <c r="C782" s="12"/>
      <c r="D782" s="13"/>
      <c r="E782" s="12"/>
      <c r="F782" s="14" t="str">
        <f t="shared" si="24"/>
        <v/>
      </c>
      <c r="G782" s="12"/>
      <c r="H782" s="12"/>
      <c r="I782" s="12"/>
      <c r="J782" s="12"/>
      <c r="K782" s="12"/>
    </row>
    <row r="783" spans="1:11">
      <c r="A783" s="11"/>
      <c r="B783" s="12"/>
      <c r="C783" s="12"/>
      <c r="D783" s="13"/>
      <c r="E783" s="12"/>
      <c r="F783" s="14" t="str">
        <f t="shared" si="24"/>
        <v/>
      </c>
      <c r="G783" s="12"/>
      <c r="H783" s="12"/>
      <c r="I783" s="12"/>
      <c r="J783" s="12"/>
      <c r="K783" s="12"/>
    </row>
    <row r="784" spans="1:11">
      <c r="A784" s="11"/>
      <c r="B784" s="12"/>
      <c r="C784" s="12"/>
      <c r="D784" s="13"/>
      <c r="E784" s="12"/>
      <c r="F784" s="14" t="str">
        <f t="shared" si="24"/>
        <v/>
      </c>
      <c r="G784" s="12"/>
      <c r="H784" s="12"/>
      <c r="I784" s="12"/>
      <c r="J784" s="12"/>
      <c r="K784" s="12"/>
    </row>
    <row r="785" spans="1:11">
      <c r="A785" s="11"/>
      <c r="B785" s="12"/>
      <c r="C785" s="12"/>
      <c r="D785" s="13"/>
      <c r="E785" s="12"/>
      <c r="F785" s="14" t="str">
        <f t="shared" si="24"/>
        <v/>
      </c>
      <c r="G785" s="12"/>
      <c r="H785" s="12"/>
      <c r="I785" s="12"/>
      <c r="J785" s="12"/>
      <c r="K785" s="12"/>
    </row>
    <row r="786" spans="1:11">
      <c r="A786" s="11"/>
      <c r="B786" s="12"/>
      <c r="C786" s="12"/>
      <c r="D786" s="13"/>
      <c r="E786" s="12"/>
      <c r="F786" s="14" t="str">
        <f t="shared" si="24"/>
        <v/>
      </c>
      <c r="G786" s="12"/>
      <c r="H786" s="12"/>
      <c r="I786" s="12"/>
      <c r="J786" s="12"/>
      <c r="K786" s="12"/>
    </row>
    <row r="787" spans="1:11">
      <c r="A787" s="11"/>
      <c r="B787" s="12"/>
      <c r="C787" s="12"/>
      <c r="D787" s="13"/>
      <c r="E787" s="12"/>
      <c r="F787" s="14" t="str">
        <f t="shared" si="24"/>
        <v/>
      </c>
      <c r="G787" s="12"/>
      <c r="H787" s="12"/>
      <c r="I787" s="12"/>
      <c r="J787" s="12"/>
      <c r="K787" s="12"/>
    </row>
    <row r="788" spans="1:11">
      <c r="A788" s="11"/>
      <c r="B788" s="12"/>
      <c r="C788" s="12"/>
      <c r="D788" s="13"/>
      <c r="E788" s="12"/>
      <c r="F788" s="14" t="str">
        <f t="shared" si="24"/>
        <v/>
      </c>
      <c r="G788" s="12"/>
      <c r="H788" s="12"/>
      <c r="I788" s="12"/>
      <c r="J788" s="12"/>
      <c r="K788" s="12"/>
    </row>
    <row r="789" spans="1:11">
      <c r="A789" s="11"/>
      <c r="B789" s="12"/>
      <c r="C789" s="12"/>
      <c r="D789" s="13"/>
      <c r="E789" s="12"/>
      <c r="F789" s="14" t="str">
        <f t="shared" si="24"/>
        <v/>
      </c>
      <c r="G789" s="12"/>
      <c r="H789" s="12"/>
      <c r="I789" s="12"/>
      <c r="J789" s="12"/>
      <c r="K789" s="12"/>
    </row>
    <row r="790" spans="1:11">
      <c r="A790" s="11"/>
      <c r="B790" s="12"/>
      <c r="C790" s="12"/>
      <c r="D790" s="13"/>
      <c r="E790" s="12"/>
      <c r="F790" s="14" t="str">
        <f t="shared" si="24"/>
        <v/>
      </c>
      <c r="G790" s="12"/>
      <c r="H790" s="12"/>
      <c r="I790" s="12"/>
      <c r="J790" s="12"/>
      <c r="K790" s="12"/>
    </row>
    <row r="791" spans="1:11">
      <c r="A791" s="11"/>
      <c r="B791" s="12"/>
      <c r="C791" s="12"/>
      <c r="D791" s="13"/>
      <c r="E791" s="12"/>
      <c r="F791" s="14" t="str">
        <f t="shared" si="24"/>
        <v/>
      </c>
      <c r="G791" s="12"/>
      <c r="H791" s="12"/>
      <c r="I791" s="12"/>
      <c r="J791" s="12"/>
      <c r="K791" s="12"/>
    </row>
    <row r="792" spans="1:11">
      <c r="A792" s="11"/>
      <c r="B792" s="12"/>
      <c r="C792" s="12"/>
      <c r="D792" s="13"/>
      <c r="E792" s="12"/>
      <c r="F792" s="14" t="str">
        <f t="shared" si="24"/>
        <v/>
      </c>
      <c r="G792" s="12"/>
      <c r="H792" s="12"/>
      <c r="I792" s="12"/>
      <c r="J792" s="12"/>
      <c r="K792" s="12"/>
    </row>
    <row r="793" spans="1:11">
      <c r="A793" s="11"/>
      <c r="B793" s="12"/>
      <c r="C793" s="12"/>
      <c r="D793" s="13"/>
      <c r="E793" s="12"/>
      <c r="F793" s="14" t="str">
        <f t="shared" si="24"/>
        <v/>
      </c>
      <c r="G793" s="12"/>
      <c r="H793" s="12"/>
      <c r="I793" s="12"/>
      <c r="J793" s="12"/>
      <c r="K793" s="12"/>
    </row>
    <row r="794" spans="1:11">
      <c r="A794" s="11"/>
      <c r="B794" s="12"/>
      <c r="C794" s="12"/>
      <c r="D794" s="13"/>
      <c r="E794" s="12"/>
      <c r="F794" s="14" t="str">
        <f t="shared" si="24"/>
        <v/>
      </c>
      <c r="G794" s="12"/>
      <c r="H794" s="12"/>
      <c r="I794" s="12"/>
      <c r="J794" s="12"/>
      <c r="K794" s="12"/>
    </row>
    <row r="795" spans="1:11">
      <c r="A795" s="11"/>
      <c r="B795" s="12"/>
      <c r="C795" s="12"/>
      <c r="D795" s="13"/>
      <c r="E795" s="12"/>
      <c r="F795" s="14" t="str">
        <f t="shared" si="24"/>
        <v/>
      </c>
      <c r="G795" s="12"/>
      <c r="H795" s="12"/>
      <c r="I795" s="12"/>
      <c r="J795" s="12"/>
      <c r="K795" s="12"/>
    </row>
    <row r="796" spans="1:11">
      <c r="A796" s="11"/>
      <c r="B796" s="12"/>
      <c r="C796" s="12"/>
      <c r="D796" s="13"/>
      <c r="E796" s="12"/>
      <c r="F796" s="14" t="str">
        <f t="shared" si="24"/>
        <v/>
      </c>
      <c r="G796" s="12"/>
      <c r="H796" s="12"/>
      <c r="I796" s="12"/>
      <c r="J796" s="12"/>
      <c r="K796" s="12"/>
    </row>
    <row r="797" spans="1:11">
      <c r="A797" s="11"/>
      <c r="B797" s="12"/>
      <c r="C797" s="12"/>
      <c r="D797" s="13"/>
      <c r="E797" s="12"/>
      <c r="F797" s="14" t="str">
        <f t="shared" si="24"/>
        <v/>
      </c>
      <c r="G797" s="12"/>
      <c r="H797" s="12"/>
      <c r="I797" s="12"/>
      <c r="J797" s="12"/>
      <c r="K797" s="12"/>
    </row>
    <row r="798" spans="1:11">
      <c r="A798" s="11"/>
      <c r="B798" s="12"/>
      <c r="C798" s="12"/>
      <c r="D798" s="13"/>
      <c r="E798" s="12"/>
      <c r="F798" s="14" t="str">
        <f t="shared" si="24"/>
        <v/>
      </c>
      <c r="G798" s="12"/>
      <c r="H798" s="12"/>
      <c r="I798" s="12"/>
      <c r="J798" s="12"/>
      <c r="K798" s="12"/>
    </row>
    <row r="799" spans="1:11">
      <c r="A799" s="11"/>
      <c r="B799" s="12"/>
      <c r="C799" s="12"/>
      <c r="D799" s="13"/>
      <c r="E799" s="12"/>
      <c r="F799" s="14" t="str">
        <f t="shared" si="24"/>
        <v/>
      </c>
      <c r="G799" s="12"/>
      <c r="H799" s="12"/>
      <c r="I799" s="12"/>
      <c r="J799" s="12"/>
      <c r="K799" s="12"/>
    </row>
    <row r="800" spans="1:11">
      <c r="A800" s="11"/>
      <c r="B800" s="12"/>
      <c r="C800" s="12"/>
      <c r="D800" s="13"/>
      <c r="E800" s="12"/>
      <c r="F800" s="14" t="str">
        <f t="shared" si="24"/>
        <v/>
      </c>
      <c r="G800" s="12"/>
      <c r="H800" s="12"/>
      <c r="I800" s="12"/>
      <c r="J800" s="12"/>
      <c r="K800" s="12"/>
    </row>
    <row r="801" spans="1:11">
      <c r="A801" s="11"/>
      <c r="B801" s="12"/>
      <c r="C801" s="12"/>
      <c r="D801" s="13"/>
      <c r="E801" s="12"/>
      <c r="F801" s="14" t="str">
        <f t="shared" si="24"/>
        <v/>
      </c>
      <c r="G801" s="12"/>
      <c r="H801" s="12"/>
      <c r="I801" s="12"/>
      <c r="J801" s="12"/>
      <c r="K801" s="12"/>
    </row>
    <row r="802" spans="1:11">
      <c r="A802" s="11"/>
      <c r="B802" s="12"/>
      <c r="C802" s="12"/>
      <c r="D802" s="13"/>
      <c r="E802" s="12"/>
      <c r="F802" s="14" t="str">
        <f t="shared" si="24"/>
        <v/>
      </c>
      <c r="G802" s="12"/>
      <c r="H802" s="12"/>
      <c r="I802" s="12"/>
      <c r="J802" s="12"/>
      <c r="K802" s="12"/>
    </row>
    <row r="803" spans="1:11">
      <c r="A803" s="11"/>
      <c r="B803" s="12"/>
      <c r="C803" s="12"/>
      <c r="D803" s="13"/>
      <c r="E803" s="12"/>
      <c r="F803" s="14" t="str">
        <f t="shared" si="24"/>
        <v/>
      </c>
      <c r="G803" s="12"/>
      <c r="H803" s="12"/>
      <c r="I803" s="12"/>
      <c r="J803" s="12"/>
      <c r="K803" s="12"/>
    </row>
    <row r="804" spans="1:11">
      <c r="A804" s="11"/>
      <c r="B804" s="12"/>
      <c r="C804" s="12"/>
      <c r="D804" s="13"/>
      <c r="E804" s="12"/>
      <c r="F804" s="14" t="str">
        <f t="shared" si="24"/>
        <v/>
      </c>
      <c r="G804" s="12"/>
      <c r="H804" s="12"/>
      <c r="I804" s="12"/>
      <c r="J804" s="12"/>
      <c r="K804" s="12"/>
    </row>
    <row r="805" spans="1:11">
      <c r="A805" s="11"/>
      <c r="B805" s="12"/>
      <c r="C805" s="12"/>
      <c r="D805" s="13"/>
      <c r="E805" s="12"/>
      <c r="F805" s="14" t="str">
        <f t="shared" si="24"/>
        <v/>
      </c>
      <c r="G805" s="12"/>
      <c r="H805" s="12"/>
      <c r="I805" s="12"/>
      <c r="J805" s="12"/>
      <c r="K805" s="12"/>
    </row>
    <row r="806" spans="1:11">
      <c r="A806" s="11"/>
      <c r="B806" s="12"/>
      <c r="C806" s="12"/>
      <c r="D806" s="13"/>
      <c r="E806" s="12"/>
      <c r="F806" s="14" t="str">
        <f t="shared" si="24"/>
        <v/>
      </c>
      <c r="G806" s="12"/>
      <c r="H806" s="12"/>
      <c r="I806" s="12"/>
      <c r="J806" s="12"/>
      <c r="K806" s="12"/>
    </row>
    <row r="807" spans="1:11">
      <c r="A807" s="11"/>
      <c r="B807" s="12"/>
      <c r="C807" s="12"/>
      <c r="D807" s="13"/>
      <c r="E807" s="12"/>
      <c r="F807" s="14" t="str">
        <f t="shared" si="24"/>
        <v/>
      </c>
      <c r="G807" s="12"/>
      <c r="H807" s="12"/>
      <c r="I807" s="12"/>
      <c r="J807" s="12"/>
      <c r="K807" s="12"/>
    </row>
    <row r="808" spans="1:11">
      <c r="A808" s="11"/>
      <c r="B808" s="12"/>
      <c r="C808" s="12"/>
      <c r="D808" s="13"/>
      <c r="E808" s="12"/>
      <c r="F808" s="14" t="str">
        <f t="shared" si="24"/>
        <v/>
      </c>
      <c r="G808" s="12"/>
      <c r="H808" s="12"/>
      <c r="I808" s="12"/>
      <c r="J808" s="12"/>
      <c r="K808" s="12"/>
    </row>
    <row r="809" spans="1:11">
      <c r="A809" s="11"/>
      <c r="B809" s="12"/>
      <c r="C809" s="12"/>
      <c r="D809" s="13"/>
      <c r="E809" s="12"/>
      <c r="F809" s="14" t="str">
        <f t="shared" si="24"/>
        <v/>
      </c>
      <c r="G809" s="12"/>
      <c r="H809" s="12"/>
      <c r="I809" s="12"/>
      <c r="J809" s="12"/>
      <c r="K809" s="12"/>
    </row>
    <row r="810" spans="1:11">
      <c r="A810" s="11"/>
      <c r="B810" s="12"/>
      <c r="C810" s="12"/>
      <c r="D810" s="13"/>
      <c r="E810" s="12"/>
      <c r="F810" s="14" t="str">
        <f t="shared" si="24"/>
        <v/>
      </c>
      <c r="G810" s="12"/>
      <c r="H810" s="12"/>
      <c r="I810" s="12"/>
      <c r="J810" s="12"/>
      <c r="K810" s="12"/>
    </row>
    <row r="811" spans="1:11">
      <c r="A811" s="11"/>
      <c r="B811" s="12"/>
      <c r="C811" s="12"/>
      <c r="D811" s="13"/>
      <c r="E811" s="12"/>
      <c r="F811" s="14" t="str">
        <f t="shared" si="24"/>
        <v/>
      </c>
      <c r="G811" s="12"/>
      <c r="H811" s="12"/>
      <c r="I811" s="12"/>
      <c r="J811" s="12"/>
      <c r="K811" s="12"/>
    </row>
    <row r="812" spans="1:11">
      <c r="A812" s="11"/>
      <c r="B812" s="12"/>
      <c r="C812" s="12"/>
      <c r="D812" s="13"/>
      <c r="E812" s="12"/>
      <c r="F812" s="14" t="str">
        <f t="shared" si="24"/>
        <v/>
      </c>
      <c r="G812" s="12"/>
      <c r="H812" s="12"/>
      <c r="I812" s="12"/>
      <c r="J812" s="12"/>
      <c r="K812" s="12"/>
    </row>
    <row r="813" spans="1:11">
      <c r="A813" s="11"/>
      <c r="B813" s="12"/>
      <c r="C813" s="12"/>
      <c r="D813" s="13"/>
      <c r="E813" s="12"/>
      <c r="F813" s="14" t="str">
        <f t="shared" si="24"/>
        <v/>
      </c>
      <c r="G813" s="12"/>
      <c r="H813" s="12"/>
      <c r="I813" s="12"/>
      <c r="J813" s="12"/>
      <c r="K813" s="12"/>
    </row>
    <row r="814" spans="1:11">
      <c r="A814" s="11"/>
      <c r="B814" s="12"/>
      <c r="C814" s="12"/>
      <c r="D814" s="13"/>
      <c r="E814" s="12"/>
      <c r="F814" s="14" t="str">
        <f t="shared" si="24"/>
        <v/>
      </c>
      <c r="G814" s="12"/>
      <c r="H814" s="12"/>
      <c r="I814" s="12"/>
      <c r="J814" s="12"/>
      <c r="K814" s="12"/>
    </row>
    <row r="815" spans="1:11">
      <c r="A815" s="11"/>
      <c r="B815" s="12"/>
      <c r="C815" s="12"/>
      <c r="D815" s="13"/>
      <c r="E815" s="12"/>
      <c r="F815" s="14" t="str">
        <f t="shared" si="24"/>
        <v/>
      </c>
      <c r="G815" s="12"/>
      <c r="H815" s="12"/>
      <c r="I815" s="12"/>
      <c r="J815" s="12"/>
      <c r="K815" s="12"/>
    </row>
    <row r="816" spans="1:11">
      <c r="A816" s="11"/>
      <c r="B816" s="12"/>
      <c r="C816" s="12"/>
      <c r="D816" s="13"/>
      <c r="E816" s="12"/>
      <c r="F816" s="14" t="str">
        <f t="shared" si="24"/>
        <v/>
      </c>
      <c r="G816" s="12"/>
      <c r="H816" s="12"/>
      <c r="I816" s="12"/>
      <c r="J816" s="12"/>
      <c r="K816" s="12"/>
    </row>
    <row r="817" spans="1:11">
      <c r="A817" s="11"/>
      <c r="B817" s="12"/>
      <c r="C817" s="12"/>
      <c r="D817" s="13"/>
      <c r="E817" s="12"/>
      <c r="F817" s="14" t="str">
        <f t="shared" si="24"/>
        <v/>
      </c>
      <c r="G817" s="12"/>
      <c r="H817" s="12"/>
      <c r="I817" s="12"/>
      <c r="J817" s="12"/>
      <c r="K817" s="12"/>
    </row>
    <row r="818" spans="1:11">
      <c r="A818" s="11"/>
      <c r="B818" s="12"/>
      <c r="C818" s="12"/>
      <c r="D818" s="13"/>
      <c r="E818" s="12"/>
      <c r="F818" s="14" t="str">
        <f t="shared" si="24"/>
        <v/>
      </c>
      <c r="G818" s="12"/>
      <c r="H818" s="12"/>
      <c r="I818" s="12"/>
      <c r="J818" s="12"/>
      <c r="K818" s="12"/>
    </row>
    <row r="819" spans="1:11">
      <c r="A819" s="11"/>
      <c r="B819" s="12"/>
      <c r="C819" s="12"/>
      <c r="D819" s="13"/>
      <c r="E819" s="12"/>
      <c r="F819" s="14" t="str">
        <f t="shared" si="24"/>
        <v/>
      </c>
      <c r="G819" s="12"/>
      <c r="H819" s="12"/>
      <c r="I819" s="12"/>
      <c r="J819" s="12"/>
      <c r="K819" s="12"/>
    </row>
    <row r="820" spans="1:11">
      <c r="A820" s="11"/>
      <c r="B820" s="12"/>
      <c r="C820" s="12"/>
      <c r="D820" s="13"/>
      <c r="E820" s="12"/>
      <c r="F820" s="14" t="str">
        <f t="shared" si="24"/>
        <v/>
      </c>
      <c r="G820" s="12"/>
      <c r="H820" s="12"/>
      <c r="I820" s="12"/>
      <c r="J820" s="12"/>
      <c r="K820" s="12"/>
    </row>
    <row r="821" spans="1:11">
      <c r="A821" s="11"/>
      <c r="B821" s="12"/>
      <c r="C821" s="12"/>
      <c r="D821" s="13"/>
      <c r="E821" s="12"/>
      <c r="F821" s="14" t="str">
        <f t="shared" si="24"/>
        <v/>
      </c>
      <c r="G821" s="12"/>
      <c r="H821" s="12"/>
      <c r="I821" s="12"/>
      <c r="J821" s="12"/>
      <c r="K821" s="12"/>
    </row>
    <row r="822" spans="1:11">
      <c r="A822" s="11"/>
      <c r="B822" s="12"/>
      <c r="C822" s="12"/>
      <c r="D822" s="13"/>
      <c r="E822" s="12"/>
      <c r="F822" s="14" t="str">
        <f t="shared" si="24"/>
        <v/>
      </c>
      <c r="G822" s="12"/>
      <c r="H822" s="12"/>
      <c r="I822" s="12"/>
      <c r="J822" s="12"/>
      <c r="K822" s="12"/>
    </row>
    <row r="823" spans="1:11">
      <c r="A823" s="11"/>
      <c r="B823" s="12"/>
      <c r="C823" s="12"/>
      <c r="D823" s="13"/>
      <c r="E823" s="12"/>
      <c r="F823" s="14" t="str">
        <f t="shared" si="24"/>
        <v/>
      </c>
      <c r="G823" s="12"/>
      <c r="H823" s="12"/>
      <c r="I823" s="12"/>
      <c r="J823" s="12"/>
      <c r="K823" s="12"/>
    </row>
    <row r="824" spans="1:11">
      <c r="A824" s="11"/>
      <c r="B824" s="12"/>
      <c r="C824" s="12"/>
      <c r="D824" s="13"/>
      <c r="E824" s="12"/>
      <c r="F824" s="14" t="str">
        <f t="shared" si="24"/>
        <v/>
      </c>
      <c r="G824" s="12"/>
      <c r="H824" s="12"/>
      <c r="I824" s="12"/>
      <c r="J824" s="12"/>
      <c r="K824" s="12"/>
    </row>
    <row r="825" spans="1:11">
      <c r="A825" s="11"/>
      <c r="B825" s="12"/>
      <c r="C825" s="12"/>
      <c r="D825" s="13"/>
      <c r="E825" s="12"/>
      <c r="F825" s="14" t="str">
        <f t="shared" si="24"/>
        <v/>
      </c>
      <c r="G825" s="12"/>
      <c r="H825" s="12"/>
      <c r="I825" s="12"/>
      <c r="J825" s="12"/>
      <c r="K825" s="12"/>
    </row>
    <row r="826" spans="1:11">
      <c r="A826" s="11"/>
      <c r="B826" s="12"/>
      <c r="C826" s="12"/>
      <c r="D826" s="13"/>
      <c r="E826" s="12"/>
      <c r="F826" s="14" t="str">
        <f t="shared" si="24"/>
        <v/>
      </c>
      <c r="G826" s="12"/>
      <c r="H826" s="12"/>
      <c r="I826" s="12"/>
      <c r="J826" s="12"/>
      <c r="K826" s="12"/>
    </row>
    <row r="827" spans="1:11">
      <c r="A827" s="11"/>
      <c r="B827" s="12"/>
      <c r="C827" s="12"/>
      <c r="D827" s="13"/>
      <c r="E827" s="12"/>
      <c r="F827" s="14" t="str">
        <f t="shared" si="24"/>
        <v/>
      </c>
      <c r="G827" s="12"/>
      <c r="H827" s="12"/>
      <c r="I827" s="12"/>
      <c r="J827" s="12"/>
      <c r="K827" s="12"/>
    </row>
    <row r="828" spans="1:11">
      <c r="A828" s="11"/>
      <c r="B828" s="12"/>
      <c r="C828" s="12"/>
      <c r="D828" s="13"/>
      <c r="E828" s="12"/>
      <c r="F828" s="14" t="str">
        <f t="shared" si="24"/>
        <v/>
      </c>
      <c r="G828" s="12"/>
      <c r="H828" s="12"/>
      <c r="I828" s="12"/>
      <c r="J828" s="12"/>
      <c r="K828" s="12"/>
    </row>
    <row r="829" spans="1:11">
      <c r="A829" s="11"/>
      <c r="B829" s="12"/>
      <c r="C829" s="12"/>
      <c r="D829" s="13"/>
      <c r="E829" s="12"/>
      <c r="F829" s="14" t="str">
        <f t="shared" si="24"/>
        <v/>
      </c>
      <c r="G829" s="12"/>
      <c r="H829" s="12"/>
      <c r="I829" s="12"/>
      <c r="J829" s="12"/>
      <c r="K829" s="12"/>
    </row>
    <row r="830" spans="1:11">
      <c r="A830" s="11"/>
      <c r="B830" s="12"/>
      <c r="C830" s="12"/>
      <c r="D830" s="13"/>
      <c r="E830" s="12"/>
      <c r="F830" s="14" t="str">
        <f t="shared" si="24"/>
        <v/>
      </c>
      <c r="G830" s="12"/>
      <c r="H830" s="12"/>
      <c r="I830" s="12"/>
      <c r="J830" s="12"/>
      <c r="K830" s="12"/>
    </row>
    <row r="831" spans="1:11">
      <c r="A831" s="11"/>
      <c r="B831" s="12"/>
      <c r="C831" s="12"/>
      <c r="D831" s="13"/>
      <c r="E831" s="12"/>
      <c r="F831" s="14" t="str">
        <f t="shared" si="24"/>
        <v/>
      </c>
      <c r="G831" s="12"/>
      <c r="H831" s="12"/>
      <c r="I831" s="12"/>
      <c r="J831" s="12"/>
      <c r="K831" s="12"/>
    </row>
    <row r="832" spans="1:11">
      <c r="A832" s="11"/>
      <c r="B832" s="12"/>
      <c r="C832" s="12"/>
      <c r="D832" s="13"/>
      <c r="E832" s="12"/>
      <c r="F832" s="14" t="str">
        <f t="shared" si="24"/>
        <v/>
      </c>
      <c r="G832" s="12"/>
      <c r="H832" s="12"/>
      <c r="I832" s="12"/>
      <c r="J832" s="12"/>
      <c r="K832" s="12"/>
    </row>
    <row r="833" spans="1:11">
      <c r="A833" s="11"/>
      <c r="B833" s="12"/>
      <c r="C833" s="12"/>
      <c r="D833" s="13"/>
      <c r="E833" s="12"/>
      <c r="F833" s="14" t="str">
        <f t="shared" si="24"/>
        <v/>
      </c>
      <c r="G833" s="12"/>
      <c r="H833" s="12"/>
      <c r="I833" s="12"/>
      <c r="J833" s="12"/>
      <c r="K833" s="12"/>
    </row>
    <row r="834" spans="1:11">
      <c r="A834" s="11"/>
      <c r="B834" s="12"/>
      <c r="C834" s="12"/>
      <c r="D834" s="13"/>
      <c r="E834" s="12"/>
      <c r="F834" s="14" t="str">
        <f t="shared" ref="F834:F897" si="25">IF(ISNUMBER(A834),TEXT(A834,"mmmm"),"")</f>
        <v/>
      </c>
      <c r="G834" s="12"/>
      <c r="H834" s="12"/>
      <c r="I834" s="12"/>
      <c r="J834" s="12"/>
      <c r="K834" s="12"/>
    </row>
    <row r="835" spans="1:11">
      <c r="A835" s="11"/>
      <c r="B835" s="12"/>
      <c r="C835" s="12"/>
      <c r="D835" s="13"/>
      <c r="E835" s="12"/>
      <c r="F835" s="14" t="str">
        <f t="shared" si="25"/>
        <v/>
      </c>
      <c r="G835" s="12"/>
      <c r="H835" s="12"/>
      <c r="I835" s="12"/>
      <c r="J835" s="12"/>
      <c r="K835" s="12"/>
    </row>
    <row r="836" spans="1:11">
      <c r="A836" s="11"/>
      <c r="B836" s="12"/>
      <c r="C836" s="12"/>
      <c r="D836" s="13"/>
      <c r="E836" s="12"/>
      <c r="F836" s="14" t="str">
        <f t="shared" si="25"/>
        <v/>
      </c>
      <c r="G836" s="12"/>
      <c r="H836" s="12"/>
      <c r="I836" s="12"/>
      <c r="J836" s="12"/>
      <c r="K836" s="12"/>
    </row>
    <row r="837" spans="1:11">
      <c r="A837" s="11"/>
      <c r="B837" s="12"/>
      <c r="C837" s="12"/>
      <c r="D837" s="13"/>
      <c r="E837" s="12"/>
      <c r="F837" s="14" t="str">
        <f t="shared" si="25"/>
        <v/>
      </c>
      <c r="G837" s="12"/>
      <c r="H837" s="12"/>
      <c r="I837" s="12"/>
      <c r="J837" s="12"/>
      <c r="K837" s="12"/>
    </row>
    <row r="838" spans="1:11">
      <c r="A838" s="11"/>
      <c r="B838" s="12"/>
      <c r="C838" s="12"/>
      <c r="D838" s="13"/>
      <c r="E838" s="12"/>
      <c r="F838" s="14" t="str">
        <f t="shared" si="25"/>
        <v/>
      </c>
      <c r="G838" s="12"/>
      <c r="H838" s="12"/>
      <c r="I838" s="12"/>
      <c r="J838" s="12"/>
      <c r="K838" s="12"/>
    </row>
    <row r="839" spans="1:11">
      <c r="A839" s="11"/>
      <c r="B839" s="12"/>
      <c r="C839" s="12"/>
      <c r="D839" s="13"/>
      <c r="E839" s="12"/>
      <c r="F839" s="14" t="str">
        <f t="shared" si="25"/>
        <v/>
      </c>
      <c r="G839" s="12"/>
      <c r="H839" s="12"/>
      <c r="I839" s="12"/>
      <c r="J839" s="12"/>
      <c r="K839" s="12"/>
    </row>
    <row r="840" spans="1:11">
      <c r="A840" s="11"/>
      <c r="B840" s="12"/>
      <c r="C840" s="12"/>
      <c r="D840" s="13"/>
      <c r="E840" s="12"/>
      <c r="F840" s="14" t="str">
        <f t="shared" si="25"/>
        <v/>
      </c>
      <c r="G840" s="12"/>
      <c r="H840" s="12"/>
      <c r="I840" s="12"/>
      <c r="J840" s="12"/>
      <c r="K840" s="12"/>
    </row>
    <row r="841" spans="1:11">
      <c r="A841" s="11"/>
      <c r="B841" s="12"/>
      <c r="C841" s="12"/>
      <c r="D841" s="13"/>
      <c r="E841" s="12"/>
      <c r="F841" s="14" t="str">
        <f t="shared" si="25"/>
        <v/>
      </c>
      <c r="G841" s="12"/>
      <c r="H841" s="12"/>
      <c r="I841" s="12"/>
      <c r="J841" s="12"/>
      <c r="K841" s="12"/>
    </row>
    <row r="842" spans="1:11">
      <c r="A842" s="11"/>
      <c r="B842" s="12"/>
      <c r="C842" s="12"/>
      <c r="D842" s="13"/>
      <c r="E842" s="12"/>
      <c r="F842" s="14" t="str">
        <f t="shared" si="25"/>
        <v/>
      </c>
      <c r="G842" s="12"/>
      <c r="H842" s="12"/>
      <c r="I842" s="12"/>
      <c r="J842" s="12"/>
      <c r="K842" s="12"/>
    </row>
    <row r="843" spans="1:11">
      <c r="A843" s="11"/>
      <c r="B843" s="12"/>
      <c r="C843" s="12"/>
      <c r="D843" s="13"/>
      <c r="E843" s="12"/>
      <c r="F843" s="14" t="str">
        <f t="shared" si="25"/>
        <v/>
      </c>
      <c r="G843" s="12"/>
      <c r="H843" s="12"/>
      <c r="I843" s="12"/>
      <c r="J843" s="12"/>
      <c r="K843" s="12"/>
    </row>
    <row r="844" spans="1:11">
      <c r="A844" s="11"/>
      <c r="B844" s="12"/>
      <c r="C844" s="12"/>
      <c r="D844" s="13"/>
      <c r="E844" s="12"/>
      <c r="F844" s="14" t="str">
        <f t="shared" si="25"/>
        <v/>
      </c>
      <c r="G844" s="12"/>
      <c r="H844" s="12"/>
      <c r="I844" s="12"/>
      <c r="J844" s="12"/>
      <c r="K844" s="12"/>
    </row>
    <row r="845" spans="1:11">
      <c r="A845" s="11"/>
      <c r="B845" s="12"/>
      <c r="C845" s="12"/>
      <c r="D845" s="13"/>
      <c r="E845" s="12"/>
      <c r="F845" s="14" t="str">
        <f t="shared" si="25"/>
        <v/>
      </c>
      <c r="G845" s="12"/>
      <c r="H845" s="12"/>
      <c r="I845" s="12"/>
      <c r="J845" s="12"/>
      <c r="K845" s="12"/>
    </row>
    <row r="846" spans="1:11">
      <c r="A846" s="11"/>
      <c r="B846" s="12"/>
      <c r="C846" s="12"/>
      <c r="D846" s="13"/>
      <c r="E846" s="12"/>
      <c r="F846" s="14" t="str">
        <f t="shared" si="25"/>
        <v/>
      </c>
      <c r="G846" s="12"/>
      <c r="H846" s="12"/>
      <c r="I846" s="12"/>
      <c r="J846" s="12"/>
      <c r="K846" s="12"/>
    </row>
    <row r="847" spans="1:11">
      <c r="A847" s="11"/>
      <c r="B847" s="12"/>
      <c r="C847" s="12"/>
      <c r="D847" s="13"/>
      <c r="E847" s="12"/>
      <c r="F847" s="14" t="str">
        <f t="shared" si="25"/>
        <v/>
      </c>
      <c r="G847" s="12"/>
      <c r="H847" s="12"/>
      <c r="I847" s="12"/>
      <c r="J847" s="12"/>
      <c r="K847" s="12"/>
    </row>
    <row r="848" spans="1:11">
      <c r="A848" s="11"/>
      <c r="B848" s="12"/>
      <c r="C848" s="12"/>
      <c r="D848" s="13"/>
      <c r="E848" s="12"/>
      <c r="F848" s="14" t="str">
        <f t="shared" si="25"/>
        <v/>
      </c>
      <c r="G848" s="12"/>
      <c r="H848" s="12"/>
      <c r="I848" s="12"/>
      <c r="J848" s="12"/>
      <c r="K848" s="12"/>
    </row>
    <row r="849" spans="1:11">
      <c r="A849" s="11"/>
      <c r="B849" s="12"/>
      <c r="C849" s="12"/>
      <c r="D849" s="13"/>
      <c r="E849" s="12"/>
      <c r="F849" s="14" t="str">
        <f t="shared" si="25"/>
        <v/>
      </c>
      <c r="G849" s="12"/>
      <c r="H849" s="12"/>
      <c r="I849" s="12"/>
      <c r="J849" s="12"/>
      <c r="K849" s="12"/>
    </row>
    <row r="850" spans="1:11">
      <c r="A850" s="11"/>
      <c r="B850" s="12"/>
      <c r="C850" s="12"/>
      <c r="D850" s="13"/>
      <c r="E850" s="12"/>
      <c r="F850" s="14" t="str">
        <f t="shared" si="25"/>
        <v/>
      </c>
      <c r="G850" s="12"/>
      <c r="H850" s="12"/>
      <c r="I850" s="12"/>
      <c r="J850" s="12"/>
      <c r="K850" s="12"/>
    </row>
    <row r="851" spans="1:11">
      <c r="A851" s="11"/>
      <c r="B851" s="12"/>
      <c r="C851" s="12"/>
      <c r="D851" s="13"/>
      <c r="E851" s="12"/>
      <c r="F851" s="14" t="str">
        <f t="shared" si="25"/>
        <v/>
      </c>
      <c r="G851" s="12"/>
      <c r="H851" s="12"/>
      <c r="I851" s="12"/>
      <c r="J851" s="12"/>
      <c r="K851" s="12"/>
    </row>
    <row r="852" spans="1:11">
      <c r="A852" s="11"/>
      <c r="B852" s="12"/>
      <c r="C852" s="12"/>
      <c r="D852" s="13"/>
      <c r="E852" s="12"/>
      <c r="F852" s="14" t="str">
        <f t="shared" si="25"/>
        <v/>
      </c>
      <c r="G852" s="12"/>
      <c r="H852" s="12"/>
      <c r="I852" s="12"/>
      <c r="J852" s="12"/>
      <c r="K852" s="12"/>
    </row>
    <row r="853" spans="1:11">
      <c r="A853" s="11"/>
      <c r="B853" s="12"/>
      <c r="C853" s="12"/>
      <c r="D853" s="13"/>
      <c r="E853" s="12"/>
      <c r="F853" s="14" t="str">
        <f t="shared" si="25"/>
        <v/>
      </c>
      <c r="G853" s="12"/>
      <c r="H853" s="12"/>
      <c r="I853" s="12"/>
      <c r="J853" s="12"/>
      <c r="K853" s="12"/>
    </row>
    <row r="854" spans="1:11">
      <c r="A854" s="11"/>
      <c r="B854" s="12"/>
      <c r="C854" s="12"/>
      <c r="D854" s="13"/>
      <c r="E854" s="12"/>
      <c r="F854" s="14" t="str">
        <f t="shared" si="25"/>
        <v/>
      </c>
      <c r="G854" s="12"/>
      <c r="H854" s="12"/>
      <c r="I854" s="12"/>
      <c r="J854" s="12"/>
      <c r="K854" s="12"/>
    </row>
    <row r="855" spans="1:11">
      <c r="A855" s="11"/>
      <c r="B855" s="12"/>
      <c r="C855" s="12"/>
      <c r="D855" s="13"/>
      <c r="E855" s="12"/>
      <c r="F855" s="14" t="str">
        <f t="shared" si="25"/>
        <v/>
      </c>
      <c r="G855" s="12"/>
      <c r="H855" s="12"/>
      <c r="I855" s="12"/>
      <c r="J855" s="12"/>
      <c r="K855" s="12"/>
    </row>
    <row r="856" spans="1:11">
      <c r="A856" s="11"/>
      <c r="B856" s="12"/>
      <c r="C856" s="12"/>
      <c r="D856" s="13"/>
      <c r="E856" s="12"/>
      <c r="F856" s="14" t="str">
        <f t="shared" si="25"/>
        <v/>
      </c>
      <c r="G856" s="12"/>
      <c r="H856" s="12"/>
      <c r="I856" s="12"/>
      <c r="J856" s="12"/>
      <c r="K856" s="12"/>
    </row>
    <row r="857" spans="1:11">
      <c r="A857" s="11"/>
      <c r="B857" s="12"/>
      <c r="C857" s="12"/>
      <c r="D857" s="13"/>
      <c r="E857" s="12"/>
      <c r="F857" s="14" t="str">
        <f t="shared" si="25"/>
        <v/>
      </c>
      <c r="G857" s="12"/>
      <c r="H857" s="12"/>
      <c r="I857" s="12"/>
      <c r="J857" s="12"/>
      <c r="K857" s="12"/>
    </row>
    <row r="858" spans="1:11">
      <c r="A858" s="11"/>
      <c r="B858" s="12"/>
      <c r="C858" s="12"/>
      <c r="D858" s="13"/>
      <c r="E858" s="12"/>
      <c r="F858" s="14" t="str">
        <f t="shared" si="25"/>
        <v/>
      </c>
      <c r="G858" s="12"/>
      <c r="H858" s="12"/>
      <c r="I858" s="12"/>
      <c r="J858" s="12"/>
      <c r="K858" s="12"/>
    </row>
    <row r="859" spans="1:11">
      <c r="A859" s="11"/>
      <c r="B859" s="12"/>
      <c r="C859" s="12"/>
      <c r="D859" s="13"/>
      <c r="E859" s="12"/>
      <c r="F859" s="14" t="str">
        <f t="shared" si="25"/>
        <v/>
      </c>
      <c r="G859" s="12"/>
      <c r="H859" s="12"/>
      <c r="I859" s="12"/>
      <c r="J859" s="12"/>
      <c r="K859" s="12"/>
    </row>
    <row r="860" spans="1:11">
      <c r="A860" s="11"/>
      <c r="B860" s="12"/>
      <c r="C860" s="12"/>
      <c r="D860" s="13"/>
      <c r="E860" s="12"/>
      <c r="F860" s="14" t="str">
        <f t="shared" si="25"/>
        <v/>
      </c>
      <c r="G860" s="12"/>
      <c r="H860" s="12"/>
      <c r="I860" s="12"/>
      <c r="J860" s="12"/>
      <c r="K860" s="12"/>
    </row>
    <row r="861" spans="1:11">
      <c r="A861" s="11"/>
      <c r="B861" s="12"/>
      <c r="C861" s="12"/>
      <c r="D861" s="13"/>
      <c r="E861" s="12"/>
      <c r="F861" s="14" t="str">
        <f t="shared" si="25"/>
        <v/>
      </c>
      <c r="G861" s="12"/>
      <c r="H861" s="12"/>
      <c r="I861" s="12"/>
      <c r="J861" s="12"/>
      <c r="K861" s="12"/>
    </row>
    <row r="862" spans="1:11">
      <c r="A862" s="11"/>
      <c r="B862" s="12"/>
      <c r="C862" s="12"/>
      <c r="D862" s="13"/>
      <c r="E862" s="12"/>
      <c r="F862" s="14" t="str">
        <f t="shared" si="25"/>
        <v/>
      </c>
      <c r="G862" s="12"/>
      <c r="H862" s="12"/>
      <c r="I862" s="12"/>
      <c r="J862" s="12"/>
      <c r="K862" s="12"/>
    </row>
    <row r="863" spans="1:11">
      <c r="A863" s="11"/>
      <c r="B863" s="12"/>
      <c r="C863" s="12"/>
      <c r="D863" s="13"/>
      <c r="E863" s="12"/>
      <c r="F863" s="14" t="str">
        <f t="shared" si="25"/>
        <v/>
      </c>
      <c r="G863" s="12"/>
      <c r="H863" s="12"/>
      <c r="I863" s="12"/>
      <c r="J863" s="12"/>
      <c r="K863" s="12"/>
    </row>
    <row r="864" spans="1:11">
      <c r="A864" s="11"/>
      <c r="B864" s="12"/>
      <c r="C864" s="12"/>
      <c r="D864" s="13"/>
      <c r="E864" s="12"/>
      <c r="F864" s="14" t="str">
        <f t="shared" si="25"/>
        <v/>
      </c>
      <c r="G864" s="12"/>
      <c r="H864" s="12"/>
      <c r="I864" s="12"/>
      <c r="J864" s="12"/>
      <c r="K864" s="12"/>
    </row>
    <row r="865" spans="1:11">
      <c r="A865" s="11"/>
      <c r="B865" s="12"/>
      <c r="C865" s="12"/>
      <c r="D865" s="13"/>
      <c r="E865" s="12"/>
      <c r="F865" s="14" t="str">
        <f t="shared" si="25"/>
        <v/>
      </c>
      <c r="G865" s="12"/>
      <c r="H865" s="12"/>
      <c r="I865" s="12"/>
      <c r="J865" s="12"/>
      <c r="K865" s="12"/>
    </row>
    <row r="866" spans="1:11">
      <c r="A866" s="11"/>
      <c r="B866" s="12"/>
      <c r="C866" s="12"/>
      <c r="D866" s="13"/>
      <c r="E866" s="12"/>
      <c r="F866" s="14" t="str">
        <f t="shared" si="25"/>
        <v/>
      </c>
      <c r="G866" s="12"/>
      <c r="H866" s="12"/>
      <c r="I866" s="12"/>
      <c r="J866" s="12"/>
      <c r="K866" s="12"/>
    </row>
    <row r="867" spans="1:11">
      <c r="A867" s="11"/>
      <c r="B867" s="12"/>
      <c r="C867" s="12"/>
      <c r="D867" s="13"/>
      <c r="E867" s="12"/>
      <c r="F867" s="14" t="str">
        <f t="shared" si="25"/>
        <v/>
      </c>
      <c r="G867" s="12"/>
      <c r="H867" s="12"/>
      <c r="I867" s="12"/>
      <c r="J867" s="12"/>
      <c r="K867" s="12"/>
    </row>
    <row r="868" spans="1:11">
      <c r="A868" s="11"/>
      <c r="B868" s="12"/>
      <c r="C868" s="12"/>
      <c r="D868" s="13"/>
      <c r="E868" s="12"/>
      <c r="F868" s="14" t="str">
        <f t="shared" si="25"/>
        <v/>
      </c>
      <c r="G868" s="12"/>
      <c r="H868" s="12"/>
      <c r="I868" s="12"/>
      <c r="J868" s="12"/>
      <c r="K868" s="12"/>
    </row>
    <row r="869" spans="1:11">
      <c r="A869" s="11"/>
      <c r="B869" s="12"/>
      <c r="C869" s="12"/>
      <c r="D869" s="13"/>
      <c r="E869" s="12"/>
      <c r="F869" s="14" t="str">
        <f t="shared" si="25"/>
        <v/>
      </c>
      <c r="G869" s="12"/>
      <c r="H869" s="12"/>
      <c r="I869" s="12"/>
      <c r="J869" s="12"/>
      <c r="K869" s="12"/>
    </row>
    <row r="870" spans="1:11">
      <c r="A870" s="11"/>
      <c r="B870" s="12"/>
      <c r="C870" s="12"/>
      <c r="D870" s="13"/>
      <c r="E870" s="12"/>
      <c r="F870" s="14" t="str">
        <f t="shared" si="25"/>
        <v/>
      </c>
      <c r="G870" s="12"/>
      <c r="H870" s="12"/>
      <c r="I870" s="12"/>
      <c r="J870" s="12"/>
      <c r="K870" s="12"/>
    </row>
    <row r="871" spans="1:11">
      <c r="A871" s="11"/>
      <c r="B871" s="12"/>
      <c r="C871" s="12"/>
      <c r="D871" s="13"/>
      <c r="E871" s="12"/>
      <c r="F871" s="14" t="str">
        <f t="shared" si="25"/>
        <v/>
      </c>
      <c r="G871" s="12"/>
      <c r="H871" s="12"/>
      <c r="I871" s="12"/>
      <c r="J871" s="12"/>
      <c r="K871" s="12"/>
    </row>
    <row r="872" spans="1:11">
      <c r="A872" s="11"/>
      <c r="B872" s="12"/>
      <c r="C872" s="12"/>
      <c r="D872" s="13"/>
      <c r="E872" s="12"/>
      <c r="F872" s="14" t="str">
        <f t="shared" si="25"/>
        <v/>
      </c>
      <c r="G872" s="12"/>
      <c r="H872" s="12"/>
      <c r="I872" s="12"/>
      <c r="J872" s="12"/>
      <c r="K872" s="12"/>
    </row>
    <row r="873" spans="1:11">
      <c r="A873" s="11"/>
      <c r="B873" s="12"/>
      <c r="C873" s="12"/>
      <c r="D873" s="13"/>
      <c r="E873" s="12"/>
      <c r="F873" s="14" t="str">
        <f t="shared" si="25"/>
        <v/>
      </c>
      <c r="G873" s="12"/>
      <c r="H873" s="12"/>
      <c r="I873" s="12"/>
      <c r="J873" s="12"/>
      <c r="K873" s="12"/>
    </row>
    <row r="874" spans="1:11">
      <c r="A874" s="11"/>
      <c r="B874" s="12"/>
      <c r="C874" s="12"/>
      <c r="D874" s="13"/>
      <c r="E874" s="12"/>
      <c r="F874" s="14" t="str">
        <f t="shared" si="25"/>
        <v/>
      </c>
      <c r="G874" s="12"/>
      <c r="H874" s="12"/>
      <c r="I874" s="12"/>
      <c r="J874" s="12"/>
      <c r="K874" s="12"/>
    </row>
    <row r="875" spans="1:11">
      <c r="A875" s="11"/>
      <c r="B875" s="12"/>
      <c r="C875" s="12"/>
      <c r="D875" s="13"/>
      <c r="E875" s="12"/>
      <c r="F875" s="14" t="str">
        <f t="shared" si="25"/>
        <v/>
      </c>
      <c r="G875" s="12"/>
      <c r="H875" s="12"/>
      <c r="I875" s="12"/>
      <c r="J875" s="12"/>
      <c r="K875" s="12"/>
    </row>
    <row r="876" spans="1:11">
      <c r="A876" s="11"/>
      <c r="B876" s="12"/>
      <c r="C876" s="12"/>
      <c r="D876" s="13"/>
      <c r="E876" s="12"/>
      <c r="F876" s="14" t="str">
        <f t="shared" si="25"/>
        <v/>
      </c>
      <c r="G876" s="12"/>
      <c r="H876" s="12"/>
      <c r="I876" s="12"/>
      <c r="J876" s="12"/>
      <c r="K876" s="12"/>
    </row>
    <row r="877" spans="1:11">
      <c r="A877" s="11"/>
      <c r="B877" s="12"/>
      <c r="C877" s="12"/>
      <c r="D877" s="13"/>
      <c r="E877" s="12"/>
      <c r="F877" s="14" t="str">
        <f t="shared" si="25"/>
        <v/>
      </c>
      <c r="G877" s="12"/>
      <c r="H877" s="12"/>
      <c r="I877" s="12"/>
      <c r="J877" s="12"/>
      <c r="K877" s="12"/>
    </row>
    <row r="878" spans="1:11">
      <c r="A878" s="11"/>
      <c r="B878" s="12"/>
      <c r="C878" s="12"/>
      <c r="D878" s="13"/>
      <c r="E878" s="12"/>
      <c r="F878" s="14" t="str">
        <f t="shared" si="25"/>
        <v/>
      </c>
      <c r="G878" s="12"/>
      <c r="H878" s="12"/>
      <c r="I878" s="12"/>
      <c r="J878" s="12"/>
      <c r="K878" s="12"/>
    </row>
    <row r="879" spans="1:11">
      <c r="A879" s="11"/>
      <c r="B879" s="12"/>
      <c r="C879" s="12"/>
      <c r="D879" s="13"/>
      <c r="E879" s="12"/>
      <c r="F879" s="14" t="str">
        <f t="shared" si="25"/>
        <v/>
      </c>
      <c r="G879" s="12"/>
      <c r="H879" s="12"/>
      <c r="I879" s="12"/>
      <c r="J879" s="12"/>
      <c r="K879" s="12"/>
    </row>
    <row r="880" spans="1:11">
      <c r="A880" s="11"/>
      <c r="B880" s="12"/>
      <c r="C880" s="12"/>
      <c r="D880" s="13"/>
      <c r="E880" s="12"/>
      <c r="F880" s="14" t="str">
        <f t="shared" si="25"/>
        <v/>
      </c>
      <c r="G880" s="12"/>
      <c r="H880" s="12"/>
      <c r="I880" s="12"/>
      <c r="J880" s="12"/>
      <c r="K880" s="12"/>
    </row>
    <row r="881" spans="1:11">
      <c r="A881" s="11"/>
      <c r="B881" s="12"/>
      <c r="C881" s="12"/>
      <c r="D881" s="13"/>
      <c r="E881" s="12"/>
      <c r="F881" s="14" t="str">
        <f t="shared" si="25"/>
        <v/>
      </c>
      <c r="G881" s="12"/>
      <c r="H881" s="12"/>
      <c r="I881" s="12"/>
      <c r="J881" s="12"/>
      <c r="K881" s="12"/>
    </row>
    <row r="882" spans="1:11">
      <c r="A882" s="11"/>
      <c r="B882" s="12"/>
      <c r="C882" s="12"/>
      <c r="D882" s="13"/>
      <c r="E882" s="12"/>
      <c r="F882" s="14" t="str">
        <f t="shared" si="25"/>
        <v/>
      </c>
      <c r="G882" s="12"/>
      <c r="H882" s="12"/>
      <c r="I882" s="12"/>
      <c r="J882" s="12"/>
      <c r="K882" s="12"/>
    </row>
    <row r="883" spans="1:11">
      <c r="A883" s="11"/>
      <c r="B883" s="12"/>
      <c r="C883" s="12"/>
      <c r="D883" s="13"/>
      <c r="E883" s="12"/>
      <c r="F883" s="14" t="str">
        <f t="shared" si="25"/>
        <v/>
      </c>
      <c r="G883" s="12"/>
      <c r="H883" s="12"/>
      <c r="I883" s="12"/>
      <c r="J883" s="12"/>
      <c r="K883" s="12"/>
    </row>
    <row r="884" spans="1:11">
      <c r="A884" s="11"/>
      <c r="B884" s="12"/>
      <c r="C884" s="12"/>
      <c r="D884" s="13"/>
      <c r="E884" s="12"/>
      <c r="F884" s="14" t="str">
        <f t="shared" si="25"/>
        <v/>
      </c>
      <c r="G884" s="12"/>
      <c r="H884" s="12"/>
      <c r="I884" s="12"/>
      <c r="J884" s="12"/>
      <c r="K884" s="12"/>
    </row>
    <row r="885" spans="1:11">
      <c r="A885" s="11"/>
      <c r="B885" s="12"/>
      <c r="C885" s="12"/>
      <c r="D885" s="13"/>
      <c r="E885" s="12"/>
      <c r="F885" s="14" t="str">
        <f t="shared" si="25"/>
        <v/>
      </c>
      <c r="G885" s="12"/>
      <c r="H885" s="12"/>
      <c r="I885" s="12"/>
      <c r="J885" s="12"/>
      <c r="K885" s="12"/>
    </row>
    <row r="886" spans="1:11">
      <c r="A886" s="11"/>
      <c r="B886" s="12"/>
      <c r="C886" s="12"/>
      <c r="D886" s="13"/>
      <c r="E886" s="12"/>
      <c r="F886" s="14" t="str">
        <f t="shared" si="25"/>
        <v/>
      </c>
      <c r="G886" s="12"/>
      <c r="H886" s="12"/>
      <c r="I886" s="12"/>
      <c r="J886" s="12"/>
      <c r="K886" s="12"/>
    </row>
    <row r="887" spans="1:11">
      <c r="A887" s="11"/>
      <c r="B887" s="12"/>
      <c r="C887" s="12"/>
      <c r="D887" s="13"/>
      <c r="E887" s="12"/>
      <c r="F887" s="14" t="str">
        <f t="shared" si="25"/>
        <v/>
      </c>
      <c r="G887" s="12"/>
      <c r="H887" s="12"/>
      <c r="I887" s="12"/>
      <c r="J887" s="12"/>
      <c r="K887" s="12"/>
    </row>
    <row r="888" spans="1:11">
      <c r="A888" s="11"/>
      <c r="B888" s="12"/>
      <c r="C888" s="12"/>
      <c r="D888" s="13"/>
      <c r="E888" s="12"/>
      <c r="F888" s="14" t="str">
        <f t="shared" si="25"/>
        <v/>
      </c>
      <c r="G888" s="12"/>
      <c r="H888" s="12"/>
      <c r="I888" s="12"/>
      <c r="J888" s="12"/>
      <c r="K888" s="12"/>
    </row>
    <row r="889" spans="1:11">
      <c r="A889" s="11"/>
      <c r="B889" s="12"/>
      <c r="C889" s="12"/>
      <c r="D889" s="13"/>
      <c r="E889" s="12"/>
      <c r="F889" s="14" t="str">
        <f t="shared" si="25"/>
        <v/>
      </c>
      <c r="G889" s="12"/>
      <c r="H889" s="12"/>
      <c r="I889" s="12"/>
      <c r="J889" s="12"/>
      <c r="K889" s="12"/>
    </row>
    <row r="890" spans="1:11">
      <c r="A890" s="11"/>
      <c r="B890" s="12"/>
      <c r="C890" s="12"/>
      <c r="D890" s="13"/>
      <c r="E890" s="12"/>
      <c r="F890" s="14" t="str">
        <f t="shared" si="25"/>
        <v/>
      </c>
      <c r="G890" s="12"/>
      <c r="H890" s="12"/>
      <c r="I890" s="12"/>
      <c r="J890" s="12"/>
      <c r="K890" s="12"/>
    </row>
    <row r="891" spans="1:11">
      <c r="A891" s="11"/>
      <c r="B891" s="12"/>
      <c r="C891" s="12"/>
      <c r="D891" s="13"/>
      <c r="E891" s="12"/>
      <c r="F891" s="14" t="str">
        <f t="shared" si="25"/>
        <v/>
      </c>
      <c r="G891" s="12"/>
      <c r="H891" s="12"/>
      <c r="I891" s="12"/>
      <c r="J891" s="12"/>
      <c r="K891" s="12"/>
    </row>
    <row r="892" spans="1:11">
      <c r="A892" s="11"/>
      <c r="B892" s="12"/>
      <c r="C892" s="12"/>
      <c r="D892" s="13"/>
      <c r="E892" s="12"/>
      <c r="F892" s="14" t="str">
        <f t="shared" si="25"/>
        <v/>
      </c>
      <c r="G892" s="12"/>
      <c r="H892" s="12"/>
      <c r="I892" s="12"/>
      <c r="J892" s="12"/>
      <c r="K892" s="12"/>
    </row>
    <row r="893" spans="1:11">
      <c r="A893" s="11"/>
      <c r="B893" s="12"/>
      <c r="C893" s="12"/>
      <c r="D893" s="13"/>
      <c r="E893" s="12"/>
      <c r="F893" s="14" t="str">
        <f t="shared" si="25"/>
        <v/>
      </c>
      <c r="G893" s="12"/>
      <c r="H893" s="12"/>
      <c r="I893" s="12"/>
      <c r="J893" s="12"/>
      <c r="K893" s="12"/>
    </row>
    <row r="894" spans="1:11">
      <c r="A894" s="11"/>
      <c r="B894" s="12"/>
      <c r="C894" s="12"/>
      <c r="D894" s="13"/>
      <c r="E894" s="12"/>
      <c r="F894" s="14" t="str">
        <f t="shared" si="25"/>
        <v/>
      </c>
      <c r="G894" s="12"/>
      <c r="H894" s="12"/>
      <c r="I894" s="12"/>
      <c r="J894" s="12"/>
      <c r="K894" s="12"/>
    </row>
    <row r="895" spans="1:11">
      <c r="A895" s="11"/>
      <c r="B895" s="12"/>
      <c r="C895" s="12"/>
      <c r="D895" s="13"/>
      <c r="E895" s="12"/>
      <c r="F895" s="14" t="str">
        <f t="shared" si="25"/>
        <v/>
      </c>
      <c r="G895" s="12"/>
      <c r="H895" s="12"/>
      <c r="I895" s="12"/>
      <c r="J895" s="12"/>
      <c r="K895" s="12"/>
    </row>
    <row r="896" spans="1:11">
      <c r="A896" s="11"/>
      <c r="B896" s="12"/>
      <c r="C896" s="12"/>
      <c r="D896" s="13"/>
      <c r="E896" s="12"/>
      <c r="F896" s="14" t="str">
        <f t="shared" si="25"/>
        <v/>
      </c>
      <c r="G896" s="12"/>
      <c r="H896" s="12"/>
      <c r="I896" s="12"/>
      <c r="J896" s="12"/>
      <c r="K896" s="12"/>
    </row>
    <row r="897" spans="1:11">
      <c r="A897" s="11"/>
      <c r="B897" s="12"/>
      <c r="C897" s="12"/>
      <c r="D897" s="13"/>
      <c r="E897" s="12"/>
      <c r="F897" s="14" t="str">
        <f t="shared" si="25"/>
        <v/>
      </c>
      <c r="G897" s="12"/>
      <c r="H897" s="12"/>
      <c r="I897" s="12"/>
      <c r="J897" s="12"/>
      <c r="K897" s="12"/>
    </row>
    <row r="898" spans="1:11">
      <c r="A898" s="11"/>
      <c r="B898" s="12"/>
      <c r="C898" s="12"/>
      <c r="D898" s="13"/>
      <c r="E898" s="12"/>
      <c r="F898" s="14" t="str">
        <f t="shared" ref="F898:F961" si="26">IF(ISNUMBER(A898),TEXT(A898,"mmmm"),"")</f>
        <v/>
      </c>
      <c r="G898" s="12"/>
      <c r="H898" s="12"/>
      <c r="I898" s="12"/>
      <c r="J898" s="12"/>
      <c r="K898" s="12"/>
    </row>
    <row r="899" spans="1:11">
      <c r="A899" s="11"/>
      <c r="B899" s="12"/>
      <c r="C899" s="12"/>
      <c r="D899" s="13"/>
      <c r="E899" s="12"/>
      <c r="F899" s="14" t="str">
        <f t="shared" si="26"/>
        <v/>
      </c>
      <c r="G899" s="12"/>
      <c r="H899" s="12"/>
      <c r="I899" s="12"/>
      <c r="J899" s="12"/>
      <c r="K899" s="12"/>
    </row>
    <row r="900" spans="1:11">
      <c r="A900" s="11"/>
      <c r="B900" s="12"/>
      <c r="C900" s="12"/>
      <c r="D900" s="13"/>
      <c r="E900" s="12"/>
      <c r="F900" s="14" t="str">
        <f t="shared" si="26"/>
        <v/>
      </c>
      <c r="G900" s="12"/>
      <c r="H900" s="12"/>
      <c r="I900" s="12"/>
      <c r="J900" s="12"/>
      <c r="K900" s="12"/>
    </row>
    <row r="901" spans="1:11">
      <c r="A901" s="11"/>
      <c r="B901" s="12"/>
      <c r="C901" s="12"/>
      <c r="D901" s="13"/>
      <c r="E901" s="12"/>
      <c r="F901" s="14" t="str">
        <f t="shared" si="26"/>
        <v/>
      </c>
      <c r="G901" s="12"/>
      <c r="H901" s="12"/>
      <c r="I901" s="12"/>
      <c r="J901" s="12"/>
      <c r="K901" s="12"/>
    </row>
    <row r="902" spans="1:11">
      <c r="A902" s="11"/>
      <c r="B902" s="12"/>
      <c r="C902" s="12"/>
      <c r="D902" s="13"/>
      <c r="E902" s="12"/>
      <c r="F902" s="14" t="str">
        <f t="shared" si="26"/>
        <v/>
      </c>
      <c r="G902" s="12"/>
      <c r="H902" s="12"/>
      <c r="I902" s="12"/>
      <c r="J902" s="12"/>
      <c r="K902" s="12"/>
    </row>
    <row r="903" spans="1:11">
      <c r="A903" s="11"/>
      <c r="B903" s="12"/>
      <c r="C903" s="12"/>
      <c r="D903" s="13"/>
      <c r="E903" s="12"/>
      <c r="F903" s="14" t="str">
        <f t="shared" si="26"/>
        <v/>
      </c>
      <c r="G903" s="12"/>
      <c r="H903" s="12"/>
      <c r="I903" s="12"/>
      <c r="J903" s="12"/>
      <c r="K903" s="12"/>
    </row>
    <row r="904" spans="1:11">
      <c r="A904" s="11"/>
      <c r="B904" s="12"/>
      <c r="C904" s="12"/>
      <c r="D904" s="13"/>
      <c r="E904" s="12"/>
      <c r="F904" s="14" t="str">
        <f t="shared" si="26"/>
        <v/>
      </c>
      <c r="G904" s="12"/>
      <c r="H904" s="12"/>
      <c r="I904" s="12"/>
      <c r="J904" s="12"/>
      <c r="K904" s="12"/>
    </row>
    <row r="905" spans="1:11">
      <c r="A905" s="11"/>
      <c r="B905" s="12"/>
      <c r="C905" s="12"/>
      <c r="D905" s="13"/>
      <c r="E905" s="12"/>
      <c r="F905" s="14" t="str">
        <f t="shared" si="26"/>
        <v/>
      </c>
      <c r="G905" s="12"/>
      <c r="H905" s="12"/>
      <c r="I905" s="12"/>
      <c r="J905" s="12"/>
      <c r="K905" s="12"/>
    </row>
    <row r="906" spans="1:11">
      <c r="A906" s="11"/>
      <c r="B906" s="12"/>
      <c r="C906" s="12"/>
      <c r="D906" s="13"/>
      <c r="E906" s="12"/>
      <c r="F906" s="14" t="str">
        <f t="shared" si="26"/>
        <v/>
      </c>
      <c r="G906" s="12"/>
      <c r="H906" s="12"/>
      <c r="I906" s="12"/>
      <c r="J906" s="12"/>
      <c r="K906" s="12"/>
    </row>
    <row r="907" spans="1:11">
      <c r="A907" s="11"/>
      <c r="B907" s="12"/>
      <c r="C907" s="12"/>
      <c r="D907" s="13"/>
      <c r="E907" s="12"/>
      <c r="F907" s="14" t="str">
        <f t="shared" si="26"/>
        <v/>
      </c>
      <c r="G907" s="12"/>
      <c r="H907" s="12"/>
      <c r="I907" s="12"/>
      <c r="J907" s="12"/>
      <c r="K907" s="12"/>
    </row>
    <row r="908" spans="1:11">
      <c r="A908" s="11"/>
      <c r="B908" s="12"/>
      <c r="C908" s="12"/>
      <c r="D908" s="13"/>
      <c r="E908" s="12"/>
      <c r="F908" s="14" t="str">
        <f t="shared" si="26"/>
        <v/>
      </c>
      <c r="G908" s="12"/>
      <c r="H908" s="12"/>
      <c r="I908" s="12"/>
      <c r="J908" s="12"/>
      <c r="K908" s="12"/>
    </row>
    <row r="909" spans="1:11">
      <c r="A909" s="11"/>
      <c r="B909" s="12"/>
      <c r="C909" s="12"/>
      <c r="D909" s="13"/>
      <c r="E909" s="12"/>
      <c r="F909" s="14" t="str">
        <f t="shared" si="26"/>
        <v/>
      </c>
      <c r="G909" s="12"/>
      <c r="H909" s="12"/>
      <c r="I909" s="12"/>
      <c r="J909" s="12"/>
      <c r="K909" s="12"/>
    </row>
    <row r="910" spans="1:11">
      <c r="A910" s="11"/>
      <c r="B910" s="12"/>
      <c r="C910" s="12"/>
      <c r="D910" s="13"/>
      <c r="E910" s="12"/>
      <c r="F910" s="14" t="str">
        <f t="shared" si="26"/>
        <v/>
      </c>
      <c r="G910" s="12"/>
      <c r="H910" s="12"/>
      <c r="I910" s="12"/>
      <c r="J910" s="12"/>
      <c r="K910" s="12"/>
    </row>
    <row r="911" spans="1:11">
      <c r="A911" s="11"/>
      <c r="B911" s="12"/>
      <c r="C911" s="12"/>
      <c r="D911" s="13"/>
      <c r="E911" s="12"/>
      <c r="F911" s="14" t="str">
        <f t="shared" si="26"/>
        <v/>
      </c>
      <c r="G911" s="12"/>
      <c r="H911" s="12"/>
      <c r="I911" s="12"/>
      <c r="J911" s="12"/>
      <c r="K911" s="12"/>
    </row>
    <row r="912" spans="1:11">
      <c r="A912" s="11"/>
      <c r="B912" s="12"/>
      <c r="C912" s="12"/>
      <c r="D912" s="13"/>
      <c r="E912" s="12"/>
      <c r="F912" s="14" t="str">
        <f t="shared" si="26"/>
        <v/>
      </c>
      <c r="G912" s="12"/>
      <c r="H912" s="12"/>
      <c r="I912" s="12"/>
      <c r="J912" s="12"/>
      <c r="K912" s="12"/>
    </row>
    <row r="913" spans="1:11">
      <c r="A913" s="11"/>
      <c r="B913" s="12"/>
      <c r="C913" s="12"/>
      <c r="D913" s="13"/>
      <c r="E913" s="12"/>
      <c r="F913" s="14" t="str">
        <f t="shared" si="26"/>
        <v/>
      </c>
      <c r="G913" s="12"/>
      <c r="H913" s="12"/>
      <c r="I913" s="12"/>
      <c r="J913" s="12"/>
      <c r="K913" s="12"/>
    </row>
    <row r="914" spans="1:11">
      <c r="A914" s="11"/>
      <c r="B914" s="12"/>
      <c r="C914" s="12"/>
      <c r="D914" s="13"/>
      <c r="E914" s="12"/>
      <c r="F914" s="14" t="str">
        <f t="shared" si="26"/>
        <v/>
      </c>
      <c r="G914" s="12"/>
      <c r="H914" s="12"/>
      <c r="I914" s="12"/>
      <c r="J914" s="12"/>
      <c r="K914" s="12"/>
    </row>
    <row r="915" spans="1:11">
      <c r="A915" s="11"/>
      <c r="B915" s="12"/>
      <c r="C915" s="12"/>
      <c r="D915" s="13"/>
      <c r="E915" s="12"/>
      <c r="F915" s="14" t="str">
        <f t="shared" si="26"/>
        <v/>
      </c>
      <c r="G915" s="12"/>
      <c r="H915" s="12"/>
      <c r="I915" s="12"/>
      <c r="J915" s="12"/>
      <c r="K915" s="12"/>
    </row>
    <row r="916" spans="1:11">
      <c r="A916" s="11"/>
      <c r="B916" s="12"/>
      <c r="C916" s="12"/>
      <c r="D916" s="13"/>
      <c r="E916" s="12"/>
      <c r="F916" s="14" t="str">
        <f t="shared" si="26"/>
        <v/>
      </c>
      <c r="G916" s="12"/>
      <c r="H916" s="12"/>
      <c r="I916" s="12"/>
      <c r="J916" s="12"/>
      <c r="K916" s="12"/>
    </row>
    <row r="917" spans="1:11">
      <c r="A917" s="11"/>
      <c r="B917" s="12"/>
      <c r="C917" s="12"/>
      <c r="D917" s="13"/>
      <c r="E917" s="12"/>
      <c r="F917" s="14" t="str">
        <f t="shared" si="26"/>
        <v/>
      </c>
      <c r="G917" s="12"/>
      <c r="H917" s="12"/>
      <c r="I917" s="12"/>
      <c r="J917" s="12"/>
      <c r="K917" s="12"/>
    </row>
    <row r="918" spans="1:11">
      <c r="A918" s="11"/>
      <c r="B918" s="12"/>
      <c r="C918" s="12"/>
      <c r="D918" s="13"/>
      <c r="E918" s="12"/>
      <c r="F918" s="14" t="str">
        <f t="shared" si="26"/>
        <v/>
      </c>
      <c r="G918" s="12"/>
      <c r="H918" s="12"/>
      <c r="I918" s="12"/>
      <c r="J918" s="12"/>
      <c r="K918" s="12"/>
    </row>
    <row r="919" spans="1:11">
      <c r="A919" s="11"/>
      <c r="B919" s="12"/>
      <c r="C919" s="12"/>
      <c r="D919" s="13"/>
      <c r="E919" s="12"/>
      <c r="F919" s="14" t="str">
        <f t="shared" si="26"/>
        <v/>
      </c>
      <c r="G919" s="12"/>
      <c r="H919" s="12"/>
      <c r="I919" s="12"/>
      <c r="J919" s="12"/>
      <c r="K919" s="12"/>
    </row>
    <row r="920" spans="1:11">
      <c r="A920" s="11"/>
      <c r="B920" s="12"/>
      <c r="C920" s="12"/>
      <c r="D920" s="13"/>
      <c r="E920" s="12"/>
      <c r="F920" s="14" t="str">
        <f t="shared" si="26"/>
        <v/>
      </c>
      <c r="G920" s="12"/>
      <c r="H920" s="12"/>
      <c r="I920" s="12"/>
      <c r="J920" s="12"/>
      <c r="K920" s="12"/>
    </row>
    <row r="921" spans="1:11">
      <c r="A921" s="11"/>
      <c r="B921" s="12"/>
      <c r="C921" s="12"/>
      <c r="D921" s="13"/>
      <c r="E921" s="12"/>
      <c r="F921" s="14" t="str">
        <f t="shared" si="26"/>
        <v/>
      </c>
      <c r="G921" s="12"/>
      <c r="H921" s="12"/>
      <c r="I921" s="12"/>
      <c r="J921" s="12"/>
      <c r="K921" s="12"/>
    </row>
    <row r="922" spans="1:11">
      <c r="A922" s="11"/>
      <c r="B922" s="12"/>
      <c r="C922" s="12"/>
      <c r="D922" s="13"/>
      <c r="E922" s="12"/>
      <c r="F922" s="14" t="str">
        <f t="shared" si="26"/>
        <v/>
      </c>
      <c r="G922" s="12"/>
      <c r="H922" s="12"/>
      <c r="I922" s="12"/>
      <c r="J922" s="12"/>
      <c r="K922" s="12"/>
    </row>
    <row r="923" spans="1:11">
      <c r="A923" s="11"/>
      <c r="B923" s="12"/>
      <c r="C923" s="12"/>
      <c r="D923" s="13"/>
      <c r="E923" s="12"/>
      <c r="F923" s="14" t="str">
        <f t="shared" si="26"/>
        <v/>
      </c>
      <c r="G923" s="12"/>
      <c r="H923" s="12"/>
      <c r="I923" s="12"/>
      <c r="J923" s="12"/>
      <c r="K923" s="12"/>
    </row>
    <row r="924" spans="1:11">
      <c r="A924" s="11"/>
      <c r="B924" s="12"/>
      <c r="C924" s="12"/>
      <c r="D924" s="13"/>
      <c r="E924" s="12"/>
      <c r="F924" s="14" t="str">
        <f t="shared" si="26"/>
        <v/>
      </c>
      <c r="G924" s="12"/>
      <c r="H924" s="12"/>
      <c r="I924" s="12"/>
      <c r="J924" s="12"/>
      <c r="K924" s="12"/>
    </row>
    <row r="925" spans="1:11">
      <c r="A925" s="11"/>
      <c r="B925" s="12"/>
      <c r="C925" s="12"/>
      <c r="D925" s="13"/>
      <c r="E925" s="12"/>
      <c r="F925" s="14" t="str">
        <f t="shared" si="26"/>
        <v/>
      </c>
      <c r="G925" s="12"/>
      <c r="H925" s="12"/>
      <c r="I925" s="12"/>
      <c r="J925" s="12"/>
      <c r="K925" s="12"/>
    </row>
    <row r="926" spans="1:11">
      <c r="A926" s="11"/>
      <c r="B926" s="12"/>
      <c r="C926" s="12"/>
      <c r="D926" s="13"/>
      <c r="E926" s="12"/>
      <c r="F926" s="14" t="str">
        <f t="shared" si="26"/>
        <v/>
      </c>
      <c r="G926" s="12"/>
      <c r="H926" s="12"/>
      <c r="I926" s="12"/>
      <c r="J926" s="12"/>
      <c r="K926" s="12"/>
    </row>
    <row r="927" spans="1:11">
      <c r="A927" s="11"/>
      <c r="B927" s="12"/>
      <c r="C927" s="12"/>
      <c r="D927" s="13"/>
      <c r="E927" s="12"/>
      <c r="F927" s="14" t="str">
        <f t="shared" si="26"/>
        <v/>
      </c>
      <c r="G927" s="12"/>
      <c r="H927" s="12"/>
      <c r="I927" s="12"/>
      <c r="J927" s="12"/>
      <c r="K927" s="12"/>
    </row>
    <row r="928" spans="1:11">
      <c r="A928" s="11"/>
      <c r="B928" s="12"/>
      <c r="C928" s="12"/>
      <c r="D928" s="13"/>
      <c r="E928" s="12"/>
      <c r="F928" s="14" t="str">
        <f t="shared" si="26"/>
        <v/>
      </c>
      <c r="G928" s="12"/>
      <c r="H928" s="12"/>
      <c r="I928" s="12"/>
      <c r="J928" s="12"/>
      <c r="K928" s="12"/>
    </row>
    <row r="929" spans="1:11">
      <c r="A929" s="11"/>
      <c r="B929" s="12"/>
      <c r="C929" s="12"/>
      <c r="D929" s="13"/>
      <c r="E929" s="12"/>
      <c r="F929" s="14" t="str">
        <f t="shared" si="26"/>
        <v/>
      </c>
      <c r="G929" s="12"/>
      <c r="H929" s="12"/>
      <c r="I929" s="12"/>
      <c r="J929" s="12"/>
      <c r="K929" s="12"/>
    </row>
    <row r="930" spans="1:11">
      <c r="A930" s="11"/>
      <c r="B930" s="12"/>
      <c r="C930" s="12"/>
      <c r="D930" s="13"/>
      <c r="E930" s="12"/>
      <c r="F930" s="14" t="str">
        <f t="shared" si="26"/>
        <v/>
      </c>
      <c r="G930" s="12"/>
      <c r="H930" s="12"/>
      <c r="I930" s="12"/>
      <c r="J930" s="12"/>
      <c r="K930" s="12"/>
    </row>
    <row r="931" spans="1:11">
      <c r="A931" s="11"/>
      <c r="B931" s="12"/>
      <c r="C931" s="12"/>
      <c r="D931" s="13"/>
      <c r="E931" s="12"/>
      <c r="F931" s="14" t="str">
        <f t="shared" si="26"/>
        <v/>
      </c>
      <c r="G931" s="12"/>
      <c r="H931" s="12"/>
      <c r="I931" s="12"/>
      <c r="J931" s="12"/>
      <c r="K931" s="12"/>
    </row>
    <row r="932" spans="1:11">
      <c r="A932" s="11"/>
      <c r="B932" s="12"/>
      <c r="C932" s="12"/>
      <c r="D932" s="13"/>
      <c r="E932" s="12"/>
      <c r="F932" s="14" t="str">
        <f t="shared" si="26"/>
        <v/>
      </c>
      <c r="G932" s="12"/>
      <c r="H932" s="12"/>
      <c r="I932" s="12"/>
      <c r="J932" s="12"/>
      <c r="K932" s="12"/>
    </row>
    <row r="933" spans="1:11">
      <c r="A933" s="11"/>
      <c r="B933" s="12"/>
      <c r="C933" s="12"/>
      <c r="D933" s="13"/>
      <c r="E933" s="12"/>
      <c r="F933" s="14" t="str">
        <f t="shared" si="26"/>
        <v/>
      </c>
      <c r="G933" s="12"/>
      <c r="H933" s="12"/>
      <c r="I933" s="12"/>
      <c r="J933" s="12"/>
      <c r="K933" s="12"/>
    </row>
    <row r="934" spans="1:11">
      <c r="A934" s="11"/>
      <c r="B934" s="12"/>
      <c r="C934" s="12"/>
      <c r="D934" s="13"/>
      <c r="E934" s="12"/>
      <c r="F934" s="14" t="str">
        <f t="shared" si="26"/>
        <v/>
      </c>
      <c r="G934" s="12"/>
      <c r="H934" s="12"/>
      <c r="I934" s="12"/>
      <c r="J934" s="12"/>
      <c r="K934" s="12"/>
    </row>
    <row r="935" spans="1:11">
      <c r="A935" s="11"/>
      <c r="B935" s="12"/>
      <c r="C935" s="12"/>
      <c r="D935" s="13"/>
      <c r="E935" s="12"/>
      <c r="F935" s="14" t="str">
        <f t="shared" si="26"/>
        <v/>
      </c>
      <c r="G935" s="12"/>
      <c r="H935" s="12"/>
      <c r="I935" s="12"/>
      <c r="J935" s="12"/>
      <c r="K935" s="12"/>
    </row>
    <row r="936" spans="1:11">
      <c r="A936" s="11"/>
      <c r="B936" s="12"/>
      <c r="C936" s="12"/>
      <c r="D936" s="13"/>
      <c r="E936" s="12"/>
      <c r="F936" s="14" t="str">
        <f t="shared" si="26"/>
        <v/>
      </c>
      <c r="G936" s="12"/>
      <c r="H936" s="12"/>
      <c r="I936" s="12"/>
      <c r="J936" s="12"/>
      <c r="K936" s="12"/>
    </row>
    <row r="937" spans="1:11">
      <c r="A937" s="11"/>
      <c r="B937" s="12"/>
      <c r="C937" s="12"/>
      <c r="D937" s="13"/>
      <c r="E937" s="12"/>
      <c r="F937" s="14" t="str">
        <f t="shared" si="26"/>
        <v/>
      </c>
      <c r="G937" s="12"/>
      <c r="H937" s="12"/>
      <c r="I937" s="12"/>
      <c r="J937" s="12"/>
      <c r="K937" s="12"/>
    </row>
    <row r="938" spans="1:11">
      <c r="A938" s="11"/>
      <c r="B938" s="12"/>
      <c r="C938" s="12"/>
      <c r="D938" s="13"/>
      <c r="E938" s="12"/>
      <c r="F938" s="14" t="str">
        <f t="shared" si="26"/>
        <v/>
      </c>
      <c r="G938" s="12"/>
      <c r="H938" s="12"/>
      <c r="I938" s="12"/>
      <c r="J938" s="12"/>
      <c r="K938" s="12"/>
    </row>
    <row r="939" spans="1:11">
      <c r="A939" s="11"/>
      <c r="B939" s="12"/>
      <c r="C939" s="12"/>
      <c r="D939" s="13"/>
      <c r="E939" s="12"/>
      <c r="F939" s="14" t="str">
        <f t="shared" si="26"/>
        <v/>
      </c>
      <c r="G939" s="12"/>
      <c r="H939" s="12"/>
      <c r="I939" s="12"/>
      <c r="J939" s="12"/>
      <c r="K939" s="12"/>
    </row>
    <row r="940" spans="1:11">
      <c r="A940" s="11"/>
      <c r="B940" s="12"/>
      <c r="C940" s="12"/>
      <c r="D940" s="13"/>
      <c r="E940" s="12"/>
      <c r="F940" s="14" t="str">
        <f t="shared" si="26"/>
        <v/>
      </c>
      <c r="G940" s="12"/>
      <c r="H940" s="12"/>
      <c r="I940" s="12"/>
      <c r="J940" s="12"/>
      <c r="K940" s="12"/>
    </row>
    <row r="941" spans="1:11">
      <c r="A941" s="11"/>
      <c r="B941" s="12"/>
      <c r="C941" s="12"/>
      <c r="D941" s="13"/>
      <c r="E941" s="12"/>
      <c r="F941" s="14" t="str">
        <f t="shared" si="26"/>
        <v/>
      </c>
      <c r="G941" s="12"/>
      <c r="H941" s="12"/>
      <c r="I941" s="12"/>
      <c r="J941" s="12"/>
      <c r="K941" s="12"/>
    </row>
    <row r="942" spans="1:11">
      <c r="A942" s="11"/>
      <c r="B942" s="12"/>
      <c r="C942" s="12"/>
      <c r="D942" s="13"/>
      <c r="E942" s="12"/>
      <c r="F942" s="14" t="str">
        <f t="shared" si="26"/>
        <v/>
      </c>
      <c r="G942" s="12"/>
      <c r="H942" s="12"/>
      <c r="I942" s="12"/>
      <c r="J942" s="12"/>
      <c r="K942" s="12"/>
    </row>
    <row r="943" spans="1:11">
      <c r="A943" s="11"/>
      <c r="B943" s="12"/>
      <c r="C943" s="12"/>
      <c r="D943" s="13"/>
      <c r="E943" s="12"/>
      <c r="F943" s="14" t="str">
        <f t="shared" si="26"/>
        <v/>
      </c>
      <c r="G943" s="12"/>
      <c r="H943" s="12"/>
      <c r="I943" s="12"/>
      <c r="J943" s="12"/>
      <c r="K943" s="12"/>
    </row>
    <row r="944" spans="1:11">
      <c r="A944" s="11"/>
      <c r="B944" s="12"/>
      <c r="C944" s="12"/>
      <c r="D944" s="13"/>
      <c r="E944" s="12"/>
      <c r="F944" s="14" t="str">
        <f t="shared" si="26"/>
        <v/>
      </c>
      <c r="G944" s="12"/>
      <c r="H944" s="12"/>
      <c r="I944" s="12"/>
      <c r="J944" s="12"/>
      <c r="K944" s="12"/>
    </row>
    <row r="945" spans="1:11">
      <c r="A945" s="11"/>
      <c r="B945" s="12"/>
      <c r="C945" s="12"/>
      <c r="D945" s="13"/>
      <c r="E945" s="12"/>
      <c r="F945" s="14" t="str">
        <f t="shared" si="26"/>
        <v/>
      </c>
      <c r="G945" s="12"/>
      <c r="H945" s="12"/>
      <c r="I945" s="12"/>
      <c r="J945" s="12"/>
      <c r="K945" s="12"/>
    </row>
    <row r="946" spans="1:11">
      <c r="A946" s="11"/>
      <c r="B946" s="12"/>
      <c r="C946" s="12"/>
      <c r="D946" s="13"/>
      <c r="E946" s="12"/>
      <c r="F946" s="14" t="str">
        <f t="shared" si="26"/>
        <v/>
      </c>
      <c r="G946" s="12"/>
      <c r="H946" s="12"/>
      <c r="I946" s="12"/>
      <c r="J946" s="12"/>
      <c r="K946" s="12"/>
    </row>
    <row r="947" spans="1:11">
      <c r="A947" s="11"/>
      <c r="B947" s="12"/>
      <c r="C947" s="12"/>
      <c r="D947" s="13"/>
      <c r="E947" s="12"/>
      <c r="F947" s="14" t="str">
        <f t="shared" si="26"/>
        <v/>
      </c>
      <c r="G947" s="12"/>
      <c r="H947" s="12"/>
      <c r="I947" s="12"/>
      <c r="J947" s="12"/>
      <c r="K947" s="12"/>
    </row>
    <row r="948" spans="1:11">
      <c r="A948" s="11"/>
      <c r="B948" s="12"/>
      <c r="C948" s="12"/>
      <c r="D948" s="13"/>
      <c r="E948" s="12"/>
      <c r="F948" s="14" t="str">
        <f t="shared" si="26"/>
        <v/>
      </c>
      <c r="G948" s="12"/>
      <c r="H948" s="12"/>
      <c r="I948" s="12"/>
      <c r="J948" s="12"/>
      <c r="K948" s="12"/>
    </row>
    <row r="949" spans="1:11">
      <c r="A949" s="11"/>
      <c r="B949" s="12"/>
      <c r="C949" s="12"/>
      <c r="D949" s="13"/>
      <c r="E949" s="12"/>
      <c r="F949" s="14" t="str">
        <f t="shared" si="26"/>
        <v/>
      </c>
      <c r="G949" s="12"/>
      <c r="H949" s="12"/>
      <c r="I949" s="12"/>
      <c r="J949" s="12"/>
      <c r="K949" s="12"/>
    </row>
    <row r="950" spans="1:11">
      <c r="A950" s="11"/>
      <c r="B950" s="12"/>
      <c r="C950" s="12"/>
      <c r="D950" s="13"/>
      <c r="E950" s="12"/>
      <c r="F950" s="14" t="str">
        <f t="shared" si="26"/>
        <v/>
      </c>
      <c r="G950" s="12"/>
      <c r="H950" s="12"/>
      <c r="I950" s="12"/>
      <c r="J950" s="12"/>
      <c r="K950" s="12"/>
    </row>
    <row r="951" spans="1:11">
      <c r="A951" s="11"/>
      <c r="B951" s="12"/>
      <c r="C951" s="12"/>
      <c r="D951" s="13"/>
      <c r="E951" s="12"/>
      <c r="F951" s="14" t="str">
        <f t="shared" si="26"/>
        <v/>
      </c>
      <c r="G951" s="12"/>
      <c r="H951" s="12"/>
      <c r="I951" s="12"/>
      <c r="J951" s="12"/>
      <c r="K951" s="12"/>
    </row>
    <row r="952" spans="1:11">
      <c r="A952" s="11"/>
      <c r="B952" s="12"/>
      <c r="C952" s="12"/>
      <c r="D952" s="13"/>
      <c r="E952" s="12"/>
      <c r="F952" s="14" t="str">
        <f t="shared" si="26"/>
        <v/>
      </c>
      <c r="G952" s="12"/>
      <c r="H952" s="12"/>
      <c r="I952" s="12"/>
      <c r="J952" s="12"/>
      <c r="K952" s="12"/>
    </row>
    <row r="953" spans="1:11">
      <c r="A953" s="11"/>
      <c r="B953" s="12"/>
      <c r="C953" s="12"/>
      <c r="D953" s="13"/>
      <c r="E953" s="12"/>
      <c r="F953" s="14" t="str">
        <f t="shared" si="26"/>
        <v/>
      </c>
      <c r="G953" s="12"/>
      <c r="H953" s="12"/>
      <c r="I953" s="12"/>
      <c r="J953" s="12"/>
      <c r="K953" s="12"/>
    </row>
    <row r="954" spans="1:11">
      <c r="A954" s="11"/>
      <c r="B954" s="12"/>
      <c r="C954" s="12"/>
      <c r="D954" s="13"/>
      <c r="E954" s="12"/>
      <c r="F954" s="14" t="str">
        <f t="shared" si="26"/>
        <v/>
      </c>
      <c r="G954" s="12"/>
      <c r="H954" s="12"/>
      <c r="I954" s="12"/>
      <c r="J954" s="12"/>
      <c r="K954" s="12"/>
    </row>
    <row r="955" spans="1:11">
      <c r="A955" s="11"/>
      <c r="B955" s="12"/>
      <c r="C955" s="12"/>
      <c r="D955" s="13"/>
      <c r="E955" s="12"/>
      <c r="F955" s="14" t="str">
        <f t="shared" si="26"/>
        <v/>
      </c>
      <c r="G955" s="12"/>
      <c r="H955" s="12"/>
      <c r="I955" s="12"/>
      <c r="J955" s="12"/>
      <c r="K955" s="12"/>
    </row>
    <row r="956" spans="1:11">
      <c r="A956" s="11"/>
      <c r="B956" s="12"/>
      <c r="C956" s="12"/>
      <c r="D956" s="13"/>
      <c r="E956" s="12"/>
      <c r="F956" s="14" t="str">
        <f t="shared" si="26"/>
        <v/>
      </c>
      <c r="G956" s="12"/>
      <c r="H956" s="12"/>
      <c r="I956" s="12"/>
      <c r="J956" s="12"/>
      <c r="K956" s="12"/>
    </row>
    <row r="957" spans="1:11">
      <c r="A957" s="11"/>
      <c r="B957" s="12"/>
      <c r="C957" s="12"/>
      <c r="D957" s="13"/>
      <c r="E957" s="12"/>
      <c r="F957" s="14" t="str">
        <f t="shared" si="26"/>
        <v/>
      </c>
      <c r="G957" s="12"/>
      <c r="H957" s="12"/>
      <c r="I957" s="12"/>
      <c r="J957" s="12"/>
      <c r="K957" s="12"/>
    </row>
    <row r="958" spans="1:11">
      <c r="A958" s="11"/>
      <c r="B958" s="12"/>
      <c r="C958" s="12"/>
      <c r="D958" s="13"/>
      <c r="E958" s="12"/>
      <c r="F958" s="14" t="str">
        <f t="shared" si="26"/>
        <v/>
      </c>
      <c r="G958" s="12"/>
      <c r="H958" s="12"/>
      <c r="I958" s="12"/>
      <c r="J958" s="12"/>
      <c r="K958" s="12"/>
    </row>
    <row r="959" spans="1:11">
      <c r="A959" s="11"/>
      <c r="B959" s="12"/>
      <c r="C959" s="12"/>
      <c r="D959" s="13"/>
      <c r="E959" s="12"/>
      <c r="F959" s="14" t="str">
        <f t="shared" si="26"/>
        <v/>
      </c>
      <c r="G959" s="12"/>
      <c r="H959" s="12"/>
      <c r="I959" s="12"/>
      <c r="J959" s="12"/>
      <c r="K959" s="12"/>
    </row>
    <row r="960" spans="1:11">
      <c r="A960" s="11"/>
      <c r="B960" s="12"/>
      <c r="C960" s="12"/>
      <c r="D960" s="13"/>
      <c r="E960" s="12"/>
      <c r="F960" s="14" t="str">
        <f t="shared" si="26"/>
        <v/>
      </c>
      <c r="G960" s="12"/>
      <c r="H960" s="12"/>
      <c r="I960" s="12"/>
      <c r="J960" s="12"/>
      <c r="K960" s="12"/>
    </row>
    <row r="961" spans="1:11">
      <c r="A961" s="11"/>
      <c r="B961" s="12"/>
      <c r="C961" s="12"/>
      <c r="D961" s="13"/>
      <c r="E961" s="12"/>
      <c r="F961" s="14" t="str">
        <f t="shared" si="26"/>
        <v/>
      </c>
      <c r="G961" s="12"/>
      <c r="H961" s="12"/>
      <c r="I961" s="12"/>
      <c r="J961" s="12"/>
      <c r="K961" s="12"/>
    </row>
    <row r="962" spans="1:11">
      <c r="A962" s="11"/>
      <c r="B962" s="12"/>
      <c r="C962" s="12"/>
      <c r="D962" s="13"/>
      <c r="E962" s="12"/>
      <c r="F962" s="14" t="str">
        <f t="shared" ref="F962:F1025" si="27">IF(ISNUMBER(A962),TEXT(A962,"mmmm"),"")</f>
        <v/>
      </c>
      <c r="G962" s="12"/>
      <c r="H962" s="12"/>
      <c r="I962" s="12"/>
      <c r="J962" s="12"/>
      <c r="K962" s="12"/>
    </row>
    <row r="963" spans="1:11">
      <c r="A963" s="11"/>
      <c r="B963" s="12"/>
      <c r="C963" s="12"/>
      <c r="D963" s="13"/>
      <c r="E963" s="12"/>
      <c r="F963" s="14" t="str">
        <f t="shared" si="27"/>
        <v/>
      </c>
      <c r="G963" s="12"/>
      <c r="H963" s="12"/>
      <c r="I963" s="12"/>
      <c r="J963" s="12"/>
      <c r="K963" s="12"/>
    </row>
    <row r="964" spans="1:11">
      <c r="A964" s="11"/>
      <c r="B964" s="12"/>
      <c r="C964" s="12"/>
      <c r="D964" s="13"/>
      <c r="E964" s="12"/>
      <c r="F964" s="14" t="str">
        <f t="shared" si="27"/>
        <v/>
      </c>
      <c r="G964" s="12"/>
      <c r="H964" s="12"/>
      <c r="I964" s="12"/>
      <c r="J964" s="12"/>
      <c r="K964" s="12"/>
    </row>
    <row r="965" spans="1:11">
      <c r="A965" s="11"/>
      <c r="B965" s="12"/>
      <c r="C965" s="12"/>
      <c r="D965" s="13"/>
      <c r="E965" s="12"/>
      <c r="F965" s="14" t="str">
        <f t="shared" si="27"/>
        <v/>
      </c>
      <c r="G965" s="12"/>
      <c r="H965" s="12"/>
      <c r="I965" s="12"/>
      <c r="J965" s="12"/>
      <c r="K965" s="12"/>
    </row>
    <row r="966" spans="1:11">
      <c r="A966" s="11"/>
      <c r="B966" s="12"/>
      <c r="C966" s="12"/>
      <c r="D966" s="13"/>
      <c r="E966" s="12"/>
      <c r="F966" s="14" t="str">
        <f t="shared" si="27"/>
        <v/>
      </c>
      <c r="G966" s="12"/>
      <c r="H966" s="12"/>
      <c r="I966" s="12"/>
      <c r="J966" s="12"/>
      <c r="K966" s="12"/>
    </row>
    <row r="967" spans="1:11">
      <c r="A967" s="11"/>
      <c r="B967" s="12"/>
      <c r="C967" s="12"/>
      <c r="D967" s="13"/>
      <c r="E967" s="12"/>
      <c r="F967" s="14" t="str">
        <f t="shared" si="27"/>
        <v/>
      </c>
      <c r="G967" s="12"/>
      <c r="H967" s="12"/>
      <c r="I967" s="12"/>
      <c r="J967" s="12"/>
      <c r="K967" s="12"/>
    </row>
    <row r="968" spans="1:11">
      <c r="A968" s="11"/>
      <c r="B968" s="12"/>
      <c r="C968" s="12"/>
      <c r="D968" s="13"/>
      <c r="E968" s="12"/>
      <c r="F968" s="14" t="str">
        <f t="shared" si="27"/>
        <v/>
      </c>
      <c r="G968" s="12"/>
      <c r="H968" s="12"/>
      <c r="I968" s="12"/>
      <c r="J968" s="12"/>
      <c r="K968" s="12"/>
    </row>
    <row r="969" spans="1:11">
      <c r="A969" s="11"/>
      <c r="B969" s="12"/>
      <c r="C969" s="12"/>
      <c r="D969" s="13"/>
      <c r="E969" s="12"/>
      <c r="F969" s="14" t="str">
        <f t="shared" si="27"/>
        <v/>
      </c>
      <c r="G969" s="12"/>
      <c r="H969" s="12"/>
      <c r="I969" s="12"/>
      <c r="J969" s="12"/>
      <c r="K969" s="12"/>
    </row>
    <row r="970" spans="1:11">
      <c r="A970" s="11"/>
      <c r="B970" s="12"/>
      <c r="C970" s="12"/>
      <c r="D970" s="13"/>
      <c r="E970" s="12"/>
      <c r="F970" s="14" t="str">
        <f t="shared" si="27"/>
        <v/>
      </c>
      <c r="G970" s="12"/>
      <c r="H970" s="12"/>
      <c r="I970" s="12"/>
      <c r="J970" s="12"/>
      <c r="K970" s="12"/>
    </row>
    <row r="971" spans="1:11">
      <c r="A971" s="11"/>
      <c r="B971" s="12"/>
      <c r="C971" s="12"/>
      <c r="D971" s="13"/>
      <c r="E971" s="12"/>
      <c r="F971" s="14" t="str">
        <f t="shared" si="27"/>
        <v/>
      </c>
      <c r="G971" s="12"/>
      <c r="H971" s="12"/>
      <c r="I971" s="12"/>
      <c r="J971" s="12"/>
      <c r="K971" s="12"/>
    </row>
    <row r="972" spans="1:11">
      <c r="A972" s="11"/>
      <c r="B972" s="12"/>
      <c r="C972" s="12"/>
      <c r="D972" s="13"/>
      <c r="E972" s="12"/>
      <c r="F972" s="14" t="str">
        <f t="shared" si="27"/>
        <v/>
      </c>
      <c r="G972" s="12"/>
      <c r="H972" s="12"/>
      <c r="I972" s="12"/>
      <c r="J972" s="12"/>
      <c r="K972" s="12"/>
    </row>
    <row r="973" spans="1:11">
      <c r="A973" s="11"/>
      <c r="B973" s="12"/>
      <c r="C973" s="12"/>
      <c r="D973" s="13"/>
      <c r="E973" s="12"/>
      <c r="F973" s="14" t="str">
        <f t="shared" si="27"/>
        <v/>
      </c>
      <c r="G973" s="12"/>
      <c r="H973" s="12"/>
      <c r="I973" s="12"/>
      <c r="J973" s="12"/>
      <c r="K973" s="12"/>
    </row>
    <row r="974" spans="1:11">
      <c r="A974" s="11"/>
      <c r="B974" s="12"/>
      <c r="C974" s="12"/>
      <c r="D974" s="13"/>
      <c r="E974" s="12"/>
      <c r="F974" s="14" t="str">
        <f t="shared" si="27"/>
        <v/>
      </c>
      <c r="G974" s="12"/>
      <c r="H974" s="12"/>
      <c r="I974" s="12"/>
      <c r="J974" s="12"/>
      <c r="K974" s="12"/>
    </row>
    <row r="975" spans="1:11">
      <c r="A975" s="11"/>
      <c r="B975" s="12"/>
      <c r="C975" s="12"/>
      <c r="D975" s="13"/>
      <c r="E975" s="12"/>
      <c r="F975" s="14" t="str">
        <f t="shared" si="27"/>
        <v/>
      </c>
      <c r="G975" s="12"/>
      <c r="H975" s="12"/>
      <c r="I975" s="12"/>
      <c r="J975" s="12"/>
      <c r="K975" s="12"/>
    </row>
    <row r="976" spans="1:11">
      <c r="A976" s="11"/>
      <c r="B976" s="12"/>
      <c r="C976" s="12"/>
      <c r="D976" s="13"/>
      <c r="E976" s="12"/>
      <c r="F976" s="14" t="str">
        <f t="shared" si="27"/>
        <v/>
      </c>
      <c r="G976" s="12"/>
      <c r="H976" s="12"/>
      <c r="I976" s="12"/>
      <c r="J976" s="12"/>
      <c r="K976" s="12"/>
    </row>
    <row r="977" spans="1:11">
      <c r="A977" s="11"/>
      <c r="B977" s="12"/>
      <c r="C977" s="12"/>
      <c r="D977" s="13"/>
      <c r="E977" s="12"/>
      <c r="F977" s="14" t="str">
        <f t="shared" si="27"/>
        <v/>
      </c>
      <c r="G977" s="12"/>
      <c r="H977" s="12"/>
      <c r="I977" s="12"/>
      <c r="J977" s="12"/>
      <c r="K977" s="12"/>
    </row>
    <row r="978" spans="1:11">
      <c r="A978" s="11"/>
      <c r="B978" s="12"/>
      <c r="C978" s="12"/>
      <c r="D978" s="13"/>
      <c r="E978" s="12"/>
      <c r="F978" s="14" t="str">
        <f t="shared" si="27"/>
        <v/>
      </c>
      <c r="G978" s="12"/>
      <c r="H978" s="12"/>
      <c r="I978" s="12"/>
      <c r="J978" s="12"/>
      <c r="K978" s="12"/>
    </row>
    <row r="979" spans="1:11">
      <c r="A979" s="11"/>
      <c r="B979" s="12"/>
      <c r="C979" s="12"/>
      <c r="D979" s="13"/>
      <c r="E979" s="12"/>
      <c r="F979" s="14" t="str">
        <f t="shared" si="27"/>
        <v/>
      </c>
      <c r="G979" s="12"/>
      <c r="H979" s="12"/>
      <c r="I979" s="12"/>
      <c r="J979" s="12"/>
      <c r="K979" s="12"/>
    </row>
    <row r="980" spans="1:11">
      <c r="A980" s="11"/>
      <c r="B980" s="12"/>
      <c r="C980" s="12"/>
      <c r="D980" s="13"/>
      <c r="E980" s="12"/>
      <c r="F980" s="14" t="str">
        <f t="shared" si="27"/>
        <v/>
      </c>
      <c r="G980" s="12"/>
      <c r="H980" s="12"/>
      <c r="I980" s="12"/>
      <c r="J980" s="12"/>
      <c r="K980" s="12"/>
    </row>
    <row r="981" spans="1:11">
      <c r="A981" s="11"/>
      <c r="B981" s="12"/>
      <c r="C981" s="12"/>
      <c r="D981" s="13"/>
      <c r="E981" s="12"/>
      <c r="F981" s="14" t="str">
        <f t="shared" si="27"/>
        <v/>
      </c>
      <c r="G981" s="12"/>
      <c r="H981" s="12"/>
      <c r="I981" s="12"/>
      <c r="J981" s="12"/>
      <c r="K981" s="12"/>
    </row>
    <row r="982" spans="1:11">
      <c r="A982" s="11"/>
      <c r="B982" s="12"/>
      <c r="C982" s="12"/>
      <c r="D982" s="13"/>
      <c r="E982" s="12"/>
      <c r="F982" s="14" t="str">
        <f t="shared" si="27"/>
        <v/>
      </c>
      <c r="G982" s="12"/>
      <c r="H982" s="12"/>
      <c r="I982" s="12"/>
      <c r="J982" s="12"/>
      <c r="K982" s="12"/>
    </row>
    <row r="983" spans="1:11">
      <c r="A983" s="11"/>
      <c r="B983" s="12"/>
      <c r="C983" s="12"/>
      <c r="D983" s="13"/>
      <c r="E983" s="12"/>
      <c r="F983" s="14" t="str">
        <f t="shared" si="27"/>
        <v/>
      </c>
      <c r="G983" s="12"/>
      <c r="H983" s="12"/>
      <c r="I983" s="12"/>
      <c r="J983" s="12"/>
      <c r="K983" s="12"/>
    </row>
    <row r="984" spans="1:11">
      <c r="A984" s="11"/>
      <c r="B984" s="12"/>
      <c r="C984" s="12"/>
      <c r="D984" s="13"/>
      <c r="E984" s="12"/>
      <c r="F984" s="14" t="str">
        <f t="shared" si="27"/>
        <v/>
      </c>
      <c r="G984" s="12"/>
      <c r="H984" s="12"/>
      <c r="I984" s="12"/>
      <c r="J984" s="12"/>
      <c r="K984" s="12"/>
    </row>
    <row r="985" spans="1:11">
      <c r="A985" s="11"/>
      <c r="B985" s="12"/>
      <c r="C985" s="12"/>
      <c r="D985" s="13"/>
      <c r="E985" s="12"/>
      <c r="F985" s="14" t="str">
        <f t="shared" si="27"/>
        <v/>
      </c>
      <c r="G985" s="12"/>
      <c r="H985" s="12"/>
      <c r="I985" s="12"/>
      <c r="J985" s="12"/>
      <c r="K985" s="12"/>
    </row>
    <row r="986" spans="1:11">
      <c r="A986" s="11"/>
      <c r="B986" s="12"/>
      <c r="C986" s="12"/>
      <c r="D986" s="13"/>
      <c r="E986" s="12"/>
      <c r="F986" s="14" t="str">
        <f t="shared" si="27"/>
        <v/>
      </c>
      <c r="G986" s="12"/>
      <c r="H986" s="12"/>
      <c r="I986" s="12"/>
      <c r="J986" s="12"/>
      <c r="K986" s="12"/>
    </row>
    <row r="987" spans="1:11">
      <c r="A987" s="11"/>
      <c r="B987" s="12"/>
      <c r="C987" s="12"/>
      <c r="D987" s="13"/>
      <c r="E987" s="12"/>
      <c r="F987" s="14" t="str">
        <f t="shared" si="27"/>
        <v/>
      </c>
      <c r="G987" s="12"/>
      <c r="H987" s="12"/>
      <c r="I987" s="12"/>
      <c r="J987" s="12"/>
      <c r="K987" s="12"/>
    </row>
    <row r="988" spans="1:11">
      <c r="A988" s="11"/>
      <c r="B988" s="12"/>
      <c r="C988" s="12"/>
      <c r="D988" s="13"/>
      <c r="E988" s="12"/>
      <c r="F988" s="14" t="str">
        <f t="shared" si="27"/>
        <v/>
      </c>
      <c r="G988" s="12"/>
      <c r="H988" s="12"/>
      <c r="I988" s="12"/>
      <c r="J988" s="12"/>
      <c r="K988" s="12"/>
    </row>
    <row r="989" spans="1:11">
      <c r="A989" s="11"/>
      <c r="B989" s="12"/>
      <c r="C989" s="12"/>
      <c r="D989" s="13"/>
      <c r="E989" s="12"/>
      <c r="F989" s="14" t="str">
        <f t="shared" si="27"/>
        <v/>
      </c>
      <c r="G989" s="12"/>
      <c r="H989" s="12"/>
      <c r="I989" s="12"/>
      <c r="J989" s="12"/>
      <c r="K989" s="12"/>
    </row>
    <row r="990" spans="1:11">
      <c r="A990" s="11"/>
      <c r="B990" s="12"/>
      <c r="C990" s="12"/>
      <c r="D990" s="13"/>
      <c r="E990" s="12"/>
      <c r="F990" s="14" t="str">
        <f t="shared" si="27"/>
        <v/>
      </c>
      <c r="G990" s="12"/>
      <c r="H990" s="12"/>
      <c r="I990" s="12"/>
      <c r="J990" s="12"/>
      <c r="K990" s="12"/>
    </row>
    <row r="991" spans="1:11">
      <c r="A991" s="11"/>
      <c r="B991" s="12"/>
      <c r="C991" s="12"/>
      <c r="D991" s="13"/>
      <c r="E991" s="12"/>
      <c r="F991" s="14" t="str">
        <f t="shared" si="27"/>
        <v/>
      </c>
      <c r="G991" s="12"/>
      <c r="H991" s="12"/>
      <c r="I991" s="12"/>
      <c r="J991" s="12"/>
      <c r="K991" s="12"/>
    </row>
    <row r="992" spans="1:11">
      <c r="A992" s="11"/>
      <c r="B992" s="12"/>
      <c r="C992" s="12"/>
      <c r="D992" s="13"/>
      <c r="E992" s="12"/>
      <c r="F992" s="14" t="str">
        <f t="shared" si="27"/>
        <v/>
      </c>
      <c r="G992" s="12"/>
      <c r="H992" s="12"/>
      <c r="I992" s="12"/>
      <c r="J992" s="12"/>
      <c r="K992" s="12"/>
    </row>
    <row r="993" spans="1:11">
      <c r="A993" s="11"/>
      <c r="B993" s="12"/>
      <c r="C993" s="12"/>
      <c r="D993" s="13"/>
      <c r="E993" s="12"/>
      <c r="F993" s="14" t="str">
        <f t="shared" si="27"/>
        <v/>
      </c>
      <c r="G993" s="12"/>
      <c r="H993" s="12"/>
      <c r="I993" s="12"/>
      <c r="J993" s="12"/>
      <c r="K993" s="12"/>
    </row>
    <row r="994" spans="1:11">
      <c r="A994" s="11"/>
      <c r="B994" s="12"/>
      <c r="C994" s="12"/>
      <c r="D994" s="13"/>
      <c r="E994" s="12"/>
      <c r="F994" s="14" t="str">
        <f t="shared" si="27"/>
        <v/>
      </c>
      <c r="G994" s="12"/>
      <c r="H994" s="12"/>
      <c r="I994" s="12"/>
      <c r="J994" s="12"/>
      <c r="K994" s="12"/>
    </row>
    <row r="995" spans="1:11">
      <c r="A995" s="11"/>
      <c r="B995" s="12"/>
      <c r="C995" s="12"/>
      <c r="D995" s="13"/>
      <c r="E995" s="12"/>
      <c r="F995" s="14" t="str">
        <f t="shared" si="27"/>
        <v/>
      </c>
      <c r="G995" s="12"/>
      <c r="H995" s="12"/>
      <c r="I995" s="12"/>
      <c r="J995" s="12"/>
      <c r="K995" s="12"/>
    </row>
    <row r="996" spans="1:11">
      <c r="A996" s="11"/>
      <c r="B996" s="12"/>
      <c r="C996" s="12"/>
      <c r="D996" s="13"/>
      <c r="E996" s="12"/>
      <c r="F996" s="14" t="str">
        <f t="shared" si="27"/>
        <v/>
      </c>
      <c r="G996" s="12"/>
      <c r="H996" s="12"/>
      <c r="I996" s="12"/>
      <c r="J996" s="12"/>
      <c r="K996" s="12"/>
    </row>
    <row r="997" spans="1:11">
      <c r="A997" s="11"/>
      <c r="B997" s="12"/>
      <c r="C997" s="12"/>
      <c r="D997" s="13"/>
      <c r="E997" s="12"/>
      <c r="F997" s="14" t="str">
        <f t="shared" si="27"/>
        <v/>
      </c>
      <c r="G997" s="12"/>
      <c r="H997" s="12"/>
      <c r="I997" s="12"/>
      <c r="J997" s="12"/>
      <c r="K997" s="12"/>
    </row>
    <row r="998" spans="1:11">
      <c r="A998" s="11"/>
      <c r="B998" s="12"/>
      <c r="C998" s="12"/>
      <c r="D998" s="13"/>
      <c r="E998" s="12"/>
      <c r="F998" s="14" t="str">
        <f t="shared" si="27"/>
        <v/>
      </c>
      <c r="G998" s="12"/>
      <c r="H998" s="12"/>
      <c r="I998" s="12"/>
      <c r="J998" s="12"/>
      <c r="K998" s="12"/>
    </row>
    <row r="999" spans="1:11">
      <c r="A999" s="11"/>
      <c r="B999" s="12"/>
      <c r="C999" s="12"/>
      <c r="D999" s="13"/>
      <c r="E999" s="12"/>
      <c r="F999" s="14" t="str">
        <f t="shared" si="27"/>
        <v/>
      </c>
      <c r="G999" s="12"/>
      <c r="H999" s="12"/>
      <c r="I999" s="12"/>
      <c r="J999" s="12"/>
      <c r="K999" s="12"/>
    </row>
    <row r="1000" spans="1:11">
      <c r="A1000" s="11"/>
      <c r="B1000" s="12"/>
      <c r="C1000" s="12"/>
      <c r="D1000" s="13"/>
      <c r="E1000" s="12"/>
      <c r="F1000" s="14" t="str">
        <f t="shared" si="27"/>
        <v/>
      </c>
      <c r="G1000" s="12"/>
      <c r="H1000" s="12"/>
      <c r="I1000" s="12"/>
      <c r="J1000" s="12"/>
      <c r="K1000" s="12"/>
    </row>
    <row r="1001" spans="1:11">
      <c r="A1001" s="11"/>
      <c r="B1001" s="12"/>
      <c r="C1001" s="12"/>
      <c r="D1001" s="13"/>
      <c r="E1001" s="12"/>
      <c r="F1001" s="14" t="str">
        <f t="shared" si="27"/>
        <v/>
      </c>
      <c r="G1001" s="12"/>
      <c r="H1001" s="12"/>
      <c r="I1001" s="12"/>
      <c r="J1001" s="12"/>
      <c r="K1001" s="12"/>
    </row>
    <row r="1002" spans="1:11">
      <c r="A1002" s="11"/>
      <c r="B1002" s="12"/>
      <c r="C1002" s="12"/>
      <c r="D1002" s="13"/>
      <c r="E1002" s="12"/>
      <c r="F1002" s="14" t="str">
        <f t="shared" si="27"/>
        <v/>
      </c>
      <c r="G1002" s="12"/>
      <c r="H1002" s="12"/>
      <c r="I1002" s="12"/>
      <c r="J1002" s="12"/>
      <c r="K1002" s="12"/>
    </row>
    <row r="1003" spans="1:11">
      <c r="A1003" s="11"/>
      <c r="B1003" s="12"/>
      <c r="C1003" s="12"/>
      <c r="D1003" s="13"/>
      <c r="E1003" s="12"/>
      <c r="F1003" s="14" t="str">
        <f t="shared" si="27"/>
        <v/>
      </c>
      <c r="G1003" s="12"/>
      <c r="H1003" s="12"/>
      <c r="I1003" s="12"/>
      <c r="J1003" s="12"/>
      <c r="K1003" s="12"/>
    </row>
    <row r="1004" spans="1:11">
      <c r="A1004" s="11"/>
      <c r="B1004" s="12"/>
      <c r="C1004" s="12"/>
      <c r="D1004" s="13"/>
      <c r="E1004" s="12"/>
      <c r="F1004" s="14" t="str">
        <f t="shared" si="27"/>
        <v/>
      </c>
      <c r="G1004" s="12"/>
      <c r="H1004" s="12"/>
      <c r="I1004" s="12"/>
      <c r="J1004" s="12"/>
      <c r="K1004" s="12"/>
    </row>
    <row r="1005" spans="1:11">
      <c r="A1005" s="11"/>
      <c r="B1005" s="12"/>
      <c r="C1005" s="12"/>
      <c r="D1005" s="13"/>
      <c r="E1005" s="12"/>
      <c r="F1005" s="14" t="str">
        <f t="shared" si="27"/>
        <v/>
      </c>
      <c r="G1005" s="12"/>
      <c r="H1005" s="12"/>
      <c r="I1005" s="12"/>
      <c r="J1005" s="12"/>
      <c r="K1005" s="12"/>
    </row>
    <row r="1006" spans="1:11">
      <c r="A1006" s="11"/>
      <c r="B1006" s="12"/>
      <c r="C1006" s="12"/>
      <c r="D1006" s="13"/>
      <c r="E1006" s="12"/>
      <c r="F1006" s="14" t="str">
        <f t="shared" si="27"/>
        <v/>
      </c>
      <c r="G1006" s="12"/>
      <c r="H1006" s="12"/>
      <c r="I1006" s="12"/>
      <c r="J1006" s="12"/>
      <c r="K1006" s="12"/>
    </row>
    <row r="1007" spans="1:11">
      <c r="A1007" s="11"/>
      <c r="B1007" s="12"/>
      <c r="C1007" s="12"/>
      <c r="D1007" s="13"/>
      <c r="E1007" s="12"/>
      <c r="F1007" s="14" t="str">
        <f t="shared" si="27"/>
        <v/>
      </c>
      <c r="G1007" s="12"/>
      <c r="H1007" s="12"/>
      <c r="I1007" s="12"/>
      <c r="J1007" s="12"/>
      <c r="K1007" s="12"/>
    </row>
    <row r="1008" spans="1:11">
      <c r="A1008" s="11"/>
      <c r="B1008" s="12"/>
      <c r="C1008" s="12"/>
      <c r="D1008" s="13"/>
      <c r="E1008" s="12"/>
      <c r="F1008" s="14" t="str">
        <f t="shared" si="27"/>
        <v/>
      </c>
      <c r="G1008" s="12"/>
      <c r="H1008" s="12"/>
      <c r="I1008" s="12"/>
      <c r="J1008" s="12"/>
      <c r="K1008" s="12"/>
    </row>
    <row r="1009" spans="1:11">
      <c r="A1009" s="11"/>
      <c r="B1009" s="12"/>
      <c r="C1009" s="12"/>
      <c r="D1009" s="13"/>
      <c r="E1009" s="12"/>
      <c r="F1009" s="14" t="str">
        <f t="shared" si="27"/>
        <v/>
      </c>
      <c r="G1009" s="12"/>
      <c r="H1009" s="12"/>
      <c r="I1009" s="12"/>
      <c r="J1009" s="12"/>
      <c r="K1009" s="12"/>
    </row>
    <row r="1010" spans="1:11">
      <c r="A1010" s="11"/>
      <c r="B1010" s="12"/>
      <c r="C1010" s="12"/>
      <c r="D1010" s="13"/>
      <c r="E1010" s="12"/>
      <c r="F1010" s="14" t="str">
        <f t="shared" si="27"/>
        <v/>
      </c>
      <c r="G1010" s="12"/>
      <c r="H1010" s="12"/>
      <c r="I1010" s="12"/>
      <c r="J1010" s="12"/>
      <c r="K1010" s="12"/>
    </row>
    <row r="1011" spans="1:11">
      <c r="A1011" s="11"/>
      <c r="B1011" s="12"/>
      <c r="C1011" s="12"/>
      <c r="D1011" s="13"/>
      <c r="E1011" s="12"/>
      <c r="F1011" s="14" t="str">
        <f t="shared" si="27"/>
        <v/>
      </c>
      <c r="G1011" s="12"/>
      <c r="H1011" s="12"/>
      <c r="I1011" s="12"/>
      <c r="J1011" s="12"/>
      <c r="K1011" s="12"/>
    </row>
    <row r="1012" spans="1:11">
      <c r="A1012" s="11"/>
      <c r="B1012" s="12"/>
      <c r="C1012" s="12"/>
      <c r="D1012" s="13"/>
      <c r="E1012" s="12"/>
      <c r="F1012" s="14" t="str">
        <f t="shared" si="27"/>
        <v/>
      </c>
      <c r="G1012" s="12"/>
      <c r="H1012" s="12"/>
      <c r="I1012" s="12"/>
      <c r="J1012" s="12"/>
      <c r="K1012" s="12"/>
    </row>
    <row r="1013" spans="1:11">
      <c r="A1013" s="11"/>
      <c r="B1013" s="12"/>
      <c r="C1013" s="12"/>
      <c r="D1013" s="13"/>
      <c r="E1013" s="12"/>
      <c r="F1013" s="14" t="str">
        <f t="shared" si="27"/>
        <v/>
      </c>
      <c r="G1013" s="12"/>
      <c r="H1013" s="12"/>
      <c r="I1013" s="12"/>
      <c r="J1013" s="12"/>
      <c r="K1013" s="12"/>
    </row>
    <row r="1014" spans="1:11">
      <c r="A1014" s="11"/>
      <c r="B1014" s="12"/>
      <c r="C1014" s="12"/>
      <c r="D1014" s="13"/>
      <c r="E1014" s="12"/>
      <c r="F1014" s="14" t="str">
        <f t="shared" si="27"/>
        <v/>
      </c>
      <c r="G1014" s="12"/>
      <c r="H1014" s="12"/>
      <c r="I1014" s="12"/>
      <c r="J1014" s="12"/>
      <c r="K1014" s="12"/>
    </row>
    <row r="1015" spans="1:11">
      <c r="A1015" s="11"/>
      <c r="B1015" s="12"/>
      <c r="C1015" s="12"/>
      <c r="D1015" s="13"/>
      <c r="E1015" s="12"/>
      <c r="F1015" s="14" t="str">
        <f t="shared" si="27"/>
        <v/>
      </c>
      <c r="G1015" s="12"/>
      <c r="H1015" s="12"/>
      <c r="I1015" s="12"/>
      <c r="J1015" s="12"/>
      <c r="K1015" s="12"/>
    </row>
    <row r="1016" spans="1:11">
      <c r="A1016" s="11"/>
      <c r="B1016" s="12"/>
      <c r="C1016" s="12"/>
      <c r="D1016" s="13"/>
      <c r="E1016" s="12"/>
      <c r="F1016" s="14" t="str">
        <f t="shared" si="27"/>
        <v/>
      </c>
      <c r="G1016" s="12"/>
      <c r="H1016" s="12"/>
      <c r="I1016" s="12"/>
      <c r="J1016" s="12"/>
      <c r="K1016" s="12"/>
    </row>
    <row r="1017" spans="1:11">
      <c r="A1017" s="11"/>
      <c r="B1017" s="12"/>
      <c r="C1017" s="12"/>
      <c r="D1017" s="13"/>
      <c r="E1017" s="12"/>
      <c r="F1017" s="14" t="str">
        <f t="shared" si="27"/>
        <v/>
      </c>
      <c r="G1017" s="12"/>
      <c r="H1017" s="12"/>
      <c r="I1017" s="12"/>
      <c r="J1017" s="12"/>
      <c r="K1017" s="12"/>
    </row>
    <row r="1018" spans="1:11">
      <c r="A1018" s="11"/>
      <c r="B1018" s="12"/>
      <c r="C1018" s="12"/>
      <c r="D1018" s="13"/>
      <c r="E1018" s="12"/>
      <c r="F1018" s="14" t="str">
        <f t="shared" si="27"/>
        <v/>
      </c>
      <c r="G1018" s="12"/>
      <c r="H1018" s="12"/>
      <c r="I1018" s="12"/>
      <c r="J1018" s="12"/>
      <c r="K1018" s="12"/>
    </row>
    <row r="1019" spans="1:11">
      <c r="A1019" s="11"/>
      <c r="B1019" s="12"/>
      <c r="C1019" s="12"/>
      <c r="D1019" s="13"/>
      <c r="E1019" s="12"/>
      <c r="F1019" s="14" t="str">
        <f t="shared" si="27"/>
        <v/>
      </c>
      <c r="G1019" s="12"/>
      <c r="H1019" s="12"/>
      <c r="I1019" s="12"/>
      <c r="J1019" s="12"/>
      <c r="K1019" s="12"/>
    </row>
    <row r="1020" spans="1:11">
      <c r="A1020" s="11"/>
      <c r="B1020" s="12"/>
      <c r="C1020" s="12"/>
      <c r="D1020" s="13"/>
      <c r="E1020" s="12"/>
      <c r="F1020" s="14" t="str">
        <f t="shared" si="27"/>
        <v/>
      </c>
      <c r="G1020" s="12"/>
      <c r="H1020" s="12"/>
      <c r="I1020" s="12"/>
      <c r="J1020" s="12"/>
      <c r="K1020" s="12"/>
    </row>
    <row r="1021" spans="1:11">
      <c r="A1021" s="11"/>
      <c r="B1021" s="12"/>
      <c r="C1021" s="12"/>
      <c r="D1021" s="13"/>
      <c r="E1021" s="12"/>
      <c r="F1021" s="14" t="str">
        <f t="shared" si="27"/>
        <v/>
      </c>
      <c r="G1021" s="12"/>
      <c r="H1021" s="12"/>
      <c r="I1021" s="12"/>
      <c r="J1021" s="12"/>
      <c r="K1021" s="12"/>
    </row>
    <row r="1022" spans="1:11">
      <c r="A1022" s="11"/>
      <c r="B1022" s="12"/>
      <c r="C1022" s="12"/>
      <c r="D1022" s="13"/>
      <c r="E1022" s="12"/>
      <c r="F1022" s="14" t="str">
        <f t="shared" si="27"/>
        <v/>
      </c>
      <c r="G1022" s="12"/>
      <c r="H1022" s="12"/>
      <c r="I1022" s="12"/>
      <c r="J1022" s="12"/>
      <c r="K1022" s="12"/>
    </row>
    <row r="1023" spans="1:11">
      <c r="A1023" s="11"/>
      <c r="B1023" s="12"/>
      <c r="C1023" s="12"/>
      <c r="D1023" s="13"/>
      <c r="E1023" s="12"/>
      <c r="F1023" s="14" t="str">
        <f t="shared" si="27"/>
        <v/>
      </c>
      <c r="G1023" s="12"/>
      <c r="H1023" s="12"/>
      <c r="I1023" s="12"/>
      <c r="J1023" s="12"/>
      <c r="K1023" s="12"/>
    </row>
    <row r="1024" spans="1:11">
      <c r="A1024" s="11"/>
      <c r="B1024" s="12"/>
      <c r="C1024" s="12"/>
      <c r="D1024" s="13"/>
      <c r="E1024" s="12"/>
      <c r="F1024" s="14" t="str">
        <f t="shared" si="27"/>
        <v/>
      </c>
      <c r="G1024" s="12"/>
      <c r="H1024" s="12"/>
      <c r="I1024" s="12"/>
      <c r="J1024" s="12"/>
      <c r="K1024" s="12"/>
    </row>
    <row r="1025" spans="1:11">
      <c r="A1025" s="11"/>
      <c r="B1025" s="12"/>
      <c r="C1025" s="12"/>
      <c r="D1025" s="13"/>
      <c r="E1025" s="12"/>
      <c r="F1025" s="14" t="str">
        <f t="shared" si="27"/>
        <v/>
      </c>
      <c r="G1025" s="12"/>
      <c r="H1025" s="12"/>
      <c r="I1025" s="12"/>
      <c r="J1025" s="12"/>
      <c r="K1025" s="12"/>
    </row>
    <row r="1026" spans="1:11">
      <c r="A1026" s="11"/>
      <c r="B1026" s="12"/>
      <c r="C1026" s="12"/>
      <c r="D1026" s="13"/>
      <c r="E1026" s="12"/>
      <c r="F1026" s="14" t="str">
        <f t="shared" ref="F1026:F1089" si="28">IF(ISNUMBER(A1026),TEXT(A1026,"mmmm"),"")</f>
        <v/>
      </c>
      <c r="G1026" s="12"/>
      <c r="H1026" s="12"/>
      <c r="I1026" s="12"/>
      <c r="J1026" s="12"/>
      <c r="K1026" s="12"/>
    </row>
    <row r="1027" spans="1:11">
      <c r="A1027" s="11"/>
      <c r="B1027" s="12"/>
      <c r="C1027" s="12"/>
      <c r="D1027" s="13"/>
      <c r="E1027" s="12"/>
      <c r="F1027" s="14" t="str">
        <f t="shared" si="28"/>
        <v/>
      </c>
      <c r="G1027" s="12"/>
      <c r="H1027" s="12"/>
      <c r="I1027" s="12"/>
      <c r="J1027" s="12"/>
      <c r="K1027" s="12"/>
    </row>
    <row r="1028" spans="1:11">
      <c r="A1028" s="11"/>
      <c r="B1028" s="12"/>
      <c r="C1028" s="12"/>
      <c r="D1028" s="13"/>
      <c r="E1028" s="12"/>
      <c r="F1028" s="14" t="str">
        <f t="shared" si="28"/>
        <v/>
      </c>
      <c r="G1028" s="12"/>
      <c r="H1028" s="12"/>
      <c r="I1028" s="12"/>
      <c r="J1028" s="12"/>
      <c r="K1028" s="12"/>
    </row>
    <row r="1029" spans="1:11">
      <c r="A1029" s="11"/>
      <c r="B1029" s="12"/>
      <c r="C1029" s="12"/>
      <c r="D1029" s="13"/>
      <c r="E1029" s="12"/>
      <c r="F1029" s="14" t="str">
        <f t="shared" si="28"/>
        <v/>
      </c>
      <c r="G1029" s="12"/>
      <c r="H1029" s="12"/>
      <c r="I1029" s="12"/>
      <c r="J1029" s="12"/>
      <c r="K1029" s="12"/>
    </row>
    <row r="1030" spans="1:11">
      <c r="A1030" s="11"/>
      <c r="B1030" s="12"/>
      <c r="C1030" s="12"/>
      <c r="D1030" s="13"/>
      <c r="E1030" s="12"/>
      <c r="F1030" s="14" t="str">
        <f t="shared" si="28"/>
        <v/>
      </c>
      <c r="G1030" s="12"/>
      <c r="H1030" s="12"/>
      <c r="I1030" s="12"/>
      <c r="J1030" s="12"/>
      <c r="K1030" s="12"/>
    </row>
    <row r="1031" spans="1:11">
      <c r="A1031" s="11"/>
      <c r="B1031" s="12"/>
      <c r="C1031" s="12"/>
      <c r="D1031" s="13"/>
      <c r="E1031" s="12"/>
      <c r="F1031" s="14" t="str">
        <f t="shared" si="28"/>
        <v/>
      </c>
      <c r="G1031" s="12"/>
      <c r="H1031" s="12"/>
      <c r="I1031" s="12"/>
      <c r="J1031" s="12"/>
      <c r="K1031" s="12"/>
    </row>
    <row r="1032" spans="1:11">
      <c r="A1032" s="11"/>
      <c r="B1032" s="12"/>
      <c r="C1032" s="12"/>
      <c r="D1032" s="13"/>
      <c r="E1032" s="12"/>
      <c r="F1032" s="14" t="str">
        <f t="shared" si="28"/>
        <v/>
      </c>
      <c r="G1032" s="12"/>
      <c r="H1032" s="12"/>
      <c r="I1032" s="12"/>
      <c r="J1032" s="12"/>
      <c r="K1032" s="12"/>
    </row>
    <row r="1033" spans="1:11">
      <c r="A1033" s="11"/>
      <c r="B1033" s="12"/>
      <c r="C1033" s="12"/>
      <c r="D1033" s="13"/>
      <c r="E1033" s="12"/>
      <c r="F1033" s="14" t="str">
        <f t="shared" si="28"/>
        <v/>
      </c>
      <c r="G1033" s="12"/>
      <c r="H1033" s="12"/>
      <c r="I1033" s="12"/>
      <c r="J1033" s="12"/>
      <c r="K1033" s="12"/>
    </row>
    <row r="1034" spans="1:11">
      <c r="A1034" s="11"/>
      <c r="B1034" s="12"/>
      <c r="C1034" s="12"/>
      <c r="D1034" s="13"/>
      <c r="E1034" s="12"/>
      <c r="F1034" s="14" t="str">
        <f t="shared" si="28"/>
        <v/>
      </c>
      <c r="G1034" s="12"/>
      <c r="H1034" s="12"/>
      <c r="I1034" s="12"/>
      <c r="J1034" s="12"/>
      <c r="K1034" s="12"/>
    </row>
    <row r="1035" spans="1:11">
      <c r="A1035" s="11"/>
      <c r="B1035" s="12"/>
      <c r="C1035" s="12"/>
      <c r="D1035" s="13"/>
      <c r="E1035" s="12"/>
      <c r="F1035" s="14" t="str">
        <f t="shared" si="28"/>
        <v/>
      </c>
      <c r="G1035" s="12"/>
      <c r="H1035" s="12"/>
      <c r="I1035" s="12"/>
      <c r="J1035" s="12"/>
      <c r="K1035" s="12"/>
    </row>
    <row r="1036" spans="1:11">
      <c r="A1036" s="11"/>
      <c r="B1036" s="12"/>
      <c r="C1036" s="12"/>
      <c r="D1036" s="13"/>
      <c r="E1036" s="12"/>
      <c r="F1036" s="14" t="str">
        <f t="shared" si="28"/>
        <v/>
      </c>
      <c r="G1036" s="12"/>
      <c r="H1036" s="12"/>
      <c r="I1036" s="12"/>
      <c r="J1036" s="12"/>
      <c r="K1036" s="12"/>
    </row>
    <row r="1037" spans="1:11">
      <c r="A1037" s="11"/>
      <c r="B1037" s="12"/>
      <c r="C1037" s="12"/>
      <c r="D1037" s="13"/>
      <c r="E1037" s="12"/>
      <c r="F1037" s="14" t="str">
        <f t="shared" si="28"/>
        <v/>
      </c>
      <c r="G1037" s="12"/>
      <c r="H1037" s="12"/>
      <c r="I1037" s="12"/>
      <c r="J1037" s="12"/>
      <c r="K1037" s="12"/>
    </row>
    <row r="1038" spans="1:11">
      <c r="A1038" s="11"/>
      <c r="B1038" s="12"/>
      <c r="C1038" s="12"/>
      <c r="D1038" s="13"/>
      <c r="E1038" s="12"/>
      <c r="F1038" s="14" t="str">
        <f t="shared" si="28"/>
        <v/>
      </c>
      <c r="G1038" s="12"/>
      <c r="H1038" s="12"/>
      <c r="I1038" s="12"/>
      <c r="J1038" s="12"/>
      <c r="K1038" s="12"/>
    </row>
    <row r="1039" spans="1:11">
      <c r="A1039" s="11"/>
      <c r="B1039" s="12"/>
      <c r="C1039" s="12"/>
      <c r="D1039" s="13"/>
      <c r="E1039" s="12"/>
      <c r="F1039" s="14" t="str">
        <f t="shared" si="28"/>
        <v/>
      </c>
      <c r="G1039" s="12"/>
      <c r="H1039" s="12"/>
      <c r="I1039" s="12"/>
      <c r="J1039" s="12"/>
      <c r="K1039" s="12"/>
    </row>
    <row r="1040" spans="1:11">
      <c r="A1040" s="11"/>
      <c r="B1040" s="12"/>
      <c r="C1040" s="12"/>
      <c r="D1040" s="13"/>
      <c r="E1040" s="12"/>
      <c r="F1040" s="14" t="str">
        <f t="shared" si="28"/>
        <v/>
      </c>
      <c r="G1040" s="12"/>
      <c r="H1040" s="12"/>
      <c r="I1040" s="12"/>
      <c r="J1040" s="12"/>
      <c r="K1040" s="12"/>
    </row>
    <row r="1041" spans="1:11">
      <c r="A1041" s="11"/>
      <c r="B1041" s="12"/>
      <c r="C1041" s="12"/>
      <c r="D1041" s="13"/>
      <c r="E1041" s="12"/>
      <c r="F1041" s="14" t="str">
        <f t="shared" si="28"/>
        <v/>
      </c>
      <c r="G1041" s="12"/>
      <c r="H1041" s="12"/>
      <c r="I1041" s="12"/>
      <c r="J1041" s="12"/>
      <c r="K1041" s="12"/>
    </row>
    <row r="1042" spans="1:11">
      <c r="A1042" s="11"/>
      <c r="B1042" s="12"/>
      <c r="C1042" s="12"/>
      <c r="D1042" s="13"/>
      <c r="E1042" s="12"/>
      <c r="F1042" s="14" t="str">
        <f t="shared" si="28"/>
        <v/>
      </c>
      <c r="G1042" s="12"/>
      <c r="H1042" s="12"/>
      <c r="I1042" s="12"/>
      <c r="J1042" s="12"/>
      <c r="K1042" s="12"/>
    </row>
    <row r="1043" spans="1:11">
      <c r="A1043" s="11"/>
      <c r="B1043" s="12"/>
      <c r="C1043" s="12"/>
      <c r="D1043" s="13"/>
      <c r="E1043" s="12"/>
      <c r="F1043" s="14" t="str">
        <f t="shared" si="28"/>
        <v/>
      </c>
      <c r="G1043" s="12"/>
      <c r="H1043" s="12"/>
      <c r="I1043" s="12"/>
      <c r="J1043" s="12"/>
      <c r="K1043" s="12"/>
    </row>
    <row r="1044" spans="1:11">
      <c r="A1044" s="11"/>
      <c r="B1044" s="12"/>
      <c r="C1044" s="12"/>
      <c r="D1044" s="13"/>
      <c r="E1044" s="12"/>
      <c r="F1044" s="14" t="str">
        <f t="shared" si="28"/>
        <v/>
      </c>
      <c r="G1044" s="12"/>
      <c r="H1044" s="12"/>
      <c r="I1044" s="12"/>
      <c r="J1044" s="12"/>
      <c r="K1044" s="12"/>
    </row>
    <row r="1045" spans="1:11">
      <c r="A1045" s="11"/>
      <c r="B1045" s="12"/>
      <c r="C1045" s="12"/>
      <c r="D1045" s="13"/>
      <c r="E1045" s="12"/>
      <c r="F1045" s="14" t="str">
        <f t="shared" si="28"/>
        <v/>
      </c>
      <c r="G1045" s="12"/>
      <c r="H1045" s="12"/>
      <c r="I1045" s="12"/>
      <c r="J1045" s="12"/>
      <c r="K1045" s="12"/>
    </row>
    <row r="1046" spans="1:11">
      <c r="A1046" s="11"/>
      <c r="B1046" s="12"/>
      <c r="C1046" s="12"/>
      <c r="D1046" s="13"/>
      <c r="E1046" s="12"/>
      <c r="F1046" s="14" t="str">
        <f t="shared" si="28"/>
        <v/>
      </c>
      <c r="G1046" s="12"/>
      <c r="H1046" s="12"/>
      <c r="I1046" s="12"/>
      <c r="J1046" s="12"/>
      <c r="K1046" s="12"/>
    </row>
    <row r="1047" spans="1:11">
      <c r="A1047" s="11"/>
      <c r="B1047" s="12"/>
      <c r="C1047" s="12"/>
      <c r="D1047" s="13"/>
      <c r="E1047" s="12"/>
      <c r="F1047" s="14" t="str">
        <f t="shared" si="28"/>
        <v/>
      </c>
      <c r="G1047" s="12"/>
      <c r="H1047" s="12"/>
      <c r="I1047" s="12"/>
      <c r="J1047" s="12"/>
      <c r="K1047" s="12"/>
    </row>
    <row r="1048" spans="1:11">
      <c r="A1048" s="11"/>
      <c r="B1048" s="12"/>
      <c r="C1048" s="12"/>
      <c r="D1048" s="13"/>
      <c r="E1048" s="12"/>
      <c r="F1048" s="14" t="str">
        <f t="shared" si="28"/>
        <v/>
      </c>
      <c r="G1048" s="12"/>
      <c r="H1048" s="12"/>
      <c r="I1048" s="12"/>
      <c r="J1048" s="12"/>
      <c r="K1048" s="12"/>
    </row>
    <row r="1049" spans="1:11">
      <c r="A1049" s="11"/>
      <c r="B1049" s="12"/>
      <c r="C1049" s="12"/>
      <c r="D1049" s="13"/>
      <c r="E1049" s="12"/>
      <c r="F1049" s="14" t="str">
        <f t="shared" si="28"/>
        <v/>
      </c>
      <c r="G1049" s="12"/>
      <c r="H1049" s="12"/>
      <c r="I1049" s="12"/>
      <c r="J1049" s="12"/>
      <c r="K1049" s="12"/>
    </row>
    <row r="1050" spans="1:11">
      <c r="A1050" s="11"/>
      <c r="B1050" s="12"/>
      <c r="C1050" s="12"/>
      <c r="D1050" s="13"/>
      <c r="E1050" s="12"/>
      <c r="F1050" s="14" t="str">
        <f t="shared" si="28"/>
        <v/>
      </c>
      <c r="G1050" s="12"/>
      <c r="H1050" s="12"/>
      <c r="I1050" s="12"/>
      <c r="J1050" s="12"/>
      <c r="K1050" s="12"/>
    </row>
    <row r="1051" spans="1:11">
      <c r="A1051" s="11"/>
      <c r="B1051" s="12"/>
      <c r="C1051" s="12"/>
      <c r="D1051" s="13"/>
      <c r="E1051" s="12"/>
      <c r="F1051" s="14" t="str">
        <f t="shared" si="28"/>
        <v/>
      </c>
      <c r="G1051" s="12"/>
      <c r="H1051" s="12"/>
      <c r="I1051" s="12"/>
      <c r="J1051" s="12"/>
      <c r="K1051" s="12"/>
    </row>
    <row r="1052" spans="1:11">
      <c r="A1052" s="11"/>
      <c r="B1052" s="12"/>
      <c r="C1052" s="12"/>
      <c r="D1052" s="13"/>
      <c r="E1052" s="12"/>
      <c r="F1052" s="14" t="str">
        <f t="shared" si="28"/>
        <v/>
      </c>
      <c r="G1052" s="12"/>
      <c r="H1052" s="12"/>
      <c r="I1052" s="12"/>
      <c r="J1052" s="12"/>
      <c r="K1052" s="12"/>
    </row>
    <row r="1053" spans="1:11">
      <c r="A1053" s="11"/>
      <c r="B1053" s="12"/>
      <c r="C1053" s="12"/>
      <c r="D1053" s="13"/>
      <c r="E1053" s="12"/>
      <c r="F1053" s="14" t="str">
        <f t="shared" si="28"/>
        <v/>
      </c>
      <c r="G1053" s="12"/>
      <c r="H1053" s="12"/>
      <c r="I1053" s="12"/>
      <c r="J1053" s="12"/>
      <c r="K1053" s="12"/>
    </row>
    <row r="1054" spans="1:11">
      <c r="A1054" s="11"/>
      <c r="B1054" s="12"/>
      <c r="C1054" s="12"/>
      <c r="D1054" s="13"/>
      <c r="E1054" s="12"/>
      <c r="F1054" s="14" t="str">
        <f t="shared" si="28"/>
        <v/>
      </c>
      <c r="G1054" s="12"/>
      <c r="H1054" s="12"/>
      <c r="I1054" s="12"/>
      <c r="J1054" s="12"/>
      <c r="K1054" s="12"/>
    </row>
    <row r="1055" spans="1:11">
      <c r="A1055" s="11"/>
      <c r="B1055" s="12"/>
      <c r="C1055" s="12"/>
      <c r="D1055" s="13"/>
      <c r="E1055" s="12"/>
      <c r="F1055" s="14" t="str">
        <f t="shared" si="28"/>
        <v/>
      </c>
      <c r="G1055" s="12"/>
      <c r="H1055" s="12"/>
      <c r="I1055" s="12"/>
      <c r="J1055" s="12"/>
      <c r="K1055" s="12"/>
    </row>
    <row r="1056" spans="1:11">
      <c r="A1056" s="11"/>
      <c r="B1056" s="12"/>
      <c r="C1056" s="12"/>
      <c r="D1056" s="13"/>
      <c r="E1056" s="12"/>
      <c r="F1056" s="14" t="str">
        <f t="shared" si="28"/>
        <v/>
      </c>
      <c r="G1056" s="12"/>
      <c r="H1056" s="12"/>
      <c r="I1056" s="12"/>
      <c r="J1056" s="12"/>
      <c r="K1056" s="12"/>
    </row>
    <row r="1057" spans="1:11">
      <c r="A1057" s="11"/>
      <c r="B1057" s="12"/>
      <c r="C1057" s="12"/>
      <c r="D1057" s="13"/>
      <c r="E1057" s="12"/>
      <c r="F1057" s="14" t="str">
        <f t="shared" si="28"/>
        <v/>
      </c>
      <c r="G1057" s="12"/>
      <c r="H1057" s="12"/>
      <c r="I1057" s="12"/>
      <c r="J1057" s="12"/>
      <c r="K1057" s="12"/>
    </row>
    <row r="1058" spans="1:11">
      <c r="A1058" s="11"/>
      <c r="B1058" s="12"/>
      <c r="C1058" s="12"/>
      <c r="D1058" s="13"/>
      <c r="E1058" s="12"/>
      <c r="F1058" s="14" t="str">
        <f t="shared" si="28"/>
        <v/>
      </c>
      <c r="G1058" s="12"/>
      <c r="H1058" s="12"/>
      <c r="I1058" s="12"/>
      <c r="J1058" s="12"/>
      <c r="K1058" s="12"/>
    </row>
    <row r="1059" spans="1:11">
      <c r="A1059" s="11"/>
      <c r="B1059" s="12"/>
      <c r="C1059" s="12"/>
      <c r="D1059" s="13"/>
      <c r="E1059" s="12"/>
      <c r="F1059" s="14" t="str">
        <f t="shared" si="28"/>
        <v/>
      </c>
      <c r="G1059" s="12"/>
      <c r="H1059" s="12"/>
      <c r="I1059" s="12"/>
      <c r="J1059" s="12"/>
      <c r="K1059" s="12"/>
    </row>
    <row r="1060" spans="1:11">
      <c r="A1060" s="11"/>
      <c r="B1060" s="12"/>
      <c r="C1060" s="12"/>
      <c r="D1060" s="13"/>
      <c r="E1060" s="12"/>
      <c r="F1060" s="14" t="str">
        <f t="shared" si="28"/>
        <v/>
      </c>
      <c r="G1060" s="12"/>
      <c r="H1060" s="12"/>
      <c r="I1060" s="12"/>
      <c r="J1060" s="12"/>
      <c r="K1060" s="12"/>
    </row>
    <row r="1061" spans="1:11">
      <c r="A1061" s="11"/>
      <c r="B1061" s="12"/>
      <c r="C1061" s="12"/>
      <c r="D1061" s="13"/>
      <c r="E1061" s="12"/>
      <c r="F1061" s="14" t="str">
        <f t="shared" si="28"/>
        <v/>
      </c>
      <c r="G1061" s="12"/>
      <c r="H1061" s="12"/>
      <c r="I1061" s="12"/>
      <c r="J1061" s="12"/>
      <c r="K1061" s="12"/>
    </row>
    <row r="1062" spans="1:11">
      <c r="A1062" s="11"/>
      <c r="B1062" s="12"/>
      <c r="C1062" s="12"/>
      <c r="D1062" s="13"/>
      <c r="E1062" s="12"/>
      <c r="F1062" s="14" t="str">
        <f t="shared" si="28"/>
        <v/>
      </c>
      <c r="G1062" s="12"/>
      <c r="H1062" s="12"/>
      <c r="I1062" s="12"/>
      <c r="J1062" s="12"/>
      <c r="K1062" s="12"/>
    </row>
    <row r="1063" spans="1:11">
      <c r="A1063" s="11"/>
      <c r="B1063" s="12"/>
      <c r="C1063" s="12"/>
      <c r="D1063" s="13"/>
      <c r="E1063" s="12"/>
      <c r="F1063" s="14" t="str">
        <f t="shared" si="28"/>
        <v/>
      </c>
      <c r="G1063" s="12"/>
      <c r="H1063" s="12"/>
      <c r="I1063" s="12"/>
      <c r="J1063" s="12"/>
      <c r="K1063" s="12"/>
    </row>
    <row r="1064" spans="1:11">
      <c r="A1064" s="11"/>
      <c r="B1064" s="12"/>
      <c r="C1064" s="12"/>
      <c r="D1064" s="13"/>
      <c r="E1064" s="12"/>
      <c r="F1064" s="14" t="str">
        <f t="shared" si="28"/>
        <v/>
      </c>
      <c r="G1064" s="12"/>
      <c r="H1064" s="12"/>
      <c r="I1064" s="12"/>
      <c r="J1064" s="12"/>
      <c r="K1064" s="12"/>
    </row>
    <row r="1065" spans="1:11">
      <c r="A1065" s="11"/>
      <c r="B1065" s="12"/>
      <c r="C1065" s="12"/>
      <c r="D1065" s="13"/>
      <c r="E1065" s="12"/>
      <c r="F1065" s="14" t="str">
        <f t="shared" si="28"/>
        <v/>
      </c>
      <c r="G1065" s="12"/>
      <c r="H1065" s="12"/>
      <c r="I1065" s="12"/>
      <c r="J1065" s="12"/>
      <c r="K1065" s="12"/>
    </row>
    <row r="1066" spans="1:11">
      <c r="A1066" s="11"/>
      <c r="B1066" s="12"/>
      <c r="C1066" s="12"/>
      <c r="D1066" s="13"/>
      <c r="E1066" s="12"/>
      <c r="F1066" s="14" t="str">
        <f t="shared" si="28"/>
        <v/>
      </c>
      <c r="G1066" s="12"/>
      <c r="H1066" s="12"/>
      <c r="I1066" s="12"/>
      <c r="J1066" s="12"/>
      <c r="K1066" s="12"/>
    </row>
    <row r="1067" spans="1:11">
      <c r="A1067" s="11"/>
      <c r="B1067" s="12"/>
      <c r="C1067" s="12"/>
      <c r="D1067" s="13"/>
      <c r="E1067" s="12"/>
      <c r="F1067" s="14" t="str">
        <f t="shared" si="28"/>
        <v/>
      </c>
      <c r="G1067" s="12"/>
      <c r="H1067" s="12"/>
      <c r="I1067" s="12"/>
      <c r="J1067" s="12"/>
      <c r="K1067" s="12"/>
    </row>
    <row r="1068" spans="1:11">
      <c r="A1068" s="11"/>
      <c r="B1068" s="12"/>
      <c r="C1068" s="12"/>
      <c r="D1068" s="13"/>
      <c r="E1068" s="12"/>
      <c r="F1068" s="14" t="str">
        <f t="shared" si="28"/>
        <v/>
      </c>
      <c r="G1068" s="12"/>
      <c r="H1068" s="12"/>
      <c r="I1068" s="12"/>
      <c r="J1068" s="12"/>
      <c r="K1068" s="12"/>
    </row>
    <row r="1069" spans="1:11">
      <c r="A1069" s="11"/>
      <c r="B1069" s="12"/>
      <c r="C1069" s="12"/>
      <c r="D1069" s="13"/>
      <c r="E1069" s="12"/>
      <c r="F1069" s="14" t="str">
        <f t="shared" si="28"/>
        <v/>
      </c>
      <c r="G1069" s="12"/>
      <c r="H1069" s="12"/>
      <c r="I1069" s="12"/>
      <c r="J1069" s="12"/>
      <c r="K1069" s="12"/>
    </row>
    <row r="1070" spans="1:11">
      <c r="A1070" s="11"/>
      <c r="B1070" s="12"/>
      <c r="C1070" s="12"/>
      <c r="D1070" s="13"/>
      <c r="E1070" s="12"/>
      <c r="F1070" s="14" t="str">
        <f t="shared" si="28"/>
        <v/>
      </c>
      <c r="G1070" s="12"/>
      <c r="H1070" s="12"/>
      <c r="I1070" s="12"/>
      <c r="J1070" s="12"/>
      <c r="K1070" s="12"/>
    </row>
    <row r="1071" spans="1:11">
      <c r="A1071" s="11"/>
      <c r="B1071" s="12"/>
      <c r="C1071" s="12"/>
      <c r="D1071" s="13"/>
      <c r="E1071" s="12"/>
      <c r="F1071" s="14" t="str">
        <f t="shared" si="28"/>
        <v/>
      </c>
      <c r="G1071" s="12"/>
      <c r="H1071" s="12"/>
      <c r="I1071" s="12"/>
      <c r="J1071" s="12"/>
      <c r="K1071" s="12"/>
    </row>
    <row r="1072" spans="1:11">
      <c r="A1072" s="11"/>
      <c r="B1072" s="12"/>
      <c r="C1072" s="12"/>
      <c r="D1072" s="13"/>
      <c r="E1072" s="12"/>
      <c r="F1072" s="14" t="str">
        <f t="shared" si="28"/>
        <v/>
      </c>
      <c r="G1072" s="12"/>
      <c r="H1072" s="12"/>
      <c r="I1072" s="12"/>
      <c r="J1072" s="12"/>
      <c r="K1072" s="12"/>
    </row>
    <row r="1073" spans="1:11">
      <c r="A1073" s="11"/>
      <c r="B1073" s="12"/>
      <c r="C1073" s="12"/>
      <c r="D1073" s="13"/>
      <c r="E1073" s="12"/>
      <c r="F1073" s="14" t="str">
        <f t="shared" si="28"/>
        <v/>
      </c>
      <c r="G1073" s="12"/>
      <c r="H1073" s="12"/>
      <c r="I1073" s="12"/>
      <c r="J1073" s="12"/>
      <c r="K1073" s="12"/>
    </row>
    <row r="1074" spans="1:11">
      <c r="A1074" s="11"/>
      <c r="B1074" s="12"/>
      <c r="C1074" s="12"/>
      <c r="D1074" s="13"/>
      <c r="E1074" s="12"/>
      <c r="F1074" s="14" t="str">
        <f t="shared" si="28"/>
        <v/>
      </c>
      <c r="G1074" s="12"/>
      <c r="H1074" s="12"/>
      <c r="I1074" s="12"/>
      <c r="J1074" s="12"/>
      <c r="K1074" s="12"/>
    </row>
    <row r="1075" spans="1:11">
      <c r="A1075" s="11"/>
      <c r="B1075" s="12"/>
      <c r="C1075" s="12"/>
      <c r="D1075" s="13"/>
      <c r="E1075" s="12"/>
      <c r="F1075" s="14" t="str">
        <f t="shared" si="28"/>
        <v/>
      </c>
      <c r="G1075" s="12"/>
      <c r="H1075" s="12"/>
      <c r="I1075" s="12"/>
      <c r="J1075" s="12"/>
      <c r="K1075" s="12"/>
    </row>
    <row r="1076" spans="1:11">
      <c r="A1076" s="11"/>
      <c r="B1076" s="12"/>
      <c r="C1076" s="12"/>
      <c r="D1076" s="13"/>
      <c r="E1076" s="12"/>
      <c r="F1076" s="14" t="str">
        <f t="shared" si="28"/>
        <v/>
      </c>
      <c r="G1076" s="12"/>
      <c r="H1076" s="12"/>
      <c r="I1076" s="12"/>
      <c r="J1076" s="12"/>
      <c r="K1076" s="12"/>
    </row>
    <row r="1077" spans="1:11">
      <c r="A1077" s="11"/>
      <c r="B1077" s="12"/>
      <c r="C1077" s="12"/>
      <c r="D1077" s="13"/>
      <c r="E1077" s="12"/>
      <c r="F1077" s="14" t="str">
        <f t="shared" si="28"/>
        <v/>
      </c>
      <c r="G1077" s="12"/>
      <c r="H1077" s="12"/>
      <c r="I1077" s="12"/>
      <c r="J1077" s="12"/>
      <c r="K1077" s="12"/>
    </row>
    <row r="1078" spans="1:11">
      <c r="A1078" s="11"/>
      <c r="B1078" s="12"/>
      <c r="C1078" s="12"/>
      <c r="D1078" s="13"/>
      <c r="E1078" s="12"/>
      <c r="F1078" s="14" t="str">
        <f t="shared" si="28"/>
        <v/>
      </c>
      <c r="G1078" s="12"/>
      <c r="H1078" s="12"/>
      <c r="I1078" s="12"/>
      <c r="J1078" s="12"/>
      <c r="K1078" s="12"/>
    </row>
    <row r="1079" spans="1:11">
      <c r="A1079" s="11"/>
      <c r="B1079" s="12"/>
      <c r="C1079" s="12"/>
      <c r="D1079" s="13"/>
      <c r="E1079" s="12"/>
      <c r="F1079" s="14" t="str">
        <f t="shared" si="28"/>
        <v/>
      </c>
      <c r="G1079" s="12"/>
      <c r="H1079" s="12"/>
      <c r="I1079" s="12"/>
      <c r="J1079" s="12"/>
      <c r="K1079" s="12"/>
    </row>
    <row r="1080" spans="1:11">
      <c r="A1080" s="11"/>
      <c r="B1080" s="12"/>
      <c r="C1080" s="12"/>
      <c r="D1080" s="13"/>
      <c r="E1080" s="12"/>
      <c r="F1080" s="14" t="str">
        <f t="shared" si="28"/>
        <v/>
      </c>
      <c r="G1080" s="12"/>
      <c r="H1080" s="12"/>
      <c r="I1080" s="12"/>
      <c r="J1080" s="12"/>
      <c r="K1080" s="12"/>
    </row>
    <row r="1081" spans="1:11">
      <c r="A1081" s="11"/>
      <c r="B1081" s="12"/>
      <c r="C1081" s="12"/>
      <c r="D1081" s="13"/>
      <c r="E1081" s="12"/>
      <c r="F1081" s="14" t="str">
        <f t="shared" si="28"/>
        <v/>
      </c>
      <c r="G1081" s="12"/>
      <c r="H1081" s="12"/>
      <c r="I1081" s="12"/>
      <c r="J1081" s="12"/>
      <c r="K1081" s="12"/>
    </row>
    <row r="1082" spans="1:11">
      <c r="A1082" s="11"/>
      <c r="B1082" s="12"/>
      <c r="C1082" s="12"/>
      <c r="D1082" s="13"/>
      <c r="E1082" s="12"/>
      <c r="F1082" s="14" t="str">
        <f t="shared" si="28"/>
        <v/>
      </c>
      <c r="G1082" s="12"/>
      <c r="H1082" s="12"/>
      <c r="I1082" s="12"/>
      <c r="J1082" s="12"/>
      <c r="K1082" s="12"/>
    </row>
    <row r="1083" spans="1:11">
      <c r="A1083" s="11"/>
      <c r="B1083" s="12"/>
      <c r="C1083" s="12"/>
      <c r="D1083" s="13"/>
      <c r="E1083" s="12"/>
      <c r="F1083" s="14" t="str">
        <f t="shared" si="28"/>
        <v/>
      </c>
      <c r="G1083" s="12"/>
      <c r="H1083" s="12"/>
      <c r="I1083" s="12"/>
      <c r="J1083" s="12"/>
      <c r="K1083" s="12"/>
    </row>
    <row r="1084" spans="1:11">
      <c r="A1084" s="11"/>
      <c r="B1084" s="12"/>
      <c r="C1084" s="12"/>
      <c r="D1084" s="13"/>
      <c r="E1084" s="12"/>
      <c r="F1084" s="14" t="str">
        <f t="shared" si="28"/>
        <v/>
      </c>
      <c r="G1084" s="12"/>
      <c r="H1084" s="12"/>
      <c r="I1084" s="12"/>
      <c r="J1084" s="12"/>
      <c r="K1084" s="12"/>
    </row>
    <row r="1085" spans="1:11">
      <c r="A1085" s="11"/>
      <c r="B1085" s="12"/>
      <c r="C1085" s="12"/>
      <c r="D1085" s="13"/>
      <c r="E1085" s="12"/>
      <c r="F1085" s="14" t="str">
        <f t="shared" si="28"/>
        <v/>
      </c>
      <c r="G1085" s="12"/>
      <c r="H1085" s="12"/>
      <c r="I1085" s="12"/>
      <c r="J1085" s="12"/>
      <c r="K1085" s="12"/>
    </row>
    <row r="1086" spans="1:11">
      <c r="A1086" s="11"/>
      <c r="B1086" s="12"/>
      <c r="C1086" s="12"/>
      <c r="D1086" s="13"/>
      <c r="E1086" s="12"/>
      <c r="F1086" s="14" t="str">
        <f t="shared" si="28"/>
        <v/>
      </c>
      <c r="G1086" s="12"/>
      <c r="H1086" s="12"/>
      <c r="I1086" s="12"/>
      <c r="J1086" s="12"/>
      <c r="K1086" s="12"/>
    </row>
    <row r="1087" spans="1:11">
      <c r="A1087" s="11"/>
      <c r="B1087" s="12"/>
      <c r="C1087" s="12"/>
      <c r="D1087" s="13"/>
      <c r="E1087" s="12"/>
      <c r="F1087" s="14" t="str">
        <f t="shared" si="28"/>
        <v/>
      </c>
      <c r="G1087" s="12"/>
      <c r="H1087" s="12"/>
      <c r="I1087" s="12"/>
      <c r="J1087" s="12"/>
      <c r="K1087" s="12"/>
    </row>
    <row r="1088" spans="1:11">
      <c r="A1088" s="11"/>
      <c r="B1088" s="12"/>
      <c r="C1088" s="12"/>
      <c r="D1088" s="13"/>
      <c r="E1088" s="12"/>
      <c r="F1088" s="14" t="str">
        <f t="shared" si="28"/>
        <v/>
      </c>
      <c r="G1088" s="12"/>
      <c r="H1088" s="12"/>
      <c r="I1088" s="12"/>
      <c r="J1088" s="12"/>
      <c r="K1088" s="12"/>
    </row>
    <row r="1089" spans="1:11">
      <c r="A1089" s="11"/>
      <c r="B1089" s="12"/>
      <c r="C1089" s="12"/>
      <c r="D1089" s="13"/>
      <c r="E1089" s="12"/>
      <c r="F1089" s="14" t="str">
        <f t="shared" si="28"/>
        <v/>
      </c>
      <c r="G1089" s="12"/>
      <c r="H1089" s="12"/>
      <c r="I1089" s="12"/>
      <c r="J1089" s="12"/>
      <c r="K1089" s="12"/>
    </row>
    <row r="1090" spans="1:11">
      <c r="A1090" s="11"/>
      <c r="B1090" s="12"/>
      <c r="C1090" s="12"/>
      <c r="D1090" s="13"/>
      <c r="E1090" s="12"/>
      <c r="F1090" s="14" t="str">
        <f t="shared" ref="F1090:F1153" si="29">IF(ISNUMBER(A1090),TEXT(A1090,"mmmm"),"")</f>
        <v/>
      </c>
      <c r="G1090" s="12"/>
      <c r="H1090" s="12"/>
      <c r="I1090" s="12"/>
      <c r="J1090" s="12"/>
      <c r="K1090" s="12"/>
    </row>
    <row r="1091" spans="1:11">
      <c r="A1091" s="11"/>
      <c r="B1091" s="12"/>
      <c r="C1091" s="12"/>
      <c r="D1091" s="13"/>
      <c r="E1091" s="12"/>
      <c r="F1091" s="14" t="str">
        <f t="shared" si="29"/>
        <v/>
      </c>
      <c r="G1091" s="12"/>
      <c r="H1091" s="12"/>
      <c r="I1091" s="12"/>
      <c r="J1091" s="12"/>
      <c r="K1091" s="12"/>
    </row>
    <row r="1092" spans="1:11">
      <c r="A1092" s="11"/>
      <c r="B1092" s="12"/>
      <c r="C1092" s="12"/>
      <c r="D1092" s="13"/>
      <c r="E1092" s="12"/>
      <c r="F1092" s="14" t="str">
        <f t="shared" si="29"/>
        <v/>
      </c>
      <c r="G1092" s="12"/>
      <c r="H1092" s="12"/>
      <c r="I1092" s="12"/>
      <c r="J1092" s="12"/>
      <c r="K1092" s="12"/>
    </row>
    <row r="1093" spans="1:11">
      <c r="A1093" s="11"/>
      <c r="B1093" s="12"/>
      <c r="C1093" s="12"/>
      <c r="D1093" s="13"/>
      <c r="E1093" s="12"/>
      <c r="F1093" s="14" t="str">
        <f t="shared" si="29"/>
        <v/>
      </c>
      <c r="G1093" s="12"/>
      <c r="H1093" s="12"/>
      <c r="I1093" s="12"/>
      <c r="J1093" s="12"/>
      <c r="K1093" s="12"/>
    </row>
    <row r="1094" spans="1:11">
      <c r="A1094" s="11"/>
      <c r="B1094" s="12"/>
      <c r="C1094" s="12"/>
      <c r="D1094" s="13"/>
      <c r="E1094" s="12"/>
      <c r="F1094" s="14" t="str">
        <f t="shared" si="29"/>
        <v/>
      </c>
      <c r="G1094" s="12"/>
      <c r="H1094" s="12"/>
      <c r="I1094" s="12"/>
      <c r="J1094" s="12"/>
      <c r="K1094" s="12"/>
    </row>
    <row r="1095" spans="1:11">
      <c r="A1095" s="11"/>
      <c r="B1095" s="12"/>
      <c r="C1095" s="12"/>
      <c r="D1095" s="13"/>
      <c r="E1095" s="12"/>
      <c r="F1095" s="14" t="str">
        <f t="shared" si="29"/>
        <v/>
      </c>
      <c r="G1095" s="12"/>
      <c r="H1095" s="12"/>
      <c r="I1095" s="12"/>
      <c r="J1095" s="12"/>
      <c r="K1095" s="12"/>
    </row>
    <row r="1096" spans="1:11">
      <c r="A1096" s="11"/>
      <c r="B1096" s="12"/>
      <c r="C1096" s="12"/>
      <c r="D1096" s="13"/>
      <c r="E1096" s="12"/>
      <c r="F1096" s="14" t="str">
        <f t="shared" si="29"/>
        <v/>
      </c>
      <c r="G1096" s="12"/>
      <c r="H1096" s="12"/>
      <c r="I1096" s="12"/>
      <c r="J1096" s="12"/>
      <c r="K1096" s="12"/>
    </row>
    <row r="1097" spans="1:11">
      <c r="A1097" s="11"/>
      <c r="B1097" s="12"/>
      <c r="C1097" s="12"/>
      <c r="D1097" s="13"/>
      <c r="E1097" s="12"/>
      <c r="F1097" s="14" t="str">
        <f t="shared" si="29"/>
        <v/>
      </c>
      <c r="G1097" s="12"/>
      <c r="H1097" s="12"/>
      <c r="I1097" s="12"/>
      <c r="J1097" s="12"/>
      <c r="K1097" s="12"/>
    </row>
    <row r="1098" spans="1:11">
      <c r="A1098" s="11"/>
      <c r="B1098" s="12"/>
      <c r="C1098" s="12"/>
      <c r="D1098" s="13"/>
      <c r="E1098" s="12"/>
      <c r="F1098" s="14" t="str">
        <f t="shared" si="29"/>
        <v/>
      </c>
      <c r="G1098" s="12"/>
      <c r="H1098" s="12"/>
      <c r="I1098" s="12"/>
      <c r="J1098" s="12"/>
      <c r="K1098" s="12"/>
    </row>
    <row r="1099" spans="1:11">
      <c r="A1099" s="11"/>
      <c r="B1099" s="12"/>
      <c r="C1099" s="12"/>
      <c r="D1099" s="13"/>
      <c r="E1099" s="12"/>
      <c r="F1099" s="14" t="str">
        <f t="shared" si="29"/>
        <v/>
      </c>
      <c r="G1099" s="12"/>
      <c r="H1099" s="12"/>
      <c r="I1099" s="12"/>
      <c r="J1099" s="12"/>
      <c r="K1099" s="12"/>
    </row>
    <row r="1100" spans="1:11">
      <c r="A1100" s="11"/>
      <c r="B1100" s="12"/>
      <c r="C1100" s="12"/>
      <c r="D1100" s="13"/>
      <c r="E1100" s="12"/>
      <c r="F1100" s="14" t="str">
        <f t="shared" si="29"/>
        <v/>
      </c>
      <c r="G1100" s="12"/>
      <c r="H1100" s="12"/>
      <c r="I1100" s="12"/>
      <c r="J1100" s="12"/>
      <c r="K1100" s="12"/>
    </row>
    <row r="1101" spans="1:11">
      <c r="A1101" s="11"/>
      <c r="B1101" s="12"/>
      <c r="C1101" s="12"/>
      <c r="D1101" s="13"/>
      <c r="E1101" s="12"/>
      <c r="F1101" s="14" t="str">
        <f t="shared" si="29"/>
        <v/>
      </c>
      <c r="G1101" s="12"/>
      <c r="H1101" s="12"/>
      <c r="I1101" s="12"/>
      <c r="J1101" s="12"/>
      <c r="K1101" s="12"/>
    </row>
    <row r="1102" spans="1:11">
      <c r="A1102" s="11"/>
      <c r="B1102" s="12"/>
      <c r="C1102" s="12"/>
      <c r="D1102" s="13"/>
      <c r="E1102" s="12"/>
      <c r="F1102" s="14" t="str">
        <f t="shared" si="29"/>
        <v/>
      </c>
      <c r="G1102" s="12"/>
      <c r="H1102" s="12"/>
      <c r="I1102" s="12"/>
      <c r="J1102" s="12"/>
      <c r="K1102" s="12"/>
    </row>
    <row r="1103" spans="1:11">
      <c r="A1103" s="11"/>
      <c r="B1103" s="12"/>
      <c r="C1103" s="12"/>
      <c r="D1103" s="13"/>
      <c r="E1103" s="12"/>
      <c r="F1103" s="14" t="str">
        <f t="shared" si="29"/>
        <v/>
      </c>
      <c r="G1103" s="12"/>
      <c r="H1103" s="12"/>
      <c r="I1103" s="12"/>
      <c r="J1103" s="12"/>
      <c r="K1103" s="12"/>
    </row>
    <row r="1104" spans="1:11">
      <c r="A1104" s="11"/>
      <c r="B1104" s="12"/>
      <c r="C1104" s="12"/>
      <c r="D1104" s="13"/>
      <c r="E1104" s="12"/>
      <c r="F1104" s="14" t="str">
        <f t="shared" si="29"/>
        <v/>
      </c>
      <c r="G1104" s="12"/>
      <c r="H1104" s="12"/>
      <c r="I1104" s="12"/>
      <c r="J1104" s="12"/>
      <c r="K1104" s="12"/>
    </row>
    <row r="1105" spans="1:11">
      <c r="A1105" s="11"/>
      <c r="B1105" s="12"/>
      <c r="C1105" s="12"/>
      <c r="D1105" s="13"/>
      <c r="E1105" s="12"/>
      <c r="F1105" s="14" t="str">
        <f t="shared" si="29"/>
        <v/>
      </c>
      <c r="G1105" s="12"/>
      <c r="H1105" s="12"/>
      <c r="I1105" s="12"/>
      <c r="J1105" s="12"/>
      <c r="K1105" s="12"/>
    </row>
    <row r="1106" spans="1:11">
      <c r="A1106" s="11"/>
      <c r="B1106" s="12"/>
      <c r="C1106" s="12"/>
      <c r="D1106" s="13"/>
      <c r="E1106" s="12"/>
      <c r="F1106" s="14" t="str">
        <f t="shared" si="29"/>
        <v/>
      </c>
      <c r="G1106" s="12"/>
      <c r="H1106" s="12"/>
      <c r="I1106" s="12"/>
      <c r="J1106" s="12"/>
      <c r="K1106" s="12"/>
    </row>
    <row r="1107" spans="1:11">
      <c r="A1107" s="11"/>
      <c r="B1107" s="12"/>
      <c r="C1107" s="12"/>
      <c r="D1107" s="13"/>
      <c r="E1107" s="12"/>
      <c r="F1107" s="14" t="str">
        <f t="shared" si="29"/>
        <v/>
      </c>
      <c r="G1107" s="12"/>
      <c r="H1107" s="12"/>
      <c r="I1107" s="12"/>
      <c r="J1107" s="12"/>
      <c r="K1107" s="12"/>
    </row>
    <row r="1108" spans="1:11">
      <c r="A1108" s="11"/>
      <c r="B1108" s="12"/>
      <c r="C1108" s="12"/>
      <c r="D1108" s="13"/>
      <c r="E1108" s="12"/>
      <c r="F1108" s="14" t="str">
        <f t="shared" si="29"/>
        <v/>
      </c>
      <c r="G1108" s="12"/>
      <c r="H1108" s="12"/>
      <c r="I1108" s="12"/>
      <c r="J1108" s="12"/>
      <c r="K1108" s="12"/>
    </row>
    <row r="1109" spans="1:11">
      <c r="A1109" s="11"/>
      <c r="B1109" s="12"/>
      <c r="C1109" s="12"/>
      <c r="D1109" s="13"/>
      <c r="E1109" s="12"/>
      <c r="F1109" s="14" t="str">
        <f t="shared" si="29"/>
        <v/>
      </c>
      <c r="G1109" s="12"/>
      <c r="H1109" s="12"/>
      <c r="I1109" s="12"/>
      <c r="J1109" s="12"/>
      <c r="K1109" s="12"/>
    </row>
    <row r="1110" spans="1:11">
      <c r="A1110" s="11"/>
      <c r="B1110" s="12"/>
      <c r="C1110" s="12"/>
      <c r="D1110" s="13"/>
      <c r="E1110" s="12"/>
      <c r="F1110" s="14" t="str">
        <f t="shared" si="29"/>
        <v/>
      </c>
      <c r="G1110" s="12"/>
      <c r="H1110" s="12"/>
      <c r="I1110" s="12"/>
      <c r="J1110" s="12"/>
      <c r="K1110" s="12"/>
    </row>
    <row r="1111" spans="1:11">
      <c r="A1111" s="11"/>
      <c r="B1111" s="12"/>
      <c r="C1111" s="12"/>
      <c r="D1111" s="13"/>
      <c r="E1111" s="12"/>
      <c r="F1111" s="14" t="str">
        <f t="shared" si="29"/>
        <v/>
      </c>
      <c r="G1111" s="12"/>
      <c r="H1111" s="12"/>
      <c r="I1111" s="12"/>
      <c r="J1111" s="12"/>
      <c r="K1111" s="12"/>
    </row>
    <row r="1112" spans="1:11">
      <c r="A1112" s="11"/>
      <c r="B1112" s="12"/>
      <c r="C1112" s="12"/>
      <c r="D1112" s="13"/>
      <c r="E1112" s="12"/>
      <c r="F1112" s="14" t="str">
        <f t="shared" si="29"/>
        <v/>
      </c>
      <c r="G1112" s="12"/>
      <c r="H1112" s="12"/>
      <c r="I1112" s="12"/>
      <c r="J1112" s="12"/>
      <c r="K1112" s="12"/>
    </row>
    <row r="1113" spans="1:11">
      <c r="A1113" s="11"/>
      <c r="B1113" s="12"/>
      <c r="C1113" s="12"/>
      <c r="D1113" s="13"/>
      <c r="E1113" s="12"/>
      <c r="F1113" s="14" t="str">
        <f t="shared" si="29"/>
        <v/>
      </c>
      <c r="G1113" s="12"/>
      <c r="H1113" s="12"/>
      <c r="I1113" s="12"/>
      <c r="J1113" s="12"/>
      <c r="K1113" s="12"/>
    </row>
    <row r="1114" spans="1:11">
      <c r="A1114" s="11"/>
      <c r="B1114" s="12"/>
      <c r="C1114" s="12"/>
      <c r="D1114" s="13"/>
      <c r="E1114" s="12"/>
      <c r="F1114" s="14" t="str">
        <f t="shared" si="29"/>
        <v/>
      </c>
      <c r="G1114" s="12"/>
      <c r="H1114" s="12"/>
      <c r="I1114" s="12"/>
      <c r="J1114" s="12"/>
      <c r="K1114" s="12"/>
    </row>
    <row r="1115" spans="1:11">
      <c r="A1115" s="11"/>
      <c r="B1115" s="12"/>
      <c r="C1115" s="12"/>
      <c r="D1115" s="13"/>
      <c r="E1115" s="12"/>
      <c r="F1115" s="14" t="str">
        <f t="shared" si="29"/>
        <v/>
      </c>
      <c r="G1115" s="12"/>
      <c r="H1115" s="12"/>
      <c r="I1115" s="12"/>
      <c r="J1115" s="12"/>
      <c r="K1115" s="12"/>
    </row>
    <row r="1116" spans="1:11">
      <c r="A1116" s="11"/>
      <c r="B1116" s="12"/>
      <c r="C1116" s="12"/>
      <c r="D1116" s="13"/>
      <c r="E1116" s="12"/>
      <c r="F1116" s="14" t="str">
        <f t="shared" si="29"/>
        <v/>
      </c>
      <c r="G1116" s="12"/>
      <c r="H1116" s="12"/>
      <c r="I1116" s="12"/>
      <c r="J1116" s="12"/>
      <c r="K1116" s="12"/>
    </row>
    <row r="1117" spans="1:11">
      <c r="A1117" s="11"/>
      <c r="B1117" s="12"/>
      <c r="C1117" s="12"/>
      <c r="D1117" s="13"/>
      <c r="E1117" s="12"/>
      <c r="F1117" s="14" t="str">
        <f t="shared" si="29"/>
        <v/>
      </c>
      <c r="G1117" s="12"/>
      <c r="H1117" s="12"/>
      <c r="I1117" s="12"/>
      <c r="J1117" s="12"/>
      <c r="K1117" s="12"/>
    </row>
    <row r="1118" spans="1:11">
      <c r="A1118" s="11"/>
      <c r="B1118" s="12"/>
      <c r="C1118" s="12"/>
      <c r="D1118" s="13"/>
      <c r="E1118" s="12"/>
      <c r="F1118" s="14" t="str">
        <f t="shared" si="29"/>
        <v/>
      </c>
      <c r="G1118" s="12"/>
      <c r="H1118" s="12"/>
      <c r="I1118" s="12"/>
      <c r="J1118" s="12"/>
      <c r="K1118" s="12"/>
    </row>
    <row r="1119" spans="1:11">
      <c r="A1119" s="11"/>
      <c r="B1119" s="12"/>
      <c r="C1119" s="12"/>
      <c r="D1119" s="13"/>
      <c r="E1119" s="12"/>
      <c r="F1119" s="14" t="str">
        <f t="shared" si="29"/>
        <v/>
      </c>
      <c r="G1119" s="12"/>
      <c r="H1119" s="12"/>
      <c r="I1119" s="12"/>
      <c r="J1119" s="12"/>
      <c r="K1119" s="12"/>
    </row>
    <row r="1120" spans="1:11">
      <c r="A1120" s="11"/>
      <c r="B1120" s="12"/>
      <c r="C1120" s="12"/>
      <c r="D1120" s="13"/>
      <c r="E1120" s="12"/>
      <c r="F1120" s="14" t="str">
        <f t="shared" si="29"/>
        <v/>
      </c>
      <c r="G1120" s="12"/>
      <c r="H1120" s="12"/>
      <c r="I1120" s="12"/>
      <c r="J1120" s="12"/>
      <c r="K1120" s="12"/>
    </row>
    <row r="1121" spans="1:11">
      <c r="A1121" s="11"/>
      <c r="B1121" s="12"/>
      <c r="C1121" s="12"/>
      <c r="D1121" s="13"/>
      <c r="E1121" s="12"/>
      <c r="F1121" s="14" t="str">
        <f t="shared" si="29"/>
        <v/>
      </c>
      <c r="G1121" s="12"/>
      <c r="H1121" s="12"/>
      <c r="I1121" s="12"/>
      <c r="J1121" s="12"/>
      <c r="K1121" s="12"/>
    </row>
    <row r="1122" spans="1:11">
      <c r="A1122" s="11"/>
      <c r="B1122" s="12"/>
      <c r="C1122" s="12"/>
      <c r="D1122" s="13"/>
      <c r="E1122" s="12"/>
      <c r="F1122" s="14" t="str">
        <f t="shared" si="29"/>
        <v/>
      </c>
      <c r="G1122" s="12"/>
      <c r="H1122" s="12"/>
      <c r="I1122" s="12"/>
      <c r="J1122" s="12"/>
      <c r="K1122" s="12"/>
    </row>
    <row r="1123" spans="1:11">
      <c r="A1123" s="11"/>
      <c r="B1123" s="12"/>
      <c r="C1123" s="12"/>
      <c r="D1123" s="13"/>
      <c r="E1123" s="12"/>
      <c r="F1123" s="14" t="str">
        <f t="shared" si="29"/>
        <v/>
      </c>
      <c r="G1123" s="12"/>
      <c r="H1123" s="12"/>
      <c r="I1123" s="12"/>
      <c r="J1123" s="12"/>
      <c r="K1123" s="12"/>
    </row>
    <row r="1124" spans="1:11">
      <c r="A1124" s="11"/>
      <c r="B1124" s="12"/>
      <c r="C1124" s="12"/>
      <c r="D1124" s="13"/>
      <c r="E1124" s="12"/>
      <c r="F1124" s="14" t="str">
        <f t="shared" si="29"/>
        <v/>
      </c>
      <c r="G1124" s="12"/>
      <c r="H1124" s="12"/>
      <c r="I1124" s="12"/>
      <c r="J1124" s="12"/>
      <c r="K1124" s="12"/>
    </row>
    <row r="1125" spans="1:11">
      <c r="A1125" s="11"/>
      <c r="B1125" s="12"/>
      <c r="C1125" s="12"/>
      <c r="D1125" s="13"/>
      <c r="E1125" s="12"/>
      <c r="F1125" s="14" t="str">
        <f t="shared" si="29"/>
        <v/>
      </c>
      <c r="G1125" s="12"/>
      <c r="H1125" s="12"/>
      <c r="I1125" s="12"/>
      <c r="J1125" s="12"/>
      <c r="K1125" s="12"/>
    </row>
    <row r="1126" spans="1:11">
      <c r="A1126" s="11"/>
      <c r="B1126" s="12"/>
      <c r="C1126" s="12"/>
      <c r="D1126" s="13"/>
      <c r="E1126" s="12"/>
      <c r="F1126" s="14" t="str">
        <f t="shared" si="29"/>
        <v/>
      </c>
      <c r="G1126" s="12"/>
      <c r="H1126" s="12"/>
      <c r="I1126" s="12"/>
      <c r="J1126" s="12"/>
      <c r="K1126" s="12"/>
    </row>
    <row r="1127" spans="1:11">
      <c r="A1127" s="11"/>
      <c r="B1127" s="12"/>
      <c r="C1127" s="12"/>
      <c r="D1127" s="13"/>
      <c r="E1127" s="12"/>
      <c r="F1127" s="14" t="str">
        <f t="shared" si="29"/>
        <v/>
      </c>
      <c r="G1127" s="12"/>
      <c r="H1127" s="12"/>
      <c r="I1127" s="12"/>
      <c r="J1127" s="12"/>
      <c r="K1127" s="12"/>
    </row>
    <row r="1128" spans="1:11">
      <c r="A1128" s="11"/>
      <c r="B1128" s="12"/>
      <c r="C1128" s="12"/>
      <c r="D1128" s="13"/>
      <c r="E1128" s="12"/>
      <c r="F1128" s="14" t="str">
        <f t="shared" si="29"/>
        <v/>
      </c>
      <c r="G1128" s="12"/>
      <c r="H1128" s="12"/>
      <c r="I1128" s="12"/>
      <c r="J1128" s="12"/>
      <c r="K1128" s="12"/>
    </row>
    <row r="1129" spans="1:11">
      <c r="A1129" s="11"/>
      <c r="B1129" s="12"/>
      <c r="C1129" s="12"/>
      <c r="D1129" s="13"/>
      <c r="E1129" s="12"/>
      <c r="F1129" s="14" t="str">
        <f t="shared" si="29"/>
        <v/>
      </c>
      <c r="G1129" s="12"/>
      <c r="H1129" s="12"/>
      <c r="I1129" s="12"/>
      <c r="J1129" s="12"/>
      <c r="K1129" s="12"/>
    </row>
    <row r="1130" spans="1:11">
      <c r="A1130" s="11"/>
      <c r="B1130" s="12"/>
      <c r="C1130" s="12"/>
      <c r="D1130" s="13"/>
      <c r="E1130" s="12"/>
      <c r="F1130" s="14" t="str">
        <f t="shared" si="29"/>
        <v/>
      </c>
      <c r="G1130" s="12"/>
      <c r="H1130" s="12"/>
      <c r="I1130" s="12"/>
      <c r="J1130" s="12"/>
      <c r="K1130" s="12"/>
    </row>
    <row r="1131" spans="1:11">
      <c r="A1131" s="11"/>
      <c r="B1131" s="12"/>
      <c r="C1131" s="12"/>
      <c r="D1131" s="13"/>
      <c r="E1131" s="12"/>
      <c r="F1131" s="14" t="str">
        <f t="shared" si="29"/>
        <v/>
      </c>
      <c r="G1131" s="12"/>
      <c r="H1131" s="12"/>
      <c r="I1131" s="12"/>
      <c r="J1131" s="12"/>
      <c r="K1131" s="12"/>
    </row>
    <row r="1132" spans="1:11">
      <c r="A1132" s="11"/>
      <c r="B1132" s="12"/>
      <c r="C1132" s="12"/>
      <c r="D1132" s="13"/>
      <c r="E1132" s="12"/>
      <c r="F1132" s="14" t="str">
        <f t="shared" si="29"/>
        <v/>
      </c>
      <c r="G1132" s="12"/>
      <c r="H1132" s="12"/>
      <c r="I1132" s="12"/>
      <c r="J1132" s="12"/>
      <c r="K1132" s="12"/>
    </row>
    <row r="1133" spans="1:11">
      <c r="A1133" s="11"/>
      <c r="B1133" s="12"/>
      <c r="C1133" s="12"/>
      <c r="D1133" s="13"/>
      <c r="E1133" s="12"/>
      <c r="F1133" s="14" t="str">
        <f t="shared" si="29"/>
        <v/>
      </c>
      <c r="G1133" s="12"/>
      <c r="H1133" s="12"/>
      <c r="I1133" s="12"/>
      <c r="J1133" s="12"/>
      <c r="K1133" s="12"/>
    </row>
    <row r="1134" spans="1:11">
      <c r="A1134" s="11"/>
      <c r="B1134" s="12"/>
      <c r="C1134" s="12"/>
      <c r="D1134" s="13"/>
      <c r="E1134" s="12"/>
      <c r="F1134" s="14" t="str">
        <f t="shared" si="29"/>
        <v/>
      </c>
      <c r="G1134" s="12"/>
      <c r="H1134" s="12"/>
      <c r="I1134" s="12"/>
      <c r="J1134" s="12"/>
      <c r="K1134" s="12"/>
    </row>
    <row r="1135" spans="1:11">
      <c r="A1135" s="11"/>
      <c r="B1135" s="12"/>
      <c r="C1135" s="12"/>
      <c r="D1135" s="13"/>
      <c r="E1135" s="12"/>
      <c r="F1135" s="14" t="str">
        <f t="shared" si="29"/>
        <v/>
      </c>
      <c r="G1135" s="12"/>
      <c r="H1135" s="12"/>
      <c r="I1135" s="12"/>
      <c r="J1135" s="12"/>
      <c r="K1135" s="12"/>
    </row>
    <row r="1136" spans="1:11">
      <c r="A1136" s="11"/>
      <c r="B1136" s="12"/>
      <c r="C1136" s="12"/>
      <c r="D1136" s="13"/>
      <c r="E1136" s="12"/>
      <c r="F1136" s="14" t="str">
        <f t="shared" si="29"/>
        <v/>
      </c>
      <c r="G1136" s="12"/>
      <c r="H1136" s="12"/>
      <c r="I1136" s="12"/>
      <c r="J1136" s="12"/>
      <c r="K1136" s="12"/>
    </row>
    <row r="1137" spans="1:11">
      <c r="A1137" s="11"/>
      <c r="B1137" s="12"/>
      <c r="C1137" s="12"/>
      <c r="D1137" s="13"/>
      <c r="E1137" s="12"/>
      <c r="F1137" s="14" t="str">
        <f t="shared" si="29"/>
        <v/>
      </c>
      <c r="G1137" s="12"/>
      <c r="H1137" s="12"/>
      <c r="I1137" s="12"/>
      <c r="J1137" s="12"/>
      <c r="K1137" s="12"/>
    </row>
    <row r="1138" spans="1:11">
      <c r="A1138" s="11"/>
      <c r="B1138" s="12"/>
      <c r="C1138" s="12"/>
      <c r="D1138" s="13"/>
      <c r="E1138" s="12"/>
      <c r="F1138" s="14" t="str">
        <f t="shared" si="29"/>
        <v/>
      </c>
      <c r="G1138" s="12"/>
      <c r="H1138" s="12"/>
      <c r="I1138" s="12"/>
      <c r="J1138" s="12"/>
      <c r="K1138" s="12"/>
    </row>
    <row r="1139" spans="1:11">
      <c r="A1139" s="11"/>
      <c r="B1139" s="12"/>
      <c r="C1139" s="12"/>
      <c r="D1139" s="13"/>
      <c r="E1139" s="12"/>
      <c r="F1139" s="14" t="str">
        <f t="shared" si="29"/>
        <v/>
      </c>
      <c r="G1139" s="12"/>
      <c r="H1139" s="12"/>
      <c r="I1139" s="12"/>
      <c r="J1139" s="12"/>
      <c r="K1139" s="12"/>
    </row>
    <row r="1140" spans="1:11">
      <c r="A1140" s="11"/>
      <c r="B1140" s="12"/>
      <c r="C1140" s="12"/>
      <c r="D1140" s="13"/>
      <c r="E1140" s="12"/>
      <c r="F1140" s="14" t="str">
        <f t="shared" si="29"/>
        <v/>
      </c>
      <c r="G1140" s="12"/>
      <c r="H1140" s="12"/>
      <c r="I1140" s="12"/>
      <c r="J1140" s="12"/>
      <c r="K1140" s="12"/>
    </row>
    <row r="1141" spans="1:11">
      <c r="A1141" s="11"/>
      <c r="B1141" s="12"/>
      <c r="C1141" s="12"/>
      <c r="D1141" s="13"/>
      <c r="E1141" s="12"/>
      <c r="F1141" s="14" t="str">
        <f t="shared" si="29"/>
        <v/>
      </c>
      <c r="G1141" s="12"/>
      <c r="H1141" s="12"/>
      <c r="I1141" s="12"/>
      <c r="J1141" s="12"/>
      <c r="K1141" s="12"/>
    </row>
    <row r="1142" spans="1:11">
      <c r="A1142" s="11"/>
      <c r="B1142" s="12"/>
      <c r="C1142" s="12"/>
      <c r="D1142" s="13"/>
      <c r="E1142" s="12"/>
      <c r="F1142" s="14" t="str">
        <f t="shared" si="29"/>
        <v/>
      </c>
      <c r="G1142" s="12"/>
      <c r="H1142" s="12"/>
      <c r="I1142" s="12"/>
      <c r="J1142" s="12"/>
      <c r="K1142" s="12"/>
    </row>
    <row r="1143" spans="1:11">
      <c r="A1143" s="11"/>
      <c r="B1143" s="12"/>
      <c r="C1143" s="12"/>
      <c r="D1143" s="13"/>
      <c r="E1143" s="12"/>
      <c r="F1143" s="14" t="str">
        <f t="shared" si="29"/>
        <v/>
      </c>
      <c r="G1143" s="12"/>
      <c r="H1143" s="12"/>
      <c r="I1143" s="12"/>
      <c r="J1143" s="12"/>
      <c r="K1143" s="12"/>
    </row>
    <row r="1144" spans="1:11">
      <c r="A1144" s="11"/>
      <c r="B1144" s="12"/>
      <c r="C1144" s="12"/>
      <c r="D1144" s="13"/>
      <c r="E1144" s="12"/>
      <c r="F1144" s="14" t="str">
        <f t="shared" si="29"/>
        <v/>
      </c>
      <c r="G1144" s="12"/>
      <c r="H1144" s="12"/>
      <c r="I1144" s="12"/>
      <c r="J1144" s="12"/>
      <c r="K1144" s="12"/>
    </row>
    <row r="1145" spans="1:11">
      <c r="A1145" s="11"/>
      <c r="B1145" s="12"/>
      <c r="C1145" s="12"/>
      <c r="D1145" s="13"/>
      <c r="E1145" s="12"/>
      <c r="F1145" s="14" t="str">
        <f t="shared" si="29"/>
        <v/>
      </c>
      <c r="G1145" s="12"/>
      <c r="H1145" s="12"/>
      <c r="I1145" s="12"/>
      <c r="J1145" s="12"/>
      <c r="K1145" s="12"/>
    </row>
    <row r="1146" spans="1:11">
      <c r="A1146" s="11"/>
      <c r="B1146" s="12"/>
      <c r="C1146" s="12"/>
      <c r="D1146" s="13"/>
      <c r="E1146" s="12"/>
      <c r="F1146" s="14" t="str">
        <f t="shared" si="29"/>
        <v/>
      </c>
      <c r="G1146" s="12"/>
      <c r="H1146" s="12"/>
      <c r="I1146" s="12"/>
      <c r="J1146" s="12"/>
      <c r="K1146" s="12"/>
    </row>
    <row r="1147" spans="1:11">
      <c r="A1147" s="11"/>
      <c r="B1147" s="12"/>
      <c r="C1147" s="12"/>
      <c r="D1147" s="13"/>
      <c r="E1147" s="12"/>
      <c r="F1147" s="14" t="str">
        <f t="shared" si="29"/>
        <v/>
      </c>
      <c r="G1147" s="12"/>
      <c r="H1147" s="12"/>
      <c r="I1147" s="12"/>
      <c r="J1147" s="12"/>
      <c r="K1147" s="12"/>
    </row>
    <row r="1148" spans="1:11">
      <c r="A1148" s="11"/>
      <c r="B1148" s="12"/>
      <c r="C1148" s="12"/>
      <c r="D1148" s="13"/>
      <c r="E1148" s="12"/>
      <c r="F1148" s="14" t="str">
        <f t="shared" si="29"/>
        <v/>
      </c>
      <c r="G1148" s="12"/>
      <c r="H1148" s="12"/>
      <c r="I1148" s="12"/>
      <c r="J1148" s="12"/>
      <c r="K1148" s="12"/>
    </row>
    <row r="1149" spans="1:11">
      <c r="A1149" s="11"/>
      <c r="B1149" s="12"/>
      <c r="C1149" s="12"/>
      <c r="D1149" s="13"/>
      <c r="E1149" s="12"/>
      <c r="F1149" s="14" t="str">
        <f t="shared" si="29"/>
        <v/>
      </c>
      <c r="G1149" s="12"/>
      <c r="H1149" s="12"/>
      <c r="I1149" s="12"/>
      <c r="J1149" s="12"/>
      <c r="K1149" s="12"/>
    </row>
    <row r="1150" spans="1:11">
      <c r="A1150" s="11"/>
      <c r="B1150" s="12"/>
      <c r="C1150" s="12"/>
      <c r="D1150" s="13"/>
      <c r="E1150" s="12"/>
      <c r="F1150" s="14" t="str">
        <f t="shared" si="29"/>
        <v/>
      </c>
      <c r="G1150" s="12"/>
      <c r="H1150" s="12"/>
      <c r="I1150" s="12"/>
      <c r="J1150" s="12"/>
      <c r="K1150" s="12"/>
    </row>
    <row r="1151" spans="1:11">
      <c r="A1151" s="11"/>
      <c r="B1151" s="12"/>
      <c r="C1151" s="12"/>
      <c r="D1151" s="13"/>
      <c r="E1151" s="12"/>
      <c r="F1151" s="14" t="str">
        <f t="shared" si="29"/>
        <v/>
      </c>
      <c r="G1151" s="12"/>
      <c r="H1151" s="12"/>
      <c r="I1151" s="12"/>
      <c r="J1151" s="12"/>
      <c r="K1151" s="12"/>
    </row>
    <row r="1152" spans="1:11">
      <c r="A1152" s="11"/>
      <c r="B1152" s="12"/>
      <c r="C1152" s="12"/>
      <c r="D1152" s="13"/>
      <c r="E1152" s="12"/>
      <c r="F1152" s="14" t="str">
        <f t="shared" si="29"/>
        <v/>
      </c>
      <c r="G1152" s="12"/>
      <c r="H1152" s="12"/>
      <c r="I1152" s="12"/>
      <c r="J1152" s="12"/>
      <c r="K1152" s="12"/>
    </row>
    <row r="1153" spans="1:11">
      <c r="A1153" s="11"/>
      <c r="B1153" s="12"/>
      <c r="C1153" s="12"/>
      <c r="D1153" s="13"/>
      <c r="E1153" s="12"/>
      <c r="F1153" s="14" t="str">
        <f t="shared" si="29"/>
        <v/>
      </c>
      <c r="G1153" s="12"/>
      <c r="H1153" s="12"/>
      <c r="I1153" s="12"/>
      <c r="J1153" s="12"/>
      <c r="K1153" s="12"/>
    </row>
    <row r="1154" spans="1:11">
      <c r="A1154" s="11"/>
      <c r="B1154" s="12"/>
      <c r="C1154" s="12"/>
      <c r="D1154" s="13"/>
      <c r="E1154" s="12"/>
      <c r="F1154" s="14" t="str">
        <f t="shared" ref="F1154:F1217" si="30">IF(ISNUMBER(A1154),TEXT(A1154,"mmmm"),"")</f>
        <v/>
      </c>
      <c r="G1154" s="12"/>
      <c r="H1154" s="12"/>
      <c r="I1154" s="12"/>
      <c r="J1154" s="12"/>
      <c r="K1154" s="12"/>
    </row>
    <row r="1155" spans="1:11">
      <c r="A1155" s="11"/>
      <c r="B1155" s="12"/>
      <c r="C1155" s="12"/>
      <c r="D1155" s="13"/>
      <c r="E1155" s="12"/>
      <c r="F1155" s="14" t="str">
        <f t="shared" si="30"/>
        <v/>
      </c>
      <c r="G1155" s="12"/>
      <c r="H1155" s="12"/>
      <c r="I1155" s="12"/>
      <c r="J1155" s="12"/>
      <c r="K1155" s="12"/>
    </row>
    <row r="1156" spans="1:11">
      <c r="A1156" s="11"/>
      <c r="B1156" s="12"/>
      <c r="C1156" s="12"/>
      <c r="D1156" s="13"/>
      <c r="E1156" s="12"/>
      <c r="F1156" s="14" t="str">
        <f t="shared" si="30"/>
        <v/>
      </c>
      <c r="G1156" s="12"/>
      <c r="H1156" s="12"/>
      <c r="I1156" s="12"/>
      <c r="J1156" s="12"/>
      <c r="K1156" s="12"/>
    </row>
    <row r="1157" spans="1:11">
      <c r="A1157" s="11"/>
      <c r="B1157" s="12"/>
      <c r="C1157" s="12"/>
      <c r="D1157" s="13"/>
      <c r="E1157" s="12"/>
      <c r="F1157" s="14" t="str">
        <f t="shared" si="30"/>
        <v/>
      </c>
      <c r="G1157" s="12"/>
      <c r="H1157" s="12"/>
      <c r="I1157" s="12"/>
      <c r="J1157" s="12"/>
      <c r="K1157" s="12"/>
    </row>
    <row r="1158" spans="1:11">
      <c r="A1158" s="11"/>
      <c r="B1158" s="12"/>
      <c r="C1158" s="12"/>
      <c r="D1158" s="13"/>
      <c r="E1158" s="12"/>
      <c r="F1158" s="14" t="str">
        <f t="shared" si="30"/>
        <v/>
      </c>
      <c r="G1158" s="12"/>
      <c r="H1158" s="12"/>
      <c r="I1158" s="12"/>
      <c r="J1158" s="12"/>
      <c r="K1158" s="12"/>
    </row>
    <row r="1159" spans="1:11">
      <c r="A1159" s="11"/>
      <c r="B1159" s="12"/>
      <c r="C1159" s="12"/>
      <c r="D1159" s="13"/>
      <c r="E1159" s="12"/>
      <c r="F1159" s="14" t="str">
        <f t="shared" si="30"/>
        <v/>
      </c>
      <c r="G1159" s="12"/>
      <c r="H1159" s="12"/>
      <c r="I1159" s="12"/>
      <c r="J1159" s="12"/>
      <c r="K1159" s="12"/>
    </row>
    <row r="1160" spans="1:11">
      <c r="A1160" s="11"/>
      <c r="B1160" s="12"/>
      <c r="C1160" s="12"/>
      <c r="D1160" s="13"/>
      <c r="E1160" s="12"/>
      <c r="F1160" s="14" t="str">
        <f t="shared" si="30"/>
        <v/>
      </c>
      <c r="G1160" s="12"/>
      <c r="H1160" s="12"/>
      <c r="I1160" s="12"/>
      <c r="J1160" s="12"/>
      <c r="K1160" s="12"/>
    </row>
    <row r="1161" spans="1:11">
      <c r="A1161" s="11"/>
      <c r="B1161" s="12"/>
      <c r="C1161" s="12"/>
      <c r="D1161" s="13"/>
      <c r="E1161" s="12"/>
      <c r="F1161" s="14" t="str">
        <f t="shared" si="30"/>
        <v/>
      </c>
      <c r="G1161" s="12"/>
      <c r="H1161" s="12"/>
      <c r="I1161" s="12"/>
      <c r="J1161" s="12"/>
      <c r="K1161" s="12"/>
    </row>
    <row r="1162" spans="1:11">
      <c r="A1162" s="11"/>
      <c r="B1162" s="12"/>
      <c r="C1162" s="12"/>
      <c r="D1162" s="13"/>
      <c r="E1162" s="12"/>
      <c r="F1162" s="14" t="str">
        <f t="shared" si="30"/>
        <v/>
      </c>
      <c r="G1162" s="12"/>
      <c r="H1162" s="12"/>
      <c r="I1162" s="12"/>
      <c r="J1162" s="12"/>
      <c r="K1162" s="12"/>
    </row>
    <row r="1163" spans="1:11">
      <c r="A1163" s="11"/>
      <c r="B1163" s="12"/>
      <c r="C1163" s="12"/>
      <c r="D1163" s="13"/>
      <c r="E1163" s="12"/>
      <c r="F1163" s="14" t="str">
        <f t="shared" si="30"/>
        <v/>
      </c>
      <c r="G1163" s="12"/>
      <c r="H1163" s="12"/>
      <c r="I1163" s="12"/>
      <c r="J1163" s="12"/>
      <c r="K1163" s="12"/>
    </row>
    <row r="1164" spans="1:11">
      <c r="A1164" s="11"/>
      <c r="B1164" s="12"/>
      <c r="C1164" s="12"/>
      <c r="D1164" s="13"/>
      <c r="E1164" s="12"/>
      <c r="F1164" s="14" t="str">
        <f t="shared" si="30"/>
        <v/>
      </c>
      <c r="G1164" s="12"/>
      <c r="H1164" s="12"/>
      <c r="I1164" s="12"/>
      <c r="J1164" s="12"/>
      <c r="K1164" s="12"/>
    </row>
    <row r="1165" spans="1:11">
      <c r="A1165" s="11"/>
      <c r="B1165" s="12"/>
      <c r="C1165" s="12"/>
      <c r="D1165" s="13"/>
      <c r="E1165" s="12"/>
      <c r="F1165" s="14" t="str">
        <f t="shared" si="30"/>
        <v/>
      </c>
      <c r="G1165" s="12"/>
      <c r="H1165" s="12"/>
      <c r="I1165" s="12"/>
      <c r="J1165" s="12"/>
      <c r="K1165" s="12"/>
    </row>
    <row r="1166" spans="1:11">
      <c r="A1166" s="11"/>
      <c r="B1166" s="12"/>
      <c r="C1166" s="12"/>
      <c r="D1166" s="13"/>
      <c r="E1166" s="12"/>
      <c r="F1166" s="14" t="str">
        <f t="shared" si="30"/>
        <v/>
      </c>
      <c r="G1166" s="12"/>
      <c r="H1166" s="12"/>
      <c r="I1166" s="12"/>
      <c r="J1166" s="12"/>
      <c r="K1166" s="12"/>
    </row>
    <row r="1167" spans="1:11">
      <c r="A1167" s="11"/>
      <c r="B1167" s="12"/>
      <c r="C1167" s="12"/>
      <c r="D1167" s="13"/>
      <c r="E1167" s="12"/>
      <c r="F1167" s="14" t="str">
        <f t="shared" si="30"/>
        <v/>
      </c>
      <c r="G1167" s="12"/>
      <c r="H1167" s="12"/>
      <c r="I1167" s="12"/>
      <c r="J1167" s="12"/>
      <c r="K1167" s="12"/>
    </row>
    <row r="1168" spans="1:11">
      <c r="A1168" s="11"/>
      <c r="B1168" s="12"/>
      <c r="C1168" s="12"/>
      <c r="D1168" s="13"/>
      <c r="E1168" s="12"/>
      <c r="F1168" s="14" t="str">
        <f t="shared" si="30"/>
        <v/>
      </c>
      <c r="G1168" s="12"/>
      <c r="H1168" s="12"/>
      <c r="I1168" s="12"/>
      <c r="J1168" s="12"/>
      <c r="K1168" s="12"/>
    </row>
    <row r="1169" spans="1:11">
      <c r="A1169" s="11"/>
      <c r="B1169" s="12"/>
      <c r="C1169" s="12"/>
      <c r="D1169" s="13"/>
      <c r="E1169" s="12"/>
      <c r="F1169" s="14" t="str">
        <f t="shared" si="30"/>
        <v/>
      </c>
      <c r="G1169" s="12"/>
      <c r="H1169" s="12"/>
      <c r="I1169" s="12"/>
      <c r="J1169" s="12"/>
      <c r="K1169" s="12"/>
    </row>
    <row r="1170" spans="1:11">
      <c r="A1170" s="11"/>
      <c r="B1170" s="12"/>
      <c r="C1170" s="12"/>
      <c r="D1170" s="13"/>
      <c r="E1170" s="12"/>
      <c r="F1170" s="14" t="str">
        <f t="shared" si="30"/>
        <v/>
      </c>
      <c r="G1170" s="12"/>
      <c r="H1170" s="12"/>
      <c r="I1170" s="12"/>
      <c r="J1170" s="12"/>
      <c r="K1170" s="12"/>
    </row>
    <row r="1171" spans="1:11">
      <c r="A1171" s="11"/>
      <c r="B1171" s="12"/>
      <c r="C1171" s="12"/>
      <c r="D1171" s="13"/>
      <c r="E1171" s="12"/>
      <c r="F1171" s="14" t="str">
        <f t="shared" si="30"/>
        <v/>
      </c>
      <c r="G1171" s="12"/>
      <c r="H1171" s="12"/>
      <c r="I1171" s="12"/>
      <c r="J1171" s="12"/>
      <c r="K1171" s="12"/>
    </row>
    <row r="1172" spans="1:11">
      <c r="A1172" s="11"/>
      <c r="B1172" s="12"/>
      <c r="C1172" s="12"/>
      <c r="D1172" s="13"/>
      <c r="E1172" s="12"/>
      <c r="F1172" s="14" t="str">
        <f t="shared" si="30"/>
        <v/>
      </c>
      <c r="G1172" s="12"/>
      <c r="H1172" s="12"/>
      <c r="I1172" s="12"/>
      <c r="J1172" s="12"/>
      <c r="K1172" s="12"/>
    </row>
    <row r="1173" spans="1:11">
      <c r="A1173" s="11"/>
      <c r="B1173" s="12"/>
      <c r="C1173" s="12"/>
      <c r="D1173" s="13"/>
      <c r="E1173" s="12"/>
      <c r="F1173" s="14" t="str">
        <f t="shared" si="30"/>
        <v/>
      </c>
      <c r="G1173" s="12"/>
      <c r="H1173" s="12"/>
      <c r="I1173" s="12"/>
      <c r="J1173" s="12"/>
      <c r="K1173" s="12"/>
    </row>
    <row r="1174" spans="1:11">
      <c r="A1174" s="11"/>
      <c r="B1174" s="12"/>
      <c r="C1174" s="12"/>
      <c r="D1174" s="13"/>
      <c r="E1174" s="12"/>
      <c r="F1174" s="14" t="str">
        <f t="shared" si="30"/>
        <v/>
      </c>
      <c r="G1174" s="12"/>
      <c r="H1174" s="12"/>
      <c r="I1174" s="12"/>
      <c r="J1174" s="12"/>
      <c r="K1174" s="12"/>
    </row>
    <row r="1175" spans="1:11">
      <c r="A1175" s="11"/>
      <c r="B1175" s="12"/>
      <c r="C1175" s="12"/>
      <c r="D1175" s="13"/>
      <c r="E1175" s="12"/>
      <c r="F1175" s="14" t="str">
        <f t="shared" si="30"/>
        <v/>
      </c>
      <c r="G1175" s="12"/>
      <c r="H1175" s="12"/>
      <c r="I1175" s="12"/>
      <c r="J1175" s="12"/>
      <c r="K1175" s="12"/>
    </row>
    <row r="1176" spans="1:11">
      <c r="A1176" s="11"/>
      <c r="B1176" s="12"/>
      <c r="C1176" s="12"/>
      <c r="D1176" s="13"/>
      <c r="E1176" s="12"/>
      <c r="F1176" s="14" t="str">
        <f t="shared" si="30"/>
        <v/>
      </c>
      <c r="G1176" s="12"/>
      <c r="H1176" s="12"/>
      <c r="I1176" s="12"/>
      <c r="J1176" s="12"/>
      <c r="K1176" s="12"/>
    </row>
    <row r="1177" spans="1:11">
      <c r="A1177" s="11"/>
      <c r="B1177" s="12"/>
      <c r="C1177" s="12"/>
      <c r="D1177" s="13"/>
      <c r="E1177" s="12"/>
      <c r="F1177" s="14" t="str">
        <f t="shared" si="30"/>
        <v/>
      </c>
      <c r="G1177" s="12"/>
      <c r="H1177" s="12"/>
      <c r="I1177" s="12"/>
      <c r="J1177" s="12"/>
      <c r="K1177" s="12"/>
    </row>
    <row r="1178" spans="1:11">
      <c r="A1178" s="11"/>
      <c r="B1178" s="12"/>
      <c r="C1178" s="12"/>
      <c r="D1178" s="13"/>
      <c r="E1178" s="12"/>
      <c r="F1178" s="14" t="str">
        <f t="shared" si="30"/>
        <v/>
      </c>
      <c r="G1178" s="12"/>
      <c r="H1178" s="12"/>
      <c r="I1178" s="12"/>
      <c r="J1178" s="12"/>
      <c r="K1178" s="12"/>
    </row>
    <row r="1179" spans="1:11">
      <c r="A1179" s="11"/>
      <c r="B1179" s="12"/>
      <c r="C1179" s="12"/>
      <c r="D1179" s="13"/>
      <c r="E1179" s="12"/>
      <c r="F1179" s="14" t="str">
        <f t="shared" si="30"/>
        <v/>
      </c>
      <c r="G1179" s="12"/>
      <c r="H1179" s="12"/>
      <c r="I1179" s="12"/>
      <c r="J1179" s="12"/>
      <c r="K1179" s="12"/>
    </row>
    <row r="1180" spans="1:11">
      <c r="A1180" s="11"/>
      <c r="B1180" s="12"/>
      <c r="C1180" s="12"/>
      <c r="D1180" s="13"/>
      <c r="E1180" s="12"/>
      <c r="F1180" s="14" t="str">
        <f t="shared" si="30"/>
        <v/>
      </c>
      <c r="G1180" s="12"/>
      <c r="H1180" s="12"/>
      <c r="I1180" s="12"/>
      <c r="J1180" s="12"/>
      <c r="K1180" s="12"/>
    </row>
    <row r="1181" spans="1:11">
      <c r="A1181" s="11"/>
      <c r="B1181" s="12"/>
      <c r="C1181" s="12"/>
      <c r="D1181" s="13"/>
      <c r="E1181" s="12"/>
      <c r="F1181" s="14" t="str">
        <f t="shared" si="30"/>
        <v/>
      </c>
      <c r="G1181" s="12"/>
      <c r="H1181" s="12"/>
      <c r="I1181" s="12"/>
      <c r="J1181" s="12"/>
      <c r="K1181" s="12"/>
    </row>
    <row r="1182" spans="1:11">
      <c r="A1182" s="11"/>
      <c r="B1182" s="12"/>
      <c r="C1182" s="12"/>
      <c r="D1182" s="13"/>
      <c r="E1182" s="12"/>
      <c r="F1182" s="14" t="str">
        <f t="shared" si="30"/>
        <v/>
      </c>
      <c r="G1182" s="12"/>
      <c r="H1182" s="12"/>
      <c r="I1182" s="12"/>
      <c r="J1182" s="12"/>
      <c r="K1182" s="12"/>
    </row>
    <row r="1183" spans="1:11">
      <c r="A1183" s="11"/>
      <c r="B1183" s="12"/>
      <c r="C1183" s="12"/>
      <c r="D1183" s="13"/>
      <c r="E1183" s="12"/>
      <c r="F1183" s="14" t="str">
        <f t="shared" si="30"/>
        <v/>
      </c>
      <c r="G1183" s="12"/>
      <c r="H1183" s="12"/>
      <c r="I1183" s="12"/>
      <c r="J1183" s="12"/>
      <c r="K1183" s="12"/>
    </row>
    <row r="1184" spans="1:11">
      <c r="A1184" s="11"/>
      <c r="B1184" s="12"/>
      <c r="C1184" s="12"/>
      <c r="D1184" s="13"/>
      <c r="E1184" s="12"/>
      <c r="F1184" s="14" t="str">
        <f t="shared" si="30"/>
        <v/>
      </c>
      <c r="G1184" s="12"/>
      <c r="H1184" s="12"/>
      <c r="I1184" s="12"/>
      <c r="J1184" s="12"/>
      <c r="K1184" s="12"/>
    </row>
    <row r="1185" spans="1:11">
      <c r="A1185" s="11"/>
      <c r="B1185" s="12"/>
      <c r="C1185" s="12"/>
      <c r="D1185" s="13"/>
      <c r="E1185" s="12"/>
      <c r="F1185" s="14" t="str">
        <f t="shared" si="30"/>
        <v/>
      </c>
      <c r="G1185" s="12"/>
      <c r="H1185" s="12"/>
      <c r="I1185" s="12"/>
      <c r="J1185" s="12"/>
      <c r="K1185" s="12"/>
    </row>
    <row r="1186" spans="1:11">
      <c r="A1186" s="11"/>
      <c r="B1186" s="12"/>
      <c r="C1186" s="12"/>
      <c r="D1186" s="13"/>
      <c r="E1186" s="12"/>
      <c r="F1186" s="14" t="str">
        <f t="shared" si="30"/>
        <v/>
      </c>
      <c r="G1186" s="12"/>
      <c r="H1186" s="12"/>
      <c r="I1186" s="12"/>
      <c r="J1186" s="12"/>
      <c r="K1186" s="12"/>
    </row>
    <row r="1187" spans="1:11">
      <c r="A1187" s="11"/>
      <c r="B1187" s="12"/>
      <c r="C1187" s="12"/>
      <c r="D1187" s="13"/>
      <c r="E1187" s="12"/>
      <c r="F1187" s="14" t="str">
        <f t="shared" si="30"/>
        <v/>
      </c>
      <c r="G1187" s="12"/>
      <c r="H1187" s="12"/>
      <c r="I1187" s="12"/>
      <c r="J1187" s="12"/>
      <c r="K1187" s="12"/>
    </row>
    <row r="1188" spans="1:11">
      <c r="A1188" s="11"/>
      <c r="B1188" s="12"/>
      <c r="C1188" s="12"/>
      <c r="D1188" s="13"/>
      <c r="E1188" s="12"/>
      <c r="F1188" s="14" t="str">
        <f t="shared" si="30"/>
        <v/>
      </c>
      <c r="G1188" s="12"/>
      <c r="H1188" s="12"/>
      <c r="I1188" s="12"/>
      <c r="J1188" s="12"/>
      <c r="K1188" s="12"/>
    </row>
    <row r="1189" spans="1:11">
      <c r="A1189" s="11"/>
      <c r="B1189" s="12"/>
      <c r="C1189" s="12"/>
      <c r="D1189" s="13"/>
      <c r="E1189" s="12"/>
      <c r="F1189" s="14" t="str">
        <f t="shared" si="30"/>
        <v/>
      </c>
      <c r="G1189" s="12"/>
      <c r="H1189" s="12"/>
      <c r="I1189" s="12"/>
      <c r="J1189" s="12"/>
      <c r="K1189" s="12"/>
    </row>
    <row r="1190" spans="1:11">
      <c r="A1190" s="11"/>
      <c r="B1190" s="12"/>
      <c r="C1190" s="12"/>
      <c r="D1190" s="13"/>
      <c r="E1190" s="12"/>
      <c r="F1190" s="14" t="str">
        <f t="shared" si="30"/>
        <v/>
      </c>
      <c r="G1190" s="12"/>
      <c r="H1190" s="12"/>
      <c r="I1190" s="12"/>
      <c r="J1190" s="12"/>
      <c r="K1190" s="12"/>
    </row>
    <row r="1191" spans="1:11">
      <c r="A1191" s="11"/>
      <c r="B1191" s="12"/>
      <c r="C1191" s="12"/>
      <c r="D1191" s="13"/>
      <c r="E1191" s="12"/>
      <c r="F1191" s="14" t="str">
        <f t="shared" si="30"/>
        <v/>
      </c>
      <c r="G1191" s="12"/>
      <c r="H1191" s="12"/>
      <c r="I1191" s="12"/>
      <c r="J1191" s="12"/>
      <c r="K1191" s="12"/>
    </row>
    <row r="1192" spans="1:11">
      <c r="A1192" s="11"/>
      <c r="B1192" s="12"/>
      <c r="C1192" s="12"/>
      <c r="D1192" s="13"/>
      <c r="E1192" s="12"/>
      <c r="F1192" s="14" t="str">
        <f t="shared" si="30"/>
        <v/>
      </c>
      <c r="G1192" s="12"/>
      <c r="H1192" s="12"/>
      <c r="I1192" s="12"/>
      <c r="J1192" s="12"/>
      <c r="K1192" s="12"/>
    </row>
    <row r="1193" spans="1:11">
      <c r="A1193" s="11"/>
      <c r="B1193" s="12"/>
      <c r="C1193" s="12"/>
      <c r="D1193" s="13"/>
      <c r="E1193" s="12"/>
      <c r="F1193" s="14" t="str">
        <f t="shared" si="30"/>
        <v/>
      </c>
      <c r="G1193" s="12"/>
      <c r="H1193" s="12"/>
      <c r="I1193" s="12"/>
      <c r="J1193" s="12"/>
      <c r="K1193" s="12"/>
    </row>
    <row r="1194" spans="1:11">
      <c r="A1194" s="11"/>
      <c r="B1194" s="12"/>
      <c r="C1194" s="12"/>
      <c r="D1194" s="13"/>
      <c r="E1194" s="12"/>
      <c r="F1194" s="14" t="str">
        <f t="shared" si="30"/>
        <v/>
      </c>
      <c r="G1194" s="12"/>
      <c r="H1194" s="12"/>
      <c r="I1194" s="12"/>
      <c r="J1194" s="12"/>
      <c r="K1194" s="12"/>
    </row>
    <row r="1195" spans="1:11">
      <c r="A1195" s="11"/>
      <c r="B1195" s="12"/>
      <c r="C1195" s="12"/>
      <c r="D1195" s="13"/>
      <c r="E1195" s="12"/>
      <c r="F1195" s="14" t="str">
        <f t="shared" si="30"/>
        <v/>
      </c>
      <c r="G1195" s="12"/>
      <c r="H1195" s="12"/>
      <c r="I1195" s="12"/>
      <c r="J1195" s="12"/>
      <c r="K1195" s="12"/>
    </row>
    <row r="1196" spans="1:11">
      <c r="A1196" s="11"/>
      <c r="B1196" s="12"/>
      <c r="C1196" s="12"/>
      <c r="D1196" s="13"/>
      <c r="E1196" s="12"/>
      <c r="F1196" s="14" t="str">
        <f t="shared" si="30"/>
        <v/>
      </c>
      <c r="G1196" s="12"/>
      <c r="H1196" s="12"/>
      <c r="I1196" s="12"/>
      <c r="J1196" s="12"/>
      <c r="K1196" s="12"/>
    </row>
    <row r="1197" spans="1:11">
      <c r="A1197" s="11"/>
      <c r="B1197" s="12"/>
      <c r="C1197" s="12"/>
      <c r="D1197" s="13"/>
      <c r="E1197" s="12"/>
      <c r="F1197" s="14" t="str">
        <f t="shared" si="30"/>
        <v/>
      </c>
      <c r="G1197" s="12"/>
      <c r="H1197" s="12"/>
      <c r="I1197" s="12"/>
      <c r="J1197" s="12"/>
      <c r="K1197" s="12"/>
    </row>
    <row r="1198" spans="1:11">
      <c r="A1198" s="11"/>
      <c r="B1198" s="12"/>
      <c r="C1198" s="12"/>
      <c r="D1198" s="13"/>
      <c r="E1198" s="12"/>
      <c r="F1198" s="14" t="str">
        <f t="shared" si="30"/>
        <v/>
      </c>
      <c r="G1198" s="12"/>
      <c r="H1198" s="12"/>
      <c r="I1198" s="12"/>
      <c r="J1198" s="12"/>
      <c r="K1198" s="12"/>
    </row>
    <row r="1199" spans="1:11">
      <c r="A1199" s="11"/>
      <c r="B1199" s="12"/>
      <c r="C1199" s="12"/>
      <c r="D1199" s="13"/>
      <c r="E1199" s="12"/>
      <c r="F1199" s="14" t="str">
        <f t="shared" si="30"/>
        <v/>
      </c>
      <c r="G1199" s="12"/>
      <c r="H1199" s="12"/>
      <c r="I1199" s="12"/>
      <c r="J1199" s="12"/>
      <c r="K1199" s="12"/>
    </row>
    <row r="1200" spans="1:11">
      <c r="A1200" s="11"/>
      <c r="B1200" s="12"/>
      <c r="C1200" s="12"/>
      <c r="D1200" s="13"/>
      <c r="E1200" s="12"/>
      <c r="F1200" s="14" t="str">
        <f t="shared" si="30"/>
        <v/>
      </c>
      <c r="G1200" s="12"/>
      <c r="H1200" s="12"/>
      <c r="I1200" s="12"/>
      <c r="J1200" s="12"/>
      <c r="K1200" s="12"/>
    </row>
    <row r="1201" spans="1:11">
      <c r="A1201" s="11"/>
      <c r="B1201" s="12"/>
      <c r="C1201" s="12"/>
      <c r="D1201" s="13"/>
      <c r="E1201" s="12"/>
      <c r="F1201" s="14" t="str">
        <f t="shared" si="30"/>
        <v/>
      </c>
      <c r="G1201" s="12"/>
      <c r="H1201" s="12"/>
      <c r="I1201" s="12"/>
      <c r="J1201" s="12"/>
      <c r="K1201" s="12"/>
    </row>
    <row r="1202" spans="1:11">
      <c r="A1202" s="11"/>
      <c r="B1202" s="12"/>
      <c r="C1202" s="12"/>
      <c r="D1202" s="13"/>
      <c r="E1202" s="12"/>
      <c r="F1202" s="14" t="str">
        <f t="shared" si="30"/>
        <v/>
      </c>
      <c r="G1202" s="12"/>
      <c r="H1202" s="12"/>
      <c r="I1202" s="12"/>
      <c r="J1202" s="12"/>
      <c r="K1202" s="12"/>
    </row>
    <row r="1203" spans="1:11">
      <c r="A1203" s="11"/>
      <c r="B1203" s="12"/>
      <c r="C1203" s="12"/>
      <c r="D1203" s="13"/>
      <c r="E1203" s="12"/>
      <c r="F1203" s="14" t="str">
        <f t="shared" si="30"/>
        <v/>
      </c>
      <c r="G1203" s="12"/>
      <c r="H1203" s="12"/>
      <c r="I1203" s="12"/>
      <c r="J1203" s="12"/>
      <c r="K1203" s="12"/>
    </row>
    <row r="1204" spans="1:11">
      <c r="A1204" s="11"/>
      <c r="B1204" s="12"/>
      <c r="C1204" s="12"/>
      <c r="D1204" s="13"/>
      <c r="E1204" s="12"/>
      <c r="F1204" s="14" t="str">
        <f t="shared" si="30"/>
        <v/>
      </c>
      <c r="G1204" s="12"/>
      <c r="H1204" s="12"/>
      <c r="I1204" s="12"/>
      <c r="J1204" s="12"/>
      <c r="K1204" s="12"/>
    </row>
    <row r="1205" spans="1:11">
      <c r="A1205" s="11"/>
      <c r="B1205" s="12"/>
      <c r="C1205" s="12"/>
      <c r="D1205" s="13"/>
      <c r="E1205" s="12"/>
      <c r="F1205" s="14" t="str">
        <f t="shared" si="30"/>
        <v/>
      </c>
      <c r="G1205" s="12"/>
      <c r="H1205" s="12"/>
      <c r="I1205" s="12"/>
      <c r="J1205" s="12"/>
      <c r="K1205" s="12"/>
    </row>
    <row r="1206" spans="1:11">
      <c r="A1206" s="11"/>
      <c r="B1206" s="12"/>
      <c r="C1206" s="12"/>
      <c r="D1206" s="13"/>
      <c r="E1206" s="12"/>
      <c r="F1206" s="14" t="str">
        <f t="shared" si="30"/>
        <v/>
      </c>
      <c r="G1206" s="12"/>
      <c r="H1206" s="12"/>
      <c r="I1206" s="12"/>
      <c r="J1206" s="12"/>
      <c r="K1206" s="12"/>
    </row>
    <row r="1207" spans="1:11">
      <c r="A1207" s="11"/>
      <c r="B1207" s="12"/>
      <c r="C1207" s="12"/>
      <c r="D1207" s="13"/>
      <c r="E1207" s="12"/>
      <c r="F1207" s="14" t="str">
        <f t="shared" si="30"/>
        <v/>
      </c>
      <c r="G1207" s="12"/>
      <c r="H1207" s="12"/>
      <c r="I1207" s="12"/>
      <c r="J1207" s="12"/>
      <c r="K1207" s="12"/>
    </row>
    <row r="1208" spans="1:11">
      <c r="A1208" s="11"/>
      <c r="B1208" s="12"/>
      <c r="C1208" s="12"/>
      <c r="D1208" s="13"/>
      <c r="E1208" s="12"/>
      <c r="F1208" s="14" t="str">
        <f t="shared" si="30"/>
        <v/>
      </c>
      <c r="G1208" s="12"/>
      <c r="H1208" s="12"/>
      <c r="I1208" s="12"/>
      <c r="J1208" s="12"/>
      <c r="K1208" s="12"/>
    </row>
    <row r="1209" spans="1:11">
      <c r="A1209" s="11"/>
      <c r="B1209" s="12"/>
      <c r="C1209" s="12"/>
      <c r="D1209" s="13"/>
      <c r="E1209" s="12"/>
      <c r="F1209" s="14" t="str">
        <f t="shared" si="30"/>
        <v/>
      </c>
      <c r="G1209" s="12"/>
      <c r="H1209" s="12"/>
      <c r="I1209" s="12"/>
      <c r="J1209" s="12"/>
      <c r="K1209" s="12"/>
    </row>
    <row r="1210" spans="1:11">
      <c r="A1210" s="11"/>
      <c r="B1210" s="12"/>
      <c r="C1210" s="12"/>
      <c r="D1210" s="13"/>
      <c r="E1210" s="12"/>
      <c r="F1210" s="14" t="str">
        <f t="shared" si="30"/>
        <v/>
      </c>
      <c r="G1210" s="12"/>
      <c r="H1210" s="12"/>
      <c r="I1210" s="12"/>
      <c r="J1210" s="12"/>
      <c r="K1210" s="12"/>
    </row>
    <row r="1211" spans="1:11">
      <c r="A1211" s="11"/>
      <c r="B1211" s="12"/>
      <c r="C1211" s="12"/>
      <c r="D1211" s="13"/>
      <c r="E1211" s="12"/>
      <c r="F1211" s="14" t="str">
        <f t="shared" si="30"/>
        <v/>
      </c>
      <c r="G1211" s="12"/>
      <c r="H1211" s="12"/>
      <c r="I1211" s="12"/>
      <c r="J1211" s="12"/>
      <c r="K1211" s="12"/>
    </row>
    <row r="1212" spans="1:11">
      <c r="A1212" s="11"/>
      <c r="B1212" s="12"/>
      <c r="C1212" s="12"/>
      <c r="D1212" s="13"/>
      <c r="E1212" s="12"/>
      <c r="F1212" s="14" t="str">
        <f t="shared" si="30"/>
        <v/>
      </c>
      <c r="G1212" s="12"/>
      <c r="H1212" s="12"/>
      <c r="I1212" s="12"/>
      <c r="J1212" s="12"/>
      <c r="K1212" s="12"/>
    </row>
    <row r="1213" spans="1:11">
      <c r="A1213" s="11"/>
      <c r="B1213" s="12"/>
      <c r="C1213" s="12"/>
      <c r="D1213" s="13"/>
      <c r="E1213" s="12"/>
      <c r="F1213" s="14" t="str">
        <f t="shared" si="30"/>
        <v/>
      </c>
      <c r="G1213" s="12"/>
      <c r="H1213" s="12"/>
      <c r="I1213" s="12"/>
      <c r="J1213" s="12"/>
      <c r="K1213" s="12"/>
    </row>
    <row r="1214" spans="1:11">
      <c r="A1214" s="11"/>
      <c r="B1214" s="12"/>
      <c r="C1214" s="12"/>
      <c r="D1214" s="13"/>
      <c r="E1214" s="12"/>
      <c r="F1214" s="14" t="str">
        <f t="shared" si="30"/>
        <v/>
      </c>
      <c r="G1214" s="12"/>
      <c r="H1214" s="12"/>
      <c r="I1214" s="12"/>
      <c r="J1214" s="12"/>
      <c r="K1214" s="12"/>
    </row>
    <row r="1215" spans="1:11">
      <c r="A1215" s="11"/>
      <c r="B1215" s="12"/>
      <c r="C1215" s="12"/>
      <c r="D1215" s="13"/>
      <c r="E1215" s="12"/>
      <c r="F1215" s="14" t="str">
        <f t="shared" si="30"/>
        <v/>
      </c>
      <c r="G1215" s="12"/>
      <c r="H1215" s="12"/>
      <c r="I1215" s="12"/>
      <c r="J1215" s="12"/>
      <c r="K1215" s="12"/>
    </row>
    <row r="1216" spans="1:11">
      <c r="A1216" s="11"/>
      <c r="B1216" s="12"/>
      <c r="C1216" s="12"/>
      <c r="D1216" s="13"/>
      <c r="E1216" s="12"/>
      <c r="F1216" s="14" t="str">
        <f t="shared" si="30"/>
        <v/>
      </c>
      <c r="G1216" s="12"/>
      <c r="H1216" s="12"/>
      <c r="I1216" s="12"/>
      <c r="J1216" s="12"/>
      <c r="K1216" s="12"/>
    </row>
    <row r="1217" spans="1:11">
      <c r="A1217" s="11"/>
      <c r="B1217" s="12"/>
      <c r="C1217" s="12"/>
      <c r="D1217" s="13"/>
      <c r="E1217" s="12"/>
      <c r="F1217" s="14" t="str">
        <f t="shared" si="30"/>
        <v/>
      </c>
      <c r="G1217" s="12"/>
      <c r="H1217" s="12"/>
      <c r="I1217" s="12"/>
      <c r="J1217" s="12"/>
      <c r="K1217" s="12"/>
    </row>
    <row r="1218" spans="1:11">
      <c r="A1218" s="11"/>
      <c r="B1218" s="12"/>
      <c r="C1218" s="12"/>
      <c r="D1218" s="13"/>
      <c r="E1218" s="12"/>
      <c r="F1218" s="14" t="str">
        <f t="shared" ref="F1218:F1281" si="31">IF(ISNUMBER(A1218),TEXT(A1218,"mmmm"),"")</f>
        <v/>
      </c>
      <c r="G1218" s="12"/>
      <c r="H1218" s="12"/>
      <c r="I1218" s="12"/>
      <c r="J1218" s="12"/>
      <c r="K1218" s="12"/>
    </row>
    <row r="1219" spans="1:11">
      <c r="A1219" s="11"/>
      <c r="B1219" s="12"/>
      <c r="C1219" s="12"/>
      <c r="D1219" s="13"/>
      <c r="E1219" s="12"/>
      <c r="F1219" s="14" t="str">
        <f t="shared" si="31"/>
        <v/>
      </c>
      <c r="G1219" s="12"/>
      <c r="H1219" s="12"/>
      <c r="I1219" s="12"/>
      <c r="J1219" s="12"/>
      <c r="K1219" s="12"/>
    </row>
    <row r="1220" spans="1:11">
      <c r="A1220" s="11"/>
      <c r="B1220" s="12"/>
      <c r="C1220" s="12"/>
      <c r="D1220" s="13"/>
      <c r="E1220" s="12"/>
      <c r="F1220" s="14" t="str">
        <f t="shared" si="31"/>
        <v/>
      </c>
      <c r="G1220" s="12"/>
      <c r="H1220" s="12"/>
      <c r="I1220" s="12"/>
      <c r="J1220" s="12"/>
      <c r="K1220" s="12"/>
    </row>
    <row r="1221" spans="1:11">
      <c r="A1221" s="11"/>
      <c r="B1221" s="12"/>
      <c r="C1221" s="12"/>
      <c r="D1221" s="13"/>
      <c r="E1221" s="12"/>
      <c r="F1221" s="14" t="str">
        <f t="shared" si="31"/>
        <v/>
      </c>
      <c r="G1221" s="12"/>
      <c r="H1221" s="12"/>
      <c r="I1221" s="12"/>
      <c r="J1221" s="12"/>
      <c r="K1221" s="12"/>
    </row>
    <row r="1222" spans="1:11">
      <c r="A1222" s="11"/>
      <c r="B1222" s="12"/>
      <c r="C1222" s="12"/>
      <c r="D1222" s="13"/>
      <c r="E1222" s="12"/>
      <c r="F1222" s="14" t="str">
        <f t="shared" si="31"/>
        <v/>
      </c>
      <c r="G1222" s="12"/>
      <c r="H1222" s="12"/>
      <c r="I1222" s="12"/>
      <c r="J1222" s="12"/>
      <c r="K1222" s="12"/>
    </row>
    <row r="1223" spans="1:11">
      <c r="A1223" s="11"/>
      <c r="B1223" s="12"/>
      <c r="C1223" s="12"/>
      <c r="D1223" s="13"/>
      <c r="E1223" s="12"/>
      <c r="F1223" s="14" t="str">
        <f t="shared" si="31"/>
        <v/>
      </c>
      <c r="G1223" s="12"/>
      <c r="H1223" s="12"/>
      <c r="I1223" s="12"/>
      <c r="J1223" s="12"/>
      <c r="K1223" s="12"/>
    </row>
    <row r="1224" spans="1:11">
      <c r="A1224" s="11"/>
      <c r="B1224" s="12"/>
      <c r="C1224" s="12"/>
      <c r="D1224" s="13"/>
      <c r="E1224" s="12"/>
      <c r="F1224" s="14" t="str">
        <f t="shared" si="31"/>
        <v/>
      </c>
      <c r="G1224" s="12"/>
      <c r="H1224" s="12"/>
      <c r="I1224" s="12"/>
      <c r="J1224" s="12"/>
      <c r="K1224" s="12"/>
    </row>
    <row r="1225" spans="1:11">
      <c r="A1225" s="11"/>
      <c r="B1225" s="12"/>
      <c r="C1225" s="12"/>
      <c r="D1225" s="13"/>
      <c r="E1225" s="12"/>
      <c r="F1225" s="14" t="str">
        <f t="shared" si="31"/>
        <v/>
      </c>
      <c r="G1225" s="12"/>
      <c r="H1225" s="12"/>
      <c r="I1225" s="12"/>
      <c r="J1225" s="12"/>
      <c r="K1225" s="12"/>
    </row>
    <row r="1226" spans="1:11">
      <c r="A1226" s="11"/>
      <c r="B1226" s="12"/>
      <c r="C1226" s="12"/>
      <c r="D1226" s="13"/>
      <c r="E1226" s="12"/>
      <c r="F1226" s="14" t="str">
        <f t="shared" si="31"/>
        <v/>
      </c>
      <c r="G1226" s="12"/>
      <c r="H1226" s="12"/>
      <c r="I1226" s="12"/>
      <c r="J1226" s="12"/>
      <c r="K1226" s="12"/>
    </row>
    <row r="1227" spans="1:11">
      <c r="A1227" s="11"/>
      <c r="B1227" s="12"/>
      <c r="C1227" s="12"/>
      <c r="D1227" s="13"/>
      <c r="E1227" s="12"/>
      <c r="F1227" s="14" t="str">
        <f t="shared" si="31"/>
        <v/>
      </c>
      <c r="G1227" s="12"/>
      <c r="H1227" s="12"/>
      <c r="I1227" s="12"/>
      <c r="J1227" s="12"/>
      <c r="K1227" s="12"/>
    </row>
    <row r="1228" spans="1:11">
      <c r="A1228" s="11"/>
      <c r="B1228" s="12"/>
      <c r="C1228" s="12"/>
      <c r="D1228" s="13"/>
      <c r="E1228" s="12"/>
      <c r="F1228" s="14" t="str">
        <f t="shared" si="31"/>
        <v/>
      </c>
      <c r="G1228" s="12"/>
      <c r="H1228" s="12"/>
      <c r="I1228" s="12"/>
      <c r="J1228" s="12"/>
      <c r="K1228" s="12"/>
    </row>
    <row r="1229" spans="1:11">
      <c r="A1229" s="11"/>
      <c r="B1229" s="12"/>
      <c r="C1229" s="12"/>
      <c r="D1229" s="13"/>
      <c r="E1229" s="12"/>
      <c r="F1229" s="14" t="str">
        <f t="shared" si="31"/>
        <v/>
      </c>
      <c r="G1229" s="12"/>
      <c r="H1229" s="12"/>
      <c r="I1229" s="12"/>
      <c r="J1229" s="12"/>
      <c r="K1229" s="12"/>
    </row>
    <row r="1230" spans="1:11">
      <c r="A1230" s="11"/>
      <c r="B1230" s="12"/>
      <c r="C1230" s="12"/>
      <c r="D1230" s="13"/>
      <c r="E1230" s="12"/>
      <c r="F1230" s="14" t="str">
        <f t="shared" si="31"/>
        <v/>
      </c>
      <c r="G1230" s="12"/>
      <c r="H1230" s="12"/>
      <c r="I1230" s="12"/>
      <c r="J1230" s="12"/>
      <c r="K1230" s="12"/>
    </row>
    <row r="1231" spans="1:11">
      <c r="A1231" s="11"/>
      <c r="B1231" s="12"/>
      <c r="C1231" s="12"/>
      <c r="D1231" s="13"/>
      <c r="E1231" s="12"/>
      <c r="F1231" s="14" t="str">
        <f t="shared" si="31"/>
        <v/>
      </c>
      <c r="G1231" s="12"/>
      <c r="H1231" s="12"/>
      <c r="I1231" s="12"/>
      <c r="J1231" s="12"/>
      <c r="K1231" s="12"/>
    </row>
    <row r="1232" spans="1:11">
      <c r="A1232" s="11"/>
      <c r="B1232" s="12"/>
      <c r="C1232" s="12"/>
      <c r="D1232" s="13"/>
      <c r="E1232" s="12"/>
      <c r="F1232" s="14" t="str">
        <f t="shared" si="31"/>
        <v/>
      </c>
      <c r="G1232" s="12"/>
      <c r="H1232" s="12"/>
      <c r="I1232" s="12"/>
      <c r="J1232" s="12"/>
      <c r="K1232" s="12"/>
    </row>
    <row r="1233" spans="1:11">
      <c r="A1233" s="11"/>
      <c r="B1233" s="12"/>
      <c r="C1233" s="12"/>
      <c r="D1233" s="13"/>
      <c r="E1233" s="12"/>
      <c r="F1233" s="14" t="str">
        <f t="shared" si="31"/>
        <v/>
      </c>
      <c r="G1233" s="12"/>
      <c r="H1233" s="12"/>
      <c r="I1233" s="12"/>
      <c r="J1233" s="12"/>
      <c r="K1233" s="12"/>
    </row>
    <row r="1234" spans="1:11">
      <c r="A1234" s="11"/>
      <c r="B1234" s="12"/>
      <c r="C1234" s="12"/>
      <c r="D1234" s="13"/>
      <c r="E1234" s="12"/>
      <c r="F1234" s="14" t="str">
        <f t="shared" si="31"/>
        <v/>
      </c>
      <c r="G1234" s="12"/>
      <c r="H1234" s="12"/>
      <c r="I1234" s="12"/>
      <c r="J1234" s="12"/>
      <c r="K1234" s="12"/>
    </row>
    <row r="1235" spans="1:11">
      <c r="A1235" s="11"/>
      <c r="B1235" s="12"/>
      <c r="C1235" s="12"/>
      <c r="D1235" s="13"/>
      <c r="E1235" s="12"/>
      <c r="F1235" s="14" t="str">
        <f t="shared" si="31"/>
        <v/>
      </c>
      <c r="G1235" s="12"/>
      <c r="H1235" s="12"/>
      <c r="I1235" s="12"/>
      <c r="J1235" s="12"/>
      <c r="K1235" s="12"/>
    </row>
    <row r="1236" spans="1:11">
      <c r="A1236" s="11"/>
      <c r="B1236" s="12"/>
      <c r="C1236" s="12"/>
      <c r="D1236" s="13"/>
      <c r="E1236" s="12"/>
      <c r="F1236" s="14" t="str">
        <f t="shared" si="31"/>
        <v/>
      </c>
      <c r="G1236" s="12"/>
      <c r="H1236" s="12"/>
      <c r="I1236" s="12"/>
      <c r="J1236" s="12"/>
      <c r="K1236" s="12"/>
    </row>
    <row r="1237" spans="1:11">
      <c r="A1237" s="11"/>
      <c r="B1237" s="12"/>
      <c r="C1237" s="12"/>
      <c r="D1237" s="13"/>
      <c r="E1237" s="12"/>
      <c r="F1237" s="14" t="str">
        <f t="shared" si="31"/>
        <v/>
      </c>
      <c r="G1237" s="12"/>
      <c r="H1237" s="12"/>
      <c r="I1237" s="12"/>
      <c r="J1237" s="12"/>
      <c r="K1237" s="12"/>
    </row>
    <row r="1238" spans="1:11">
      <c r="A1238" s="11"/>
      <c r="B1238" s="12"/>
      <c r="C1238" s="12"/>
      <c r="D1238" s="13"/>
      <c r="E1238" s="12"/>
      <c r="F1238" s="14" t="str">
        <f t="shared" si="31"/>
        <v/>
      </c>
      <c r="G1238" s="12"/>
      <c r="H1238" s="12"/>
      <c r="I1238" s="12"/>
      <c r="J1238" s="12"/>
      <c r="K1238" s="12"/>
    </row>
    <row r="1239" spans="1:11">
      <c r="A1239" s="11"/>
      <c r="B1239" s="12"/>
      <c r="C1239" s="12"/>
      <c r="D1239" s="13"/>
      <c r="E1239" s="12"/>
      <c r="F1239" s="14" t="str">
        <f t="shared" si="31"/>
        <v/>
      </c>
      <c r="G1239" s="12"/>
      <c r="H1239" s="12"/>
      <c r="I1239" s="12"/>
      <c r="J1239" s="12"/>
      <c r="K1239" s="12"/>
    </row>
    <row r="1240" spans="1:11">
      <c r="A1240" s="11"/>
      <c r="B1240" s="12"/>
      <c r="C1240" s="12"/>
      <c r="D1240" s="13"/>
      <c r="E1240" s="12"/>
      <c r="F1240" s="14" t="str">
        <f t="shared" si="31"/>
        <v/>
      </c>
      <c r="G1240" s="12"/>
      <c r="H1240" s="12"/>
      <c r="I1240" s="12"/>
      <c r="J1240" s="12"/>
      <c r="K1240" s="12"/>
    </row>
    <row r="1241" spans="1:11">
      <c r="A1241" s="11"/>
      <c r="B1241" s="12"/>
      <c r="C1241" s="12"/>
      <c r="D1241" s="13"/>
      <c r="E1241" s="12"/>
      <c r="F1241" s="14" t="str">
        <f t="shared" si="31"/>
        <v/>
      </c>
      <c r="G1241" s="12"/>
      <c r="H1241" s="12"/>
      <c r="I1241" s="12"/>
      <c r="J1241" s="12"/>
      <c r="K1241" s="12"/>
    </row>
    <row r="1242" spans="1:11">
      <c r="A1242" s="11"/>
      <c r="B1242" s="12"/>
      <c r="C1242" s="12"/>
      <c r="D1242" s="13"/>
      <c r="E1242" s="12"/>
      <c r="F1242" s="14" t="str">
        <f t="shared" si="31"/>
        <v/>
      </c>
      <c r="G1242" s="12"/>
      <c r="H1242" s="12"/>
      <c r="I1242" s="12"/>
      <c r="J1242" s="12"/>
      <c r="K1242" s="12"/>
    </row>
    <row r="1243" spans="1:11">
      <c r="A1243" s="11"/>
      <c r="B1243" s="12"/>
      <c r="C1243" s="12"/>
      <c r="D1243" s="13"/>
      <c r="E1243" s="12"/>
      <c r="F1243" s="14" t="str">
        <f t="shared" si="31"/>
        <v/>
      </c>
      <c r="G1243" s="12"/>
      <c r="H1243" s="12"/>
      <c r="I1243" s="12"/>
      <c r="J1243" s="12"/>
      <c r="K1243" s="12"/>
    </row>
    <row r="1244" spans="1:11">
      <c r="A1244" s="11"/>
      <c r="B1244" s="12"/>
      <c r="C1244" s="12"/>
      <c r="D1244" s="13"/>
      <c r="E1244" s="12"/>
      <c r="F1244" s="14" t="str">
        <f t="shared" si="31"/>
        <v/>
      </c>
      <c r="G1244" s="12"/>
      <c r="H1244" s="12"/>
      <c r="I1244" s="12"/>
      <c r="J1244" s="12"/>
      <c r="K1244" s="12"/>
    </row>
    <row r="1245" spans="1:11">
      <c r="A1245" s="11"/>
      <c r="B1245" s="12"/>
      <c r="C1245" s="12"/>
      <c r="D1245" s="13"/>
      <c r="E1245" s="12"/>
      <c r="F1245" s="14" t="str">
        <f t="shared" si="31"/>
        <v/>
      </c>
      <c r="G1245" s="12"/>
      <c r="H1245" s="12"/>
      <c r="I1245" s="12"/>
      <c r="J1245" s="12"/>
      <c r="K1245" s="12"/>
    </row>
    <row r="1246" spans="1:11">
      <c r="A1246" s="11"/>
      <c r="B1246" s="12"/>
      <c r="C1246" s="12"/>
      <c r="D1246" s="13"/>
      <c r="E1246" s="12"/>
      <c r="F1246" s="14" t="str">
        <f t="shared" si="31"/>
        <v/>
      </c>
      <c r="G1246" s="12"/>
      <c r="H1246" s="12"/>
      <c r="I1246" s="12"/>
      <c r="J1246" s="12"/>
      <c r="K1246" s="12"/>
    </row>
    <row r="1247" spans="1:11">
      <c r="A1247" s="11"/>
      <c r="B1247" s="12"/>
      <c r="C1247" s="12"/>
      <c r="D1247" s="13"/>
      <c r="E1247" s="12"/>
      <c r="F1247" s="14" t="str">
        <f t="shared" si="31"/>
        <v/>
      </c>
      <c r="G1247" s="12"/>
      <c r="H1247" s="12"/>
      <c r="I1247" s="12"/>
      <c r="J1247" s="12"/>
      <c r="K1247" s="12"/>
    </row>
    <row r="1248" spans="1:11">
      <c r="A1248" s="11"/>
      <c r="B1248" s="12"/>
      <c r="C1248" s="12"/>
      <c r="D1248" s="13"/>
      <c r="E1248" s="12"/>
      <c r="F1248" s="14" t="str">
        <f t="shared" si="31"/>
        <v/>
      </c>
      <c r="G1248" s="12"/>
      <c r="H1248" s="12"/>
      <c r="I1248" s="12"/>
      <c r="J1248" s="12"/>
      <c r="K1248" s="12"/>
    </row>
    <row r="1249" spans="1:11">
      <c r="A1249" s="11"/>
      <c r="B1249" s="12"/>
      <c r="C1249" s="12"/>
      <c r="D1249" s="13"/>
      <c r="E1249" s="12"/>
      <c r="F1249" s="14" t="str">
        <f t="shared" si="31"/>
        <v/>
      </c>
      <c r="G1249" s="12"/>
      <c r="H1249" s="12"/>
      <c r="I1249" s="12"/>
      <c r="J1249" s="12"/>
      <c r="K1249" s="12"/>
    </row>
    <row r="1250" spans="1:11">
      <c r="A1250" s="11"/>
      <c r="B1250" s="12"/>
      <c r="C1250" s="12"/>
      <c r="D1250" s="13"/>
      <c r="E1250" s="12"/>
      <c r="F1250" s="14" t="str">
        <f t="shared" si="31"/>
        <v/>
      </c>
      <c r="G1250" s="12"/>
      <c r="H1250" s="12"/>
      <c r="I1250" s="12"/>
      <c r="J1250" s="12"/>
      <c r="K1250" s="12"/>
    </row>
    <row r="1251" spans="1:11">
      <c r="A1251" s="11"/>
      <c r="B1251" s="12"/>
      <c r="C1251" s="12"/>
      <c r="D1251" s="13"/>
      <c r="E1251" s="12"/>
      <c r="F1251" s="14" t="str">
        <f t="shared" si="31"/>
        <v/>
      </c>
      <c r="G1251" s="12"/>
      <c r="H1251" s="12"/>
      <c r="I1251" s="12"/>
      <c r="J1251" s="12"/>
      <c r="K1251" s="12"/>
    </row>
    <row r="1252" spans="1:11">
      <c r="A1252" s="11"/>
      <c r="B1252" s="12"/>
      <c r="C1252" s="12"/>
      <c r="D1252" s="13"/>
      <c r="E1252" s="12"/>
      <c r="F1252" s="14" t="str">
        <f t="shared" si="31"/>
        <v/>
      </c>
      <c r="G1252" s="12"/>
      <c r="H1252" s="12"/>
      <c r="I1252" s="12"/>
      <c r="J1252" s="12"/>
      <c r="K1252" s="12"/>
    </row>
    <row r="1253" spans="1:11">
      <c r="A1253" s="11"/>
      <c r="B1253" s="12"/>
      <c r="C1253" s="12"/>
      <c r="D1253" s="13"/>
      <c r="E1253" s="12"/>
      <c r="F1253" s="14" t="str">
        <f t="shared" si="31"/>
        <v/>
      </c>
      <c r="G1253" s="12"/>
      <c r="H1253" s="12"/>
      <c r="I1253" s="12"/>
      <c r="J1253" s="12"/>
      <c r="K1253" s="12"/>
    </row>
    <row r="1254" spans="1:11">
      <c r="A1254" s="11"/>
      <c r="B1254" s="12"/>
      <c r="C1254" s="12"/>
      <c r="D1254" s="13"/>
      <c r="E1254" s="12"/>
      <c r="F1254" s="14" t="str">
        <f t="shared" si="31"/>
        <v/>
      </c>
      <c r="G1254" s="12"/>
      <c r="H1254" s="12"/>
      <c r="I1254" s="12"/>
      <c r="J1254" s="12"/>
      <c r="K1254" s="12"/>
    </row>
    <row r="1255" spans="1:11">
      <c r="A1255" s="11"/>
      <c r="B1255" s="12"/>
      <c r="C1255" s="12"/>
      <c r="D1255" s="13"/>
      <c r="E1255" s="12"/>
      <c r="F1255" s="14" t="str">
        <f t="shared" si="31"/>
        <v/>
      </c>
      <c r="G1255" s="12"/>
      <c r="H1255" s="12"/>
      <c r="I1255" s="12"/>
      <c r="J1255" s="12"/>
      <c r="K1255" s="12"/>
    </row>
    <row r="1256" spans="1:11">
      <c r="A1256" s="11"/>
      <c r="B1256" s="12"/>
      <c r="C1256" s="12"/>
      <c r="D1256" s="13"/>
      <c r="E1256" s="12"/>
      <c r="F1256" s="14" t="str">
        <f t="shared" si="31"/>
        <v/>
      </c>
      <c r="G1256" s="12"/>
      <c r="H1256" s="12"/>
      <c r="I1256" s="12"/>
      <c r="J1256" s="12"/>
      <c r="K1256" s="12"/>
    </row>
    <row r="1257" spans="1:11">
      <c r="A1257" s="11"/>
      <c r="B1257" s="12"/>
      <c r="C1257" s="12"/>
      <c r="D1257" s="13"/>
      <c r="E1257" s="12"/>
      <c r="F1257" s="14" t="str">
        <f t="shared" si="31"/>
        <v/>
      </c>
      <c r="G1257" s="12"/>
      <c r="H1257" s="12"/>
      <c r="I1257" s="12"/>
      <c r="J1257" s="12"/>
      <c r="K1257" s="12"/>
    </row>
    <row r="1258" spans="1:11">
      <c r="A1258" s="11"/>
      <c r="B1258" s="12"/>
      <c r="C1258" s="12"/>
      <c r="D1258" s="13"/>
      <c r="E1258" s="12"/>
      <c r="F1258" s="14" t="str">
        <f t="shared" si="31"/>
        <v/>
      </c>
      <c r="G1258" s="12"/>
      <c r="H1258" s="12"/>
      <c r="I1258" s="12"/>
      <c r="J1258" s="12"/>
      <c r="K1258" s="12"/>
    </row>
    <row r="1259" spans="1:11">
      <c r="A1259" s="11"/>
      <c r="B1259" s="12"/>
      <c r="C1259" s="12"/>
      <c r="D1259" s="13"/>
      <c r="E1259" s="12"/>
      <c r="F1259" s="14" t="str">
        <f t="shared" si="31"/>
        <v/>
      </c>
      <c r="G1259" s="12"/>
      <c r="H1259" s="12"/>
      <c r="I1259" s="12"/>
      <c r="J1259" s="12"/>
      <c r="K1259" s="12"/>
    </row>
    <row r="1260" spans="1:11">
      <c r="A1260" s="11"/>
      <c r="B1260" s="12"/>
      <c r="C1260" s="12"/>
      <c r="D1260" s="13"/>
      <c r="E1260" s="12"/>
      <c r="F1260" s="14" t="str">
        <f t="shared" si="31"/>
        <v/>
      </c>
      <c r="G1260" s="12"/>
      <c r="H1260" s="12"/>
      <c r="I1260" s="12"/>
      <c r="J1260" s="12"/>
      <c r="K1260" s="12"/>
    </row>
    <row r="1261" spans="1:11">
      <c r="A1261" s="11"/>
      <c r="B1261" s="12"/>
      <c r="C1261" s="12"/>
      <c r="D1261" s="13"/>
      <c r="E1261" s="12"/>
      <c r="F1261" s="14" t="str">
        <f t="shared" si="31"/>
        <v/>
      </c>
      <c r="G1261" s="12"/>
      <c r="H1261" s="12"/>
      <c r="I1261" s="12"/>
      <c r="J1261" s="12"/>
      <c r="K1261" s="12"/>
    </row>
    <row r="1262" spans="1:11">
      <c r="A1262" s="11"/>
      <c r="B1262" s="12"/>
      <c r="C1262" s="12"/>
      <c r="D1262" s="13"/>
      <c r="E1262" s="12"/>
      <c r="F1262" s="14" t="str">
        <f t="shared" si="31"/>
        <v/>
      </c>
      <c r="G1262" s="12"/>
      <c r="H1262" s="12"/>
      <c r="I1262" s="12"/>
      <c r="J1262" s="12"/>
      <c r="K1262" s="12"/>
    </row>
    <row r="1263" spans="1:11">
      <c r="A1263" s="11"/>
      <c r="B1263" s="12"/>
      <c r="C1263" s="12"/>
      <c r="D1263" s="13"/>
      <c r="E1263" s="12"/>
      <c r="F1263" s="14" t="str">
        <f t="shared" si="31"/>
        <v/>
      </c>
      <c r="G1263" s="12"/>
      <c r="H1263" s="12"/>
      <c r="I1263" s="12"/>
      <c r="J1263" s="12"/>
      <c r="K1263" s="12"/>
    </row>
    <row r="1264" spans="1:11">
      <c r="A1264" s="11"/>
      <c r="B1264" s="12"/>
      <c r="C1264" s="12"/>
      <c r="D1264" s="13"/>
      <c r="E1264" s="12"/>
      <c r="F1264" s="14" t="str">
        <f t="shared" si="31"/>
        <v/>
      </c>
      <c r="G1264" s="12"/>
      <c r="H1264" s="12"/>
      <c r="I1264" s="12"/>
      <c r="J1264" s="12"/>
      <c r="K1264" s="12"/>
    </row>
    <row r="1265" spans="1:11">
      <c r="A1265" s="11"/>
      <c r="B1265" s="12"/>
      <c r="C1265" s="12"/>
      <c r="D1265" s="13"/>
      <c r="E1265" s="12"/>
      <c r="F1265" s="14" t="str">
        <f t="shared" si="31"/>
        <v/>
      </c>
      <c r="G1265" s="12"/>
      <c r="H1265" s="12"/>
      <c r="I1265" s="12"/>
      <c r="J1265" s="12"/>
      <c r="K1265" s="12"/>
    </row>
    <row r="1266" spans="1:11">
      <c r="A1266" s="11"/>
      <c r="B1266" s="12"/>
      <c r="C1266" s="12"/>
      <c r="D1266" s="13"/>
      <c r="E1266" s="12"/>
      <c r="F1266" s="14" t="str">
        <f t="shared" si="31"/>
        <v/>
      </c>
      <c r="G1266" s="12"/>
      <c r="H1266" s="12"/>
      <c r="I1266" s="12"/>
      <c r="J1266" s="12"/>
      <c r="K1266" s="12"/>
    </row>
    <row r="1267" spans="1:11">
      <c r="A1267" s="11"/>
      <c r="B1267" s="12"/>
      <c r="C1267" s="12"/>
      <c r="D1267" s="13"/>
      <c r="E1267" s="12"/>
      <c r="F1267" s="14" t="str">
        <f t="shared" si="31"/>
        <v/>
      </c>
      <c r="G1267" s="12"/>
      <c r="H1267" s="12"/>
      <c r="I1267" s="12"/>
      <c r="J1267" s="12"/>
      <c r="K1267" s="12"/>
    </row>
    <row r="1268" spans="1:11">
      <c r="A1268" s="11"/>
      <c r="B1268" s="12"/>
      <c r="C1268" s="12"/>
      <c r="D1268" s="13"/>
      <c r="E1268" s="12"/>
      <c r="F1268" s="14" t="str">
        <f t="shared" si="31"/>
        <v/>
      </c>
      <c r="G1268" s="12"/>
      <c r="H1268" s="12"/>
      <c r="I1268" s="12"/>
      <c r="J1268" s="12"/>
      <c r="K1268" s="12"/>
    </row>
    <row r="1269" spans="1:11">
      <c r="A1269" s="11"/>
      <c r="B1269" s="12"/>
      <c r="C1269" s="12"/>
      <c r="D1269" s="13"/>
      <c r="E1269" s="12"/>
      <c r="F1269" s="14" t="str">
        <f t="shared" si="31"/>
        <v/>
      </c>
      <c r="G1269" s="12"/>
      <c r="H1269" s="12"/>
      <c r="I1269" s="12"/>
      <c r="J1269" s="12"/>
      <c r="K1269" s="12"/>
    </row>
    <row r="1270" spans="1:11">
      <c r="A1270" s="11"/>
      <c r="B1270" s="12"/>
      <c r="C1270" s="12"/>
      <c r="D1270" s="13"/>
      <c r="E1270" s="12"/>
      <c r="F1270" s="14" t="str">
        <f t="shared" si="31"/>
        <v/>
      </c>
      <c r="G1270" s="12"/>
      <c r="H1270" s="12"/>
      <c r="I1270" s="12"/>
      <c r="J1270" s="12"/>
      <c r="K1270" s="12"/>
    </row>
    <row r="1271" spans="1:11">
      <c r="A1271" s="11"/>
      <c r="B1271" s="12"/>
      <c r="C1271" s="12"/>
      <c r="D1271" s="13"/>
      <c r="E1271" s="12"/>
      <c r="F1271" s="14" t="str">
        <f t="shared" si="31"/>
        <v/>
      </c>
      <c r="G1271" s="12"/>
      <c r="H1271" s="12"/>
      <c r="I1271" s="12"/>
      <c r="J1271" s="12"/>
      <c r="K1271" s="12"/>
    </row>
    <row r="1272" spans="1:11">
      <c r="A1272" s="11"/>
      <c r="B1272" s="12"/>
      <c r="C1272" s="12"/>
      <c r="D1272" s="13"/>
      <c r="E1272" s="12"/>
      <c r="F1272" s="14" t="str">
        <f t="shared" si="31"/>
        <v/>
      </c>
      <c r="G1272" s="12"/>
      <c r="H1272" s="12"/>
      <c r="I1272" s="12"/>
      <c r="J1272" s="12"/>
      <c r="K1272" s="12"/>
    </row>
    <row r="1273" spans="1:11">
      <c r="A1273" s="11"/>
      <c r="B1273" s="12"/>
      <c r="C1273" s="12"/>
      <c r="D1273" s="13"/>
      <c r="E1273" s="12"/>
      <c r="F1273" s="14" t="str">
        <f t="shared" si="31"/>
        <v/>
      </c>
      <c r="G1273" s="12"/>
      <c r="H1273" s="12"/>
      <c r="I1273" s="12"/>
      <c r="J1273" s="12"/>
      <c r="K1273" s="12"/>
    </row>
    <row r="1274" spans="1:11">
      <c r="A1274" s="11"/>
      <c r="B1274" s="12"/>
      <c r="C1274" s="12"/>
      <c r="D1274" s="13"/>
      <c r="E1274" s="12"/>
      <c r="F1274" s="14" t="str">
        <f t="shared" si="31"/>
        <v/>
      </c>
      <c r="G1274" s="12"/>
      <c r="H1274" s="12"/>
      <c r="I1274" s="12"/>
      <c r="J1274" s="12"/>
      <c r="K1274" s="12"/>
    </row>
    <row r="1275" spans="1:11">
      <c r="A1275" s="11"/>
      <c r="B1275" s="12"/>
      <c r="C1275" s="12"/>
      <c r="D1275" s="13"/>
      <c r="E1275" s="12"/>
      <c r="F1275" s="14" t="str">
        <f t="shared" si="31"/>
        <v/>
      </c>
      <c r="G1275" s="12"/>
      <c r="H1275" s="12"/>
      <c r="I1275" s="12"/>
      <c r="J1275" s="12"/>
      <c r="K1275" s="12"/>
    </row>
    <row r="1276" spans="1:11">
      <c r="A1276" s="11"/>
      <c r="B1276" s="12"/>
      <c r="C1276" s="12"/>
      <c r="D1276" s="13"/>
      <c r="E1276" s="12"/>
      <c r="F1276" s="14" t="str">
        <f t="shared" si="31"/>
        <v/>
      </c>
      <c r="G1276" s="12"/>
      <c r="H1276" s="12"/>
      <c r="I1276" s="12"/>
      <c r="J1276" s="12"/>
      <c r="K1276" s="12"/>
    </row>
    <row r="1277" spans="1:11">
      <c r="A1277" s="11"/>
      <c r="B1277" s="12"/>
      <c r="C1277" s="12"/>
      <c r="D1277" s="13"/>
      <c r="E1277" s="12"/>
      <c r="F1277" s="14" t="str">
        <f t="shared" si="31"/>
        <v/>
      </c>
      <c r="G1277" s="12"/>
      <c r="H1277" s="12"/>
      <c r="I1277" s="12"/>
      <c r="J1277" s="12"/>
      <c r="K1277" s="12"/>
    </row>
    <row r="1278" spans="1:11">
      <c r="A1278" s="11"/>
      <c r="B1278" s="12"/>
      <c r="C1278" s="12"/>
      <c r="D1278" s="13"/>
      <c r="E1278" s="12"/>
      <c r="F1278" s="14" t="str">
        <f t="shared" si="31"/>
        <v/>
      </c>
      <c r="G1278" s="12"/>
      <c r="H1278" s="12"/>
      <c r="I1278" s="12"/>
      <c r="J1278" s="12"/>
      <c r="K1278" s="12"/>
    </row>
    <row r="1279" spans="1:11">
      <c r="A1279" s="11"/>
      <c r="B1279" s="12"/>
      <c r="C1279" s="12"/>
      <c r="D1279" s="13"/>
      <c r="E1279" s="12"/>
      <c r="F1279" s="14" t="str">
        <f t="shared" si="31"/>
        <v/>
      </c>
      <c r="G1279" s="12"/>
      <c r="H1279" s="12"/>
      <c r="I1279" s="12"/>
      <c r="J1279" s="12"/>
      <c r="K1279" s="12"/>
    </row>
    <row r="1280" spans="1:11">
      <c r="A1280" s="11"/>
      <c r="B1280" s="12"/>
      <c r="C1280" s="12"/>
      <c r="D1280" s="13"/>
      <c r="E1280" s="12"/>
      <c r="F1280" s="14" t="str">
        <f t="shared" si="31"/>
        <v/>
      </c>
      <c r="G1280" s="12"/>
      <c r="H1280" s="12"/>
      <c r="I1280" s="12"/>
      <c r="J1280" s="12"/>
      <c r="K1280" s="12"/>
    </row>
    <row r="1281" spans="1:11">
      <c r="A1281" s="11"/>
      <c r="B1281" s="12"/>
      <c r="C1281" s="12"/>
      <c r="D1281" s="13"/>
      <c r="E1281" s="12"/>
      <c r="F1281" s="14" t="str">
        <f t="shared" si="31"/>
        <v/>
      </c>
      <c r="G1281" s="12"/>
      <c r="H1281" s="12"/>
      <c r="I1281" s="12"/>
      <c r="J1281" s="12"/>
      <c r="K1281" s="12"/>
    </row>
    <row r="1282" spans="1:11">
      <c r="A1282" s="11"/>
      <c r="B1282" s="12"/>
      <c r="C1282" s="12"/>
      <c r="D1282" s="13"/>
      <c r="E1282" s="12"/>
      <c r="F1282" s="14" t="str">
        <f t="shared" ref="F1282:F1345" si="32">IF(ISNUMBER(A1282),TEXT(A1282,"mmmm"),"")</f>
        <v/>
      </c>
      <c r="G1282" s="12"/>
      <c r="H1282" s="12"/>
      <c r="I1282" s="12"/>
      <c r="J1282" s="12"/>
      <c r="K1282" s="12"/>
    </row>
    <row r="1283" spans="1:11">
      <c r="A1283" s="11"/>
      <c r="B1283" s="12"/>
      <c r="C1283" s="12"/>
      <c r="D1283" s="13"/>
      <c r="E1283" s="12"/>
      <c r="F1283" s="14" t="str">
        <f t="shared" si="32"/>
        <v/>
      </c>
      <c r="G1283" s="12"/>
      <c r="H1283" s="12"/>
      <c r="I1283" s="12"/>
      <c r="J1283" s="12"/>
      <c r="K1283" s="12"/>
    </row>
    <row r="1284" spans="1:11">
      <c r="A1284" s="11"/>
      <c r="B1284" s="12"/>
      <c r="C1284" s="12"/>
      <c r="D1284" s="13"/>
      <c r="E1284" s="12"/>
      <c r="F1284" s="14" t="str">
        <f t="shared" si="32"/>
        <v/>
      </c>
      <c r="G1284" s="12"/>
      <c r="H1284" s="12"/>
      <c r="I1284" s="12"/>
      <c r="J1284" s="12"/>
      <c r="K1284" s="12"/>
    </row>
    <row r="1285" spans="1:11">
      <c r="A1285" s="11"/>
      <c r="B1285" s="12"/>
      <c r="C1285" s="12"/>
      <c r="D1285" s="13"/>
      <c r="E1285" s="12"/>
      <c r="F1285" s="14" t="str">
        <f t="shared" si="32"/>
        <v/>
      </c>
      <c r="G1285" s="12"/>
      <c r="H1285" s="12"/>
      <c r="I1285" s="12"/>
      <c r="J1285" s="12"/>
      <c r="K1285" s="12"/>
    </row>
    <row r="1286" spans="1:11">
      <c r="A1286" s="11"/>
      <c r="B1286" s="12"/>
      <c r="C1286" s="12"/>
      <c r="D1286" s="13"/>
      <c r="E1286" s="12"/>
      <c r="F1286" s="14" t="str">
        <f t="shared" si="32"/>
        <v/>
      </c>
      <c r="G1286" s="12"/>
      <c r="H1286" s="12"/>
      <c r="I1286" s="12"/>
      <c r="J1286" s="12"/>
      <c r="K1286" s="12"/>
    </row>
    <row r="1287" spans="1:11">
      <c r="A1287" s="11"/>
      <c r="B1287" s="12"/>
      <c r="C1287" s="12"/>
      <c r="D1287" s="13"/>
      <c r="E1287" s="12"/>
      <c r="F1287" s="14" t="str">
        <f t="shared" si="32"/>
        <v/>
      </c>
      <c r="G1287" s="12"/>
      <c r="H1287" s="12"/>
      <c r="I1287" s="12"/>
      <c r="J1287" s="12"/>
      <c r="K1287" s="12"/>
    </row>
    <row r="1288" spans="1:11">
      <c r="A1288" s="11"/>
      <c r="B1288" s="12"/>
      <c r="C1288" s="12"/>
      <c r="D1288" s="13"/>
      <c r="E1288" s="12"/>
      <c r="F1288" s="14" t="str">
        <f t="shared" si="32"/>
        <v/>
      </c>
      <c r="G1288" s="12"/>
      <c r="H1288" s="12"/>
      <c r="I1288" s="12"/>
      <c r="J1288" s="12"/>
      <c r="K1288" s="12"/>
    </row>
    <row r="1289" spans="1:11">
      <c r="A1289" s="11"/>
      <c r="B1289" s="12"/>
      <c r="C1289" s="12"/>
      <c r="D1289" s="13"/>
      <c r="E1289" s="12"/>
      <c r="F1289" s="14" t="str">
        <f t="shared" si="32"/>
        <v/>
      </c>
      <c r="G1289" s="12"/>
      <c r="H1289" s="12"/>
      <c r="I1289" s="12"/>
      <c r="J1289" s="12"/>
      <c r="K1289" s="12"/>
    </row>
    <row r="1290" spans="1:11">
      <c r="A1290" s="11"/>
      <c r="B1290" s="12"/>
      <c r="C1290" s="12"/>
      <c r="D1290" s="13"/>
      <c r="E1290" s="12"/>
      <c r="F1290" s="14" t="str">
        <f t="shared" si="32"/>
        <v/>
      </c>
      <c r="G1290" s="12"/>
      <c r="H1290" s="12"/>
      <c r="I1290" s="12"/>
      <c r="J1290" s="12"/>
      <c r="K1290" s="12"/>
    </row>
    <row r="1291" spans="1:11">
      <c r="A1291" s="11"/>
      <c r="B1291" s="12"/>
      <c r="C1291" s="12"/>
      <c r="D1291" s="13"/>
      <c r="E1291" s="12"/>
      <c r="F1291" s="14" t="str">
        <f t="shared" si="32"/>
        <v/>
      </c>
      <c r="G1291" s="12"/>
      <c r="H1291" s="12"/>
      <c r="I1291" s="12"/>
      <c r="J1291" s="12"/>
      <c r="K1291" s="12"/>
    </row>
    <row r="1292" spans="1:11">
      <c r="A1292" s="11"/>
      <c r="B1292" s="12"/>
      <c r="C1292" s="12"/>
      <c r="D1292" s="13"/>
      <c r="E1292" s="12"/>
      <c r="F1292" s="14" t="str">
        <f t="shared" si="32"/>
        <v/>
      </c>
      <c r="G1292" s="12"/>
      <c r="H1292" s="12"/>
      <c r="I1292" s="12"/>
      <c r="J1292" s="12"/>
      <c r="K1292" s="12"/>
    </row>
    <row r="1293" spans="1:11">
      <c r="A1293" s="11"/>
      <c r="B1293" s="12"/>
      <c r="C1293" s="12"/>
      <c r="D1293" s="13"/>
      <c r="E1293" s="12"/>
      <c r="F1293" s="14" t="str">
        <f t="shared" si="32"/>
        <v/>
      </c>
      <c r="G1293" s="12"/>
      <c r="H1293" s="12"/>
      <c r="I1293" s="12"/>
      <c r="J1293" s="12"/>
      <c r="K1293" s="12"/>
    </row>
    <row r="1294" spans="1:11">
      <c r="A1294" s="11"/>
      <c r="B1294" s="12"/>
      <c r="C1294" s="12"/>
      <c r="D1294" s="13"/>
      <c r="E1294" s="12"/>
      <c r="F1294" s="14" t="str">
        <f t="shared" si="32"/>
        <v/>
      </c>
      <c r="G1294" s="12"/>
      <c r="H1294" s="12"/>
      <c r="I1294" s="12"/>
      <c r="J1294" s="12"/>
      <c r="K1294" s="12"/>
    </row>
    <row r="1295" spans="1:11">
      <c r="A1295" s="11"/>
      <c r="B1295" s="12"/>
      <c r="C1295" s="12"/>
      <c r="D1295" s="13"/>
      <c r="E1295" s="12"/>
      <c r="F1295" s="14" t="str">
        <f t="shared" si="32"/>
        <v/>
      </c>
      <c r="G1295" s="12"/>
      <c r="H1295" s="12"/>
      <c r="I1295" s="12"/>
      <c r="J1295" s="12"/>
      <c r="K1295" s="12"/>
    </row>
    <row r="1296" spans="1:11">
      <c r="A1296" s="11"/>
      <c r="B1296" s="12"/>
      <c r="C1296" s="12"/>
      <c r="D1296" s="13"/>
      <c r="E1296" s="12"/>
      <c r="F1296" s="14" t="str">
        <f t="shared" si="32"/>
        <v/>
      </c>
      <c r="G1296" s="12"/>
      <c r="H1296" s="12"/>
      <c r="I1296" s="12"/>
      <c r="J1296" s="12"/>
      <c r="K1296" s="12"/>
    </row>
    <row r="1297" spans="1:11">
      <c r="A1297" s="11"/>
      <c r="B1297" s="12"/>
      <c r="C1297" s="12"/>
      <c r="D1297" s="13"/>
      <c r="E1297" s="12"/>
      <c r="F1297" s="14" t="str">
        <f t="shared" si="32"/>
        <v/>
      </c>
      <c r="G1297" s="12"/>
      <c r="H1297" s="12"/>
      <c r="I1297" s="12"/>
      <c r="J1297" s="12"/>
      <c r="K1297" s="12"/>
    </row>
    <row r="1298" spans="1:11">
      <c r="A1298" s="11"/>
      <c r="B1298" s="12"/>
      <c r="C1298" s="12"/>
      <c r="D1298" s="13"/>
      <c r="E1298" s="12"/>
      <c r="F1298" s="14" t="str">
        <f t="shared" si="32"/>
        <v/>
      </c>
      <c r="G1298" s="12"/>
      <c r="H1298" s="12"/>
      <c r="I1298" s="12"/>
      <c r="J1298" s="12"/>
      <c r="K1298" s="12"/>
    </row>
    <row r="1299" spans="1:11">
      <c r="A1299" s="11"/>
      <c r="B1299" s="12"/>
      <c r="C1299" s="12"/>
      <c r="D1299" s="13"/>
      <c r="E1299" s="12"/>
      <c r="F1299" s="14" t="str">
        <f t="shared" si="32"/>
        <v/>
      </c>
      <c r="G1299" s="12"/>
      <c r="H1299" s="12"/>
      <c r="I1299" s="12"/>
      <c r="J1299" s="12"/>
      <c r="K1299" s="12"/>
    </row>
    <row r="1300" spans="1:11">
      <c r="A1300" s="11"/>
      <c r="B1300" s="12"/>
      <c r="C1300" s="12"/>
      <c r="D1300" s="13"/>
      <c r="E1300" s="12"/>
      <c r="F1300" s="14" t="str">
        <f t="shared" si="32"/>
        <v/>
      </c>
      <c r="G1300" s="12"/>
      <c r="H1300" s="12"/>
      <c r="I1300" s="12"/>
      <c r="J1300" s="12"/>
      <c r="K1300" s="12"/>
    </row>
    <row r="1301" spans="1:11">
      <c r="A1301" s="11"/>
      <c r="B1301" s="12"/>
      <c r="C1301" s="12"/>
      <c r="D1301" s="13"/>
      <c r="E1301" s="12"/>
      <c r="F1301" s="14" t="str">
        <f t="shared" si="32"/>
        <v/>
      </c>
      <c r="G1301" s="12"/>
      <c r="H1301" s="12"/>
      <c r="I1301" s="12"/>
      <c r="J1301" s="12"/>
      <c r="K1301" s="12"/>
    </row>
    <row r="1302" spans="1:11">
      <c r="A1302" s="11"/>
      <c r="B1302" s="12"/>
      <c r="C1302" s="12"/>
      <c r="D1302" s="13"/>
      <c r="E1302" s="12"/>
      <c r="F1302" s="14" t="str">
        <f t="shared" si="32"/>
        <v/>
      </c>
      <c r="G1302" s="12"/>
      <c r="H1302" s="12"/>
      <c r="I1302" s="12"/>
      <c r="J1302" s="12"/>
      <c r="K1302" s="12"/>
    </row>
    <row r="1303" spans="1:11">
      <c r="A1303" s="11"/>
      <c r="B1303" s="12"/>
      <c r="C1303" s="12"/>
      <c r="D1303" s="13"/>
      <c r="E1303" s="12"/>
      <c r="F1303" s="14" t="str">
        <f t="shared" si="32"/>
        <v/>
      </c>
      <c r="G1303" s="12"/>
      <c r="H1303" s="12"/>
      <c r="I1303" s="12"/>
      <c r="J1303" s="12"/>
      <c r="K1303" s="12"/>
    </row>
    <row r="1304" spans="1:11">
      <c r="A1304" s="11"/>
      <c r="B1304" s="12"/>
      <c r="C1304" s="12"/>
      <c r="D1304" s="13"/>
      <c r="E1304" s="12"/>
      <c r="F1304" s="14" t="str">
        <f t="shared" si="32"/>
        <v/>
      </c>
      <c r="G1304" s="12"/>
      <c r="H1304" s="12"/>
      <c r="I1304" s="12"/>
      <c r="J1304" s="12"/>
      <c r="K1304" s="12"/>
    </row>
    <row r="1305" spans="1:11">
      <c r="A1305" s="11"/>
      <c r="B1305" s="12"/>
      <c r="C1305" s="12"/>
      <c r="D1305" s="13"/>
      <c r="E1305" s="12"/>
      <c r="F1305" s="14" t="str">
        <f t="shared" si="32"/>
        <v/>
      </c>
      <c r="G1305" s="12"/>
      <c r="H1305" s="12"/>
      <c r="I1305" s="12"/>
      <c r="J1305" s="12"/>
      <c r="K1305" s="12"/>
    </row>
    <row r="1306" spans="1:11">
      <c r="A1306" s="11"/>
      <c r="B1306" s="12"/>
      <c r="C1306" s="12"/>
      <c r="D1306" s="13"/>
      <c r="E1306" s="12"/>
      <c r="F1306" s="14" t="str">
        <f t="shared" si="32"/>
        <v/>
      </c>
      <c r="G1306" s="12"/>
      <c r="H1306" s="12"/>
      <c r="I1306" s="12"/>
      <c r="J1306" s="12"/>
      <c r="K1306" s="12"/>
    </row>
    <row r="1307" spans="1:11">
      <c r="A1307" s="11"/>
      <c r="B1307" s="12"/>
      <c r="C1307" s="12"/>
      <c r="D1307" s="13"/>
      <c r="E1307" s="12"/>
      <c r="F1307" s="14" t="str">
        <f t="shared" si="32"/>
        <v/>
      </c>
      <c r="G1307" s="12"/>
      <c r="H1307" s="12"/>
      <c r="I1307" s="12"/>
      <c r="J1307" s="12"/>
      <c r="K1307" s="12"/>
    </row>
    <row r="1308" spans="1:11">
      <c r="A1308" s="11"/>
      <c r="B1308" s="12"/>
      <c r="C1308" s="12"/>
      <c r="D1308" s="13"/>
      <c r="E1308" s="12"/>
      <c r="F1308" s="14" t="str">
        <f t="shared" si="32"/>
        <v/>
      </c>
      <c r="G1308" s="12"/>
      <c r="H1308" s="12"/>
      <c r="I1308" s="12"/>
      <c r="J1308" s="12"/>
      <c r="K1308" s="12"/>
    </row>
    <row r="1309" spans="1:11">
      <c r="A1309" s="11"/>
      <c r="B1309" s="12"/>
      <c r="C1309" s="12"/>
      <c r="D1309" s="13"/>
      <c r="E1309" s="12"/>
      <c r="F1309" s="14" t="str">
        <f t="shared" si="32"/>
        <v/>
      </c>
      <c r="G1309" s="12"/>
      <c r="H1309" s="12"/>
      <c r="I1309" s="12"/>
      <c r="J1309" s="12"/>
      <c r="K1309" s="12"/>
    </row>
    <row r="1310" spans="1:11">
      <c r="A1310" s="11"/>
      <c r="B1310" s="12"/>
      <c r="C1310" s="12"/>
      <c r="D1310" s="13"/>
      <c r="E1310" s="12"/>
      <c r="F1310" s="14" t="str">
        <f t="shared" si="32"/>
        <v/>
      </c>
      <c r="G1310" s="12"/>
      <c r="H1310" s="12"/>
      <c r="I1310" s="12"/>
      <c r="J1310" s="12"/>
      <c r="K1310" s="12"/>
    </row>
    <row r="1311" spans="1:11">
      <c r="A1311" s="11"/>
      <c r="B1311" s="12"/>
      <c r="C1311" s="12"/>
      <c r="D1311" s="13"/>
      <c r="E1311" s="12"/>
      <c r="F1311" s="14" t="str">
        <f t="shared" si="32"/>
        <v/>
      </c>
      <c r="G1311" s="12"/>
      <c r="H1311" s="12"/>
      <c r="I1311" s="12"/>
      <c r="J1311" s="12"/>
      <c r="K1311" s="12"/>
    </row>
    <row r="1312" spans="1:11">
      <c r="A1312" s="11"/>
      <c r="B1312" s="12"/>
      <c r="C1312" s="12"/>
      <c r="D1312" s="13"/>
      <c r="E1312" s="12"/>
      <c r="F1312" s="14" t="str">
        <f t="shared" si="32"/>
        <v/>
      </c>
      <c r="G1312" s="12"/>
      <c r="H1312" s="12"/>
      <c r="I1312" s="12"/>
      <c r="J1312" s="12"/>
      <c r="K1312" s="12"/>
    </row>
    <row r="1313" spans="1:11">
      <c r="A1313" s="11"/>
      <c r="B1313" s="12"/>
      <c r="C1313" s="12"/>
      <c r="D1313" s="13"/>
      <c r="E1313" s="12"/>
      <c r="F1313" s="14" t="str">
        <f t="shared" si="32"/>
        <v/>
      </c>
      <c r="G1313" s="12"/>
      <c r="H1313" s="12"/>
      <c r="I1313" s="12"/>
      <c r="J1313" s="12"/>
      <c r="K1313" s="12"/>
    </row>
    <row r="1314" spans="1:11">
      <c r="A1314" s="11"/>
      <c r="B1314" s="12"/>
      <c r="C1314" s="12"/>
      <c r="D1314" s="13"/>
      <c r="E1314" s="12"/>
      <c r="F1314" s="14" t="str">
        <f t="shared" si="32"/>
        <v/>
      </c>
      <c r="G1314" s="12"/>
      <c r="H1314" s="12"/>
      <c r="I1314" s="12"/>
      <c r="J1314" s="12"/>
      <c r="K1314" s="12"/>
    </row>
    <row r="1315" spans="1:11">
      <c r="A1315" s="11"/>
      <c r="B1315" s="12"/>
      <c r="C1315" s="12"/>
      <c r="D1315" s="13"/>
      <c r="E1315" s="12"/>
      <c r="F1315" s="14" t="str">
        <f t="shared" si="32"/>
        <v/>
      </c>
      <c r="G1315" s="12"/>
      <c r="H1315" s="12"/>
      <c r="I1315" s="12"/>
      <c r="J1315" s="12"/>
      <c r="K1315" s="12"/>
    </row>
    <row r="1316" spans="1:11">
      <c r="A1316" s="11"/>
      <c r="B1316" s="12"/>
      <c r="C1316" s="12"/>
      <c r="D1316" s="13"/>
      <c r="E1316" s="12"/>
      <c r="F1316" s="14" t="str">
        <f t="shared" si="32"/>
        <v/>
      </c>
      <c r="G1316" s="12"/>
      <c r="H1316" s="12"/>
      <c r="I1316" s="12"/>
      <c r="J1316" s="12"/>
      <c r="K1316" s="12"/>
    </row>
    <row r="1317" spans="1:11">
      <c r="A1317" s="11"/>
      <c r="B1317" s="12"/>
      <c r="C1317" s="12"/>
      <c r="D1317" s="13"/>
      <c r="E1317" s="12"/>
      <c r="F1317" s="14" t="str">
        <f t="shared" si="32"/>
        <v/>
      </c>
      <c r="G1317" s="12"/>
      <c r="H1317" s="12"/>
      <c r="I1317" s="12"/>
      <c r="J1317" s="12"/>
      <c r="K1317" s="12"/>
    </row>
    <row r="1318" spans="1:11">
      <c r="A1318" s="11"/>
      <c r="B1318" s="12"/>
      <c r="C1318" s="12"/>
      <c r="D1318" s="13"/>
      <c r="E1318" s="12"/>
      <c r="F1318" s="14" t="str">
        <f t="shared" si="32"/>
        <v/>
      </c>
      <c r="G1318" s="12"/>
      <c r="H1318" s="12"/>
      <c r="I1318" s="12"/>
      <c r="J1318" s="12"/>
      <c r="K1318" s="12"/>
    </row>
    <row r="1319" spans="1:11">
      <c r="A1319" s="11"/>
      <c r="B1319" s="12"/>
      <c r="C1319" s="12"/>
      <c r="D1319" s="13"/>
      <c r="E1319" s="12"/>
      <c r="F1319" s="14" t="str">
        <f t="shared" si="32"/>
        <v/>
      </c>
      <c r="G1319" s="12"/>
      <c r="H1319" s="12"/>
      <c r="I1319" s="12"/>
      <c r="J1319" s="12"/>
      <c r="K1319" s="12"/>
    </row>
    <row r="1320" spans="1:11">
      <c r="A1320" s="11"/>
      <c r="B1320" s="12"/>
      <c r="C1320" s="12"/>
      <c r="D1320" s="13"/>
      <c r="E1320" s="12"/>
      <c r="F1320" s="14" t="str">
        <f t="shared" si="32"/>
        <v/>
      </c>
      <c r="G1320" s="12"/>
      <c r="H1320" s="12"/>
      <c r="I1320" s="12"/>
      <c r="J1320" s="12"/>
      <c r="K1320" s="12"/>
    </row>
    <row r="1321" spans="1:11">
      <c r="A1321" s="11"/>
      <c r="B1321" s="12"/>
      <c r="C1321" s="12"/>
      <c r="D1321" s="13"/>
      <c r="E1321" s="12"/>
      <c r="F1321" s="14" t="str">
        <f t="shared" si="32"/>
        <v/>
      </c>
      <c r="G1321" s="12"/>
      <c r="H1321" s="12"/>
      <c r="I1321" s="12"/>
      <c r="J1321" s="12"/>
      <c r="K1321" s="12"/>
    </row>
    <row r="1322" spans="1:11">
      <c r="A1322" s="11"/>
      <c r="B1322" s="12"/>
      <c r="C1322" s="12"/>
      <c r="D1322" s="13"/>
      <c r="E1322" s="12"/>
      <c r="F1322" s="14" t="str">
        <f t="shared" si="32"/>
        <v/>
      </c>
      <c r="G1322" s="12"/>
      <c r="H1322" s="12"/>
      <c r="I1322" s="12"/>
      <c r="J1322" s="12"/>
      <c r="K1322" s="12"/>
    </row>
    <row r="1323" spans="1:11">
      <c r="A1323" s="11"/>
      <c r="B1323" s="12"/>
      <c r="C1323" s="12"/>
      <c r="D1323" s="13"/>
      <c r="E1323" s="12"/>
      <c r="F1323" s="14" t="str">
        <f t="shared" si="32"/>
        <v/>
      </c>
      <c r="G1323" s="12"/>
      <c r="H1323" s="12"/>
      <c r="I1323" s="12"/>
      <c r="J1323" s="12"/>
      <c r="K1323" s="12"/>
    </row>
    <row r="1324" spans="1:11">
      <c r="A1324" s="11"/>
      <c r="B1324" s="12"/>
      <c r="C1324" s="12"/>
      <c r="D1324" s="13"/>
      <c r="E1324" s="12"/>
      <c r="F1324" s="14" t="str">
        <f t="shared" si="32"/>
        <v/>
      </c>
      <c r="G1324" s="12"/>
      <c r="H1324" s="12"/>
      <c r="I1324" s="12"/>
      <c r="J1324" s="12"/>
      <c r="K1324" s="12"/>
    </row>
    <row r="1325" spans="1:11">
      <c r="A1325" s="11"/>
      <c r="B1325" s="12"/>
      <c r="C1325" s="12"/>
      <c r="D1325" s="13"/>
      <c r="E1325" s="12"/>
      <c r="F1325" s="14" t="str">
        <f t="shared" si="32"/>
        <v/>
      </c>
      <c r="G1325" s="12"/>
      <c r="H1325" s="12"/>
      <c r="I1325" s="12"/>
      <c r="J1325" s="12"/>
      <c r="K1325" s="12"/>
    </row>
    <row r="1326" spans="1:11">
      <c r="A1326" s="11"/>
      <c r="B1326" s="12"/>
      <c r="C1326" s="12"/>
      <c r="D1326" s="13"/>
      <c r="E1326" s="12"/>
      <c r="F1326" s="14" t="str">
        <f t="shared" si="32"/>
        <v/>
      </c>
      <c r="G1326" s="12"/>
      <c r="H1326" s="12"/>
      <c r="I1326" s="12"/>
      <c r="J1326" s="12"/>
      <c r="K1326" s="12"/>
    </row>
    <row r="1327" spans="1:11">
      <c r="A1327" s="11"/>
      <c r="B1327" s="12"/>
      <c r="C1327" s="12"/>
      <c r="D1327" s="13"/>
      <c r="E1327" s="12"/>
      <c r="F1327" s="14" t="str">
        <f t="shared" si="32"/>
        <v/>
      </c>
      <c r="G1327" s="12"/>
      <c r="H1327" s="12"/>
      <c r="I1327" s="12"/>
      <c r="J1327" s="12"/>
      <c r="K1327" s="12"/>
    </row>
    <row r="1328" spans="1:11">
      <c r="A1328" s="11"/>
      <c r="B1328" s="12"/>
      <c r="C1328" s="12"/>
      <c r="D1328" s="13"/>
      <c r="E1328" s="12"/>
      <c r="F1328" s="14" t="str">
        <f t="shared" si="32"/>
        <v/>
      </c>
      <c r="G1328" s="12"/>
      <c r="H1328" s="12"/>
      <c r="I1328" s="12"/>
      <c r="J1328" s="12"/>
      <c r="K1328" s="12"/>
    </row>
    <row r="1329" spans="1:11">
      <c r="A1329" s="11"/>
      <c r="B1329" s="12"/>
      <c r="C1329" s="12"/>
      <c r="D1329" s="13"/>
      <c r="E1329" s="12"/>
      <c r="F1329" s="14" t="str">
        <f t="shared" si="32"/>
        <v/>
      </c>
      <c r="G1329" s="12"/>
      <c r="H1329" s="12"/>
      <c r="I1329" s="12"/>
      <c r="J1329" s="12"/>
      <c r="K1329" s="12"/>
    </row>
    <row r="1330" spans="1:11">
      <c r="A1330" s="11"/>
      <c r="B1330" s="12"/>
      <c r="C1330" s="12"/>
      <c r="D1330" s="13"/>
      <c r="E1330" s="12"/>
      <c r="F1330" s="14" t="str">
        <f t="shared" si="32"/>
        <v/>
      </c>
      <c r="G1330" s="12"/>
      <c r="H1330" s="12"/>
      <c r="I1330" s="12"/>
      <c r="J1330" s="12"/>
      <c r="K1330" s="12"/>
    </row>
    <row r="1331" spans="1:11">
      <c r="A1331" s="11"/>
      <c r="B1331" s="12"/>
      <c r="C1331" s="12"/>
      <c r="D1331" s="13"/>
      <c r="E1331" s="12"/>
      <c r="F1331" s="14" t="str">
        <f t="shared" si="32"/>
        <v/>
      </c>
      <c r="G1331" s="12"/>
      <c r="H1331" s="12"/>
      <c r="I1331" s="12"/>
      <c r="J1331" s="12"/>
      <c r="K1331" s="12"/>
    </row>
    <row r="1332" spans="1:11">
      <c r="A1332" s="11"/>
      <c r="B1332" s="12"/>
      <c r="C1332" s="12"/>
      <c r="D1332" s="13"/>
      <c r="E1332" s="12"/>
      <c r="F1332" s="14" t="str">
        <f t="shared" si="32"/>
        <v/>
      </c>
      <c r="G1332" s="12"/>
      <c r="H1332" s="12"/>
      <c r="I1332" s="12"/>
      <c r="J1332" s="12"/>
      <c r="K1332" s="12"/>
    </row>
    <row r="1333" spans="1:11">
      <c r="A1333" s="11"/>
      <c r="B1333" s="12"/>
      <c r="C1333" s="12"/>
      <c r="D1333" s="13"/>
      <c r="E1333" s="12"/>
      <c r="F1333" s="14" t="str">
        <f t="shared" si="32"/>
        <v/>
      </c>
      <c r="G1333" s="12"/>
      <c r="H1333" s="12"/>
      <c r="I1333" s="12"/>
      <c r="J1333" s="12"/>
      <c r="K1333" s="12"/>
    </row>
    <row r="1334" spans="1:11">
      <c r="A1334" s="11"/>
      <c r="B1334" s="12"/>
      <c r="C1334" s="12"/>
      <c r="D1334" s="13"/>
      <c r="E1334" s="12"/>
      <c r="F1334" s="14" t="str">
        <f t="shared" si="32"/>
        <v/>
      </c>
      <c r="G1334" s="12"/>
      <c r="H1334" s="12"/>
      <c r="I1334" s="12"/>
      <c r="J1334" s="12"/>
      <c r="K1334" s="12"/>
    </row>
    <row r="1335" spans="1:11">
      <c r="A1335" s="11"/>
      <c r="B1335" s="12"/>
      <c r="C1335" s="12"/>
      <c r="D1335" s="13"/>
      <c r="E1335" s="12"/>
      <c r="F1335" s="14" t="str">
        <f t="shared" si="32"/>
        <v/>
      </c>
      <c r="G1335" s="12"/>
      <c r="H1335" s="12"/>
      <c r="I1335" s="12"/>
      <c r="J1335" s="12"/>
      <c r="K1335" s="12"/>
    </row>
    <row r="1336" spans="1:11">
      <c r="A1336" s="11"/>
      <c r="B1336" s="12"/>
      <c r="C1336" s="12"/>
      <c r="D1336" s="13"/>
      <c r="E1336" s="12"/>
      <c r="F1336" s="14" t="str">
        <f t="shared" si="32"/>
        <v/>
      </c>
      <c r="G1336" s="12"/>
      <c r="H1336" s="12"/>
      <c r="I1336" s="12"/>
      <c r="J1336" s="12"/>
      <c r="K1336" s="12"/>
    </row>
    <row r="1337" spans="1:11">
      <c r="A1337" s="11"/>
      <c r="B1337" s="12"/>
      <c r="C1337" s="12"/>
      <c r="D1337" s="13"/>
      <c r="E1337" s="12"/>
      <c r="F1337" s="14" t="str">
        <f t="shared" si="32"/>
        <v/>
      </c>
      <c r="G1337" s="12"/>
      <c r="H1337" s="12"/>
      <c r="I1337" s="12"/>
      <c r="J1337" s="12"/>
      <c r="K1337" s="12"/>
    </row>
    <row r="1338" spans="1:11">
      <c r="A1338" s="11"/>
      <c r="B1338" s="12"/>
      <c r="C1338" s="12"/>
      <c r="D1338" s="13"/>
      <c r="E1338" s="12"/>
      <c r="F1338" s="14" t="str">
        <f t="shared" si="32"/>
        <v/>
      </c>
      <c r="G1338" s="12"/>
      <c r="H1338" s="12"/>
      <c r="I1338" s="12"/>
      <c r="J1338" s="12"/>
      <c r="K1338" s="12"/>
    </row>
    <row r="1339" spans="1:11">
      <c r="A1339" s="11"/>
      <c r="B1339" s="12"/>
      <c r="C1339" s="12"/>
      <c r="D1339" s="13"/>
      <c r="E1339" s="12"/>
      <c r="F1339" s="14" t="str">
        <f t="shared" si="32"/>
        <v/>
      </c>
      <c r="G1339" s="12"/>
      <c r="H1339" s="12"/>
      <c r="I1339" s="12"/>
      <c r="J1339" s="12"/>
      <c r="K1339" s="12"/>
    </row>
    <row r="1340" spans="1:11">
      <c r="A1340" s="11"/>
      <c r="B1340" s="12"/>
      <c r="C1340" s="12"/>
      <c r="D1340" s="13"/>
      <c r="E1340" s="12"/>
      <c r="F1340" s="14" t="str">
        <f t="shared" si="32"/>
        <v/>
      </c>
      <c r="G1340" s="12"/>
      <c r="H1340" s="12"/>
      <c r="I1340" s="12"/>
      <c r="J1340" s="12"/>
      <c r="K1340" s="12"/>
    </row>
    <row r="1341" spans="1:11">
      <c r="A1341" s="11"/>
      <c r="B1341" s="12"/>
      <c r="C1341" s="12"/>
      <c r="D1341" s="13"/>
      <c r="E1341" s="12"/>
      <c r="F1341" s="14" t="str">
        <f t="shared" si="32"/>
        <v/>
      </c>
      <c r="G1341" s="12"/>
      <c r="H1341" s="12"/>
      <c r="I1341" s="12"/>
      <c r="J1341" s="12"/>
      <c r="K1341" s="12"/>
    </row>
    <row r="1342" spans="1:11">
      <c r="A1342" s="11"/>
      <c r="B1342" s="12"/>
      <c r="C1342" s="12"/>
      <c r="D1342" s="13"/>
      <c r="E1342" s="12"/>
      <c r="F1342" s="14" t="str">
        <f t="shared" si="32"/>
        <v/>
      </c>
      <c r="G1342" s="12"/>
      <c r="H1342" s="12"/>
      <c r="I1342" s="12"/>
      <c r="J1342" s="12"/>
      <c r="K1342" s="12"/>
    </row>
    <row r="1343" spans="1:11">
      <c r="A1343" s="11"/>
      <c r="B1343" s="12"/>
      <c r="C1343" s="12"/>
      <c r="D1343" s="13"/>
      <c r="E1343" s="12"/>
      <c r="F1343" s="14" t="str">
        <f t="shared" si="32"/>
        <v/>
      </c>
      <c r="G1343" s="12"/>
      <c r="H1343" s="12"/>
      <c r="I1343" s="12"/>
      <c r="J1343" s="12"/>
      <c r="K1343" s="12"/>
    </row>
    <row r="1344" spans="1:11">
      <c r="A1344" s="11"/>
      <c r="B1344" s="12"/>
      <c r="C1344" s="12"/>
      <c r="D1344" s="13"/>
      <c r="E1344" s="12"/>
      <c r="F1344" s="14" t="str">
        <f t="shared" si="32"/>
        <v/>
      </c>
      <c r="G1344" s="12"/>
      <c r="H1344" s="12"/>
      <c r="I1344" s="12"/>
      <c r="J1344" s="12"/>
      <c r="K1344" s="12"/>
    </row>
    <row r="1345" spans="1:11">
      <c r="A1345" s="11"/>
      <c r="B1345" s="12"/>
      <c r="C1345" s="12"/>
      <c r="D1345" s="13"/>
      <c r="E1345" s="12"/>
      <c r="F1345" s="14" t="str">
        <f t="shared" si="32"/>
        <v/>
      </c>
      <c r="G1345" s="12"/>
      <c r="H1345" s="12"/>
      <c r="I1345" s="12"/>
      <c r="J1345" s="12"/>
      <c r="K1345" s="12"/>
    </row>
    <row r="1346" spans="1:11">
      <c r="A1346" s="11"/>
      <c r="B1346" s="12"/>
      <c r="C1346" s="12"/>
      <c r="D1346" s="13"/>
      <c r="E1346" s="12"/>
      <c r="F1346" s="14" t="str">
        <f t="shared" ref="F1346:F1409" si="33">IF(ISNUMBER(A1346),TEXT(A1346,"mmmm"),"")</f>
        <v/>
      </c>
      <c r="G1346" s="12"/>
      <c r="H1346" s="12"/>
      <c r="I1346" s="12"/>
      <c r="J1346" s="12"/>
      <c r="K1346" s="12"/>
    </row>
    <row r="1347" spans="1:11">
      <c r="A1347" s="11"/>
      <c r="B1347" s="12"/>
      <c r="C1347" s="12"/>
      <c r="D1347" s="13"/>
      <c r="E1347" s="12"/>
      <c r="F1347" s="14" t="str">
        <f t="shared" si="33"/>
        <v/>
      </c>
      <c r="G1347" s="12"/>
      <c r="H1347" s="12"/>
      <c r="I1347" s="12"/>
      <c r="J1347" s="12"/>
      <c r="K1347" s="12"/>
    </row>
    <row r="1348" spans="1:11">
      <c r="A1348" s="11"/>
      <c r="B1348" s="12"/>
      <c r="C1348" s="12"/>
      <c r="D1348" s="13"/>
      <c r="E1348" s="12"/>
      <c r="F1348" s="14" t="str">
        <f t="shared" si="33"/>
        <v/>
      </c>
      <c r="G1348" s="12"/>
      <c r="H1348" s="12"/>
      <c r="I1348" s="12"/>
      <c r="J1348" s="12"/>
      <c r="K1348" s="12"/>
    </row>
    <row r="1349" spans="1:11">
      <c r="A1349" s="11"/>
      <c r="B1349" s="12"/>
      <c r="C1349" s="12"/>
      <c r="D1349" s="13"/>
      <c r="E1349" s="12"/>
      <c r="F1349" s="14" t="str">
        <f t="shared" si="33"/>
        <v/>
      </c>
      <c r="G1349" s="12"/>
      <c r="H1349" s="12"/>
      <c r="I1349" s="12"/>
      <c r="J1349" s="12"/>
      <c r="K1349" s="12"/>
    </row>
    <row r="1350" spans="1:11">
      <c r="A1350" s="11"/>
      <c r="B1350" s="12"/>
      <c r="C1350" s="12"/>
      <c r="D1350" s="13"/>
      <c r="E1350" s="12"/>
      <c r="F1350" s="14" t="str">
        <f t="shared" si="33"/>
        <v/>
      </c>
      <c r="G1350" s="12"/>
      <c r="H1350" s="12"/>
      <c r="I1350" s="12"/>
      <c r="J1350" s="12"/>
      <c r="K1350" s="12"/>
    </row>
    <row r="1351" spans="1:11">
      <c r="A1351" s="11"/>
      <c r="B1351" s="12"/>
      <c r="C1351" s="12"/>
      <c r="D1351" s="13"/>
      <c r="E1351" s="12"/>
      <c r="F1351" s="14" t="str">
        <f t="shared" si="33"/>
        <v/>
      </c>
      <c r="G1351" s="12"/>
      <c r="H1351" s="12"/>
      <c r="I1351" s="12"/>
      <c r="J1351" s="12"/>
      <c r="K1351" s="12"/>
    </row>
    <row r="1352" spans="1:11">
      <c r="A1352" s="11"/>
      <c r="B1352" s="12"/>
      <c r="C1352" s="12"/>
      <c r="D1352" s="13"/>
      <c r="E1352" s="12"/>
      <c r="F1352" s="14" t="str">
        <f t="shared" si="33"/>
        <v/>
      </c>
      <c r="G1352" s="12"/>
      <c r="H1352" s="12"/>
      <c r="I1352" s="12"/>
      <c r="J1352" s="12"/>
      <c r="K1352" s="12"/>
    </row>
    <row r="1353" spans="1:11">
      <c r="A1353" s="11"/>
      <c r="B1353" s="12"/>
      <c r="C1353" s="12"/>
      <c r="D1353" s="13"/>
      <c r="E1353" s="12"/>
      <c r="F1353" s="14" t="str">
        <f t="shared" si="33"/>
        <v/>
      </c>
      <c r="G1353" s="12"/>
      <c r="H1353" s="12"/>
      <c r="I1353" s="12"/>
      <c r="J1353" s="12"/>
      <c r="K1353" s="12"/>
    </row>
    <row r="1354" spans="1:11">
      <c r="A1354" s="11"/>
      <c r="B1354" s="12"/>
      <c r="C1354" s="12"/>
      <c r="D1354" s="13"/>
      <c r="E1354" s="12"/>
      <c r="F1354" s="14" t="str">
        <f t="shared" si="33"/>
        <v/>
      </c>
      <c r="G1354" s="12"/>
      <c r="H1354" s="12"/>
      <c r="I1354" s="12"/>
      <c r="J1354" s="12"/>
      <c r="K1354" s="12"/>
    </row>
    <row r="1355" spans="1:11">
      <c r="A1355" s="11"/>
      <c r="B1355" s="12"/>
      <c r="C1355" s="12"/>
      <c r="D1355" s="13"/>
      <c r="E1355" s="12"/>
      <c r="F1355" s="14" t="str">
        <f t="shared" si="33"/>
        <v/>
      </c>
      <c r="G1355" s="12"/>
      <c r="H1355" s="12"/>
      <c r="I1355" s="12"/>
      <c r="J1355" s="12"/>
      <c r="K1355" s="12"/>
    </row>
    <row r="1356" spans="1:11">
      <c r="A1356" s="11"/>
      <c r="B1356" s="12"/>
      <c r="C1356" s="12"/>
      <c r="D1356" s="13"/>
      <c r="E1356" s="12"/>
      <c r="F1356" s="14" t="str">
        <f t="shared" si="33"/>
        <v/>
      </c>
      <c r="G1356" s="12"/>
      <c r="H1356" s="12"/>
      <c r="I1356" s="12"/>
      <c r="J1356" s="12"/>
      <c r="K1356" s="12"/>
    </row>
    <row r="1357" spans="1:11">
      <c r="A1357" s="11"/>
      <c r="B1357" s="12"/>
      <c r="C1357" s="12"/>
      <c r="D1357" s="13"/>
      <c r="E1357" s="12"/>
      <c r="F1357" s="14" t="str">
        <f t="shared" si="33"/>
        <v/>
      </c>
      <c r="G1357" s="12"/>
      <c r="H1357" s="12"/>
      <c r="I1357" s="12"/>
      <c r="J1357" s="12"/>
      <c r="K1357" s="12"/>
    </row>
    <row r="1358" spans="1:11">
      <c r="A1358" s="11"/>
      <c r="B1358" s="12"/>
      <c r="C1358" s="12"/>
      <c r="D1358" s="13"/>
      <c r="E1358" s="12"/>
      <c r="F1358" s="14" t="str">
        <f t="shared" si="33"/>
        <v/>
      </c>
      <c r="G1358" s="12"/>
      <c r="H1358" s="12"/>
      <c r="I1358" s="12"/>
      <c r="J1358" s="12"/>
      <c r="K1358" s="12"/>
    </row>
    <row r="1359" spans="1:11">
      <c r="A1359" s="11"/>
      <c r="B1359" s="12"/>
      <c r="C1359" s="12"/>
      <c r="D1359" s="13"/>
      <c r="E1359" s="12"/>
      <c r="F1359" s="14" t="str">
        <f t="shared" si="33"/>
        <v/>
      </c>
      <c r="G1359" s="12"/>
      <c r="H1359" s="12"/>
      <c r="I1359" s="12"/>
      <c r="J1359" s="12"/>
      <c r="K1359" s="12"/>
    </row>
    <row r="1360" spans="1:11">
      <c r="A1360" s="11"/>
      <c r="B1360" s="12"/>
      <c r="C1360" s="12"/>
      <c r="D1360" s="13"/>
      <c r="E1360" s="12"/>
      <c r="F1360" s="14" t="str">
        <f t="shared" si="33"/>
        <v/>
      </c>
      <c r="G1360" s="12"/>
      <c r="H1360" s="12"/>
      <c r="I1360" s="12"/>
      <c r="J1360" s="12"/>
      <c r="K1360" s="12"/>
    </row>
    <row r="1361" spans="1:11">
      <c r="A1361" s="11"/>
      <c r="B1361" s="12"/>
      <c r="C1361" s="12"/>
      <c r="D1361" s="13"/>
      <c r="E1361" s="12"/>
      <c r="F1361" s="14" t="str">
        <f t="shared" si="33"/>
        <v/>
      </c>
      <c r="G1361" s="12"/>
      <c r="H1361" s="12"/>
      <c r="I1361" s="12"/>
      <c r="J1361" s="12"/>
      <c r="K1361" s="12"/>
    </row>
    <row r="1362" spans="1:11">
      <c r="A1362" s="11"/>
      <c r="B1362" s="12"/>
      <c r="C1362" s="12"/>
      <c r="D1362" s="13"/>
      <c r="E1362" s="12"/>
      <c r="F1362" s="14" t="str">
        <f t="shared" si="33"/>
        <v/>
      </c>
      <c r="G1362" s="12"/>
      <c r="H1362" s="12"/>
      <c r="I1362" s="12"/>
      <c r="J1362" s="12"/>
      <c r="K1362" s="12"/>
    </row>
    <row r="1363" spans="1:11">
      <c r="A1363" s="11"/>
      <c r="B1363" s="12"/>
      <c r="C1363" s="12"/>
      <c r="D1363" s="13"/>
      <c r="E1363" s="12"/>
      <c r="F1363" s="14" t="str">
        <f t="shared" si="33"/>
        <v/>
      </c>
      <c r="G1363" s="12"/>
      <c r="H1363" s="12"/>
      <c r="I1363" s="12"/>
      <c r="J1363" s="12"/>
      <c r="K1363" s="12"/>
    </row>
    <row r="1364" spans="1:11">
      <c r="A1364" s="11"/>
      <c r="B1364" s="12"/>
      <c r="C1364" s="12"/>
      <c r="D1364" s="13"/>
      <c r="E1364" s="12"/>
      <c r="F1364" s="14" t="str">
        <f t="shared" si="33"/>
        <v/>
      </c>
      <c r="G1364" s="12"/>
      <c r="H1364" s="12"/>
      <c r="I1364" s="12"/>
      <c r="J1364" s="12"/>
      <c r="K1364" s="12"/>
    </row>
    <row r="1365" spans="1:11">
      <c r="A1365" s="11"/>
      <c r="B1365" s="12"/>
      <c r="C1365" s="12"/>
      <c r="D1365" s="13"/>
      <c r="E1365" s="12"/>
      <c r="F1365" s="14" t="str">
        <f t="shared" si="33"/>
        <v/>
      </c>
      <c r="G1365" s="12"/>
      <c r="H1365" s="12"/>
      <c r="I1365" s="12"/>
      <c r="J1365" s="12"/>
      <c r="K1365" s="12"/>
    </row>
    <row r="1366" spans="1:11">
      <c r="A1366" s="11"/>
      <c r="B1366" s="12"/>
      <c r="C1366" s="12"/>
      <c r="D1366" s="13"/>
      <c r="E1366" s="12"/>
      <c r="F1366" s="14" t="str">
        <f t="shared" si="33"/>
        <v/>
      </c>
      <c r="G1366" s="12"/>
      <c r="H1366" s="12"/>
      <c r="I1366" s="12"/>
      <c r="J1366" s="12"/>
      <c r="K1366" s="12"/>
    </row>
    <row r="1367" spans="1:11">
      <c r="A1367" s="11"/>
      <c r="B1367" s="12"/>
      <c r="C1367" s="12"/>
      <c r="D1367" s="13"/>
      <c r="E1367" s="12"/>
      <c r="F1367" s="14" t="str">
        <f t="shared" si="33"/>
        <v/>
      </c>
      <c r="G1367" s="12"/>
      <c r="H1367" s="12"/>
      <c r="I1367" s="12"/>
      <c r="J1367" s="12"/>
      <c r="K1367" s="12"/>
    </row>
    <row r="1368" spans="1:11">
      <c r="A1368" s="11"/>
      <c r="B1368" s="12"/>
      <c r="C1368" s="12"/>
      <c r="D1368" s="13"/>
      <c r="E1368" s="12"/>
      <c r="F1368" s="14" t="str">
        <f t="shared" si="33"/>
        <v/>
      </c>
      <c r="G1368" s="12"/>
      <c r="H1368" s="12"/>
      <c r="I1368" s="12"/>
      <c r="J1368" s="12"/>
      <c r="K1368" s="12"/>
    </row>
    <row r="1369" spans="1:11">
      <c r="A1369" s="11"/>
      <c r="B1369" s="12"/>
      <c r="C1369" s="12"/>
      <c r="D1369" s="13"/>
      <c r="E1369" s="12"/>
      <c r="F1369" s="14" t="str">
        <f t="shared" si="33"/>
        <v/>
      </c>
      <c r="G1369" s="12"/>
      <c r="H1369" s="12"/>
      <c r="I1369" s="12"/>
      <c r="J1369" s="12"/>
      <c r="K1369" s="12"/>
    </row>
    <row r="1370" spans="1:11">
      <c r="A1370" s="11"/>
      <c r="B1370" s="12"/>
      <c r="C1370" s="12"/>
      <c r="D1370" s="13"/>
      <c r="E1370" s="12"/>
      <c r="F1370" s="14" t="str">
        <f t="shared" si="33"/>
        <v/>
      </c>
      <c r="G1370" s="12"/>
      <c r="H1370" s="12"/>
      <c r="I1370" s="12"/>
      <c r="J1370" s="12"/>
      <c r="K1370" s="12"/>
    </row>
    <row r="1371" spans="1:11">
      <c r="A1371" s="11"/>
      <c r="B1371" s="12"/>
      <c r="C1371" s="12"/>
      <c r="D1371" s="13"/>
      <c r="E1371" s="12"/>
      <c r="F1371" s="14" t="str">
        <f t="shared" si="33"/>
        <v/>
      </c>
      <c r="G1371" s="12"/>
      <c r="H1371" s="12"/>
      <c r="I1371" s="12"/>
      <c r="J1371" s="12"/>
      <c r="K1371" s="12"/>
    </row>
    <row r="1372" spans="1:11">
      <c r="A1372" s="11"/>
      <c r="B1372" s="12"/>
      <c r="C1372" s="12"/>
      <c r="D1372" s="13"/>
      <c r="E1372" s="12"/>
      <c r="F1372" s="14" t="str">
        <f t="shared" si="33"/>
        <v/>
      </c>
      <c r="G1372" s="12"/>
      <c r="H1372" s="12"/>
      <c r="I1372" s="12"/>
      <c r="J1372" s="12"/>
      <c r="K1372" s="12"/>
    </row>
    <row r="1373" spans="1:11">
      <c r="A1373" s="11"/>
      <c r="B1373" s="12"/>
      <c r="C1373" s="12"/>
      <c r="D1373" s="13"/>
      <c r="E1373" s="12"/>
      <c r="F1373" s="14" t="str">
        <f t="shared" si="33"/>
        <v/>
      </c>
      <c r="G1373" s="12"/>
      <c r="H1373" s="12"/>
      <c r="I1373" s="12"/>
      <c r="J1373" s="12"/>
      <c r="K1373" s="12"/>
    </row>
    <row r="1374" spans="1:11">
      <c r="A1374" s="11"/>
      <c r="B1374" s="12"/>
      <c r="C1374" s="12"/>
      <c r="D1374" s="13"/>
      <c r="E1374" s="12"/>
      <c r="F1374" s="14" t="str">
        <f t="shared" si="33"/>
        <v/>
      </c>
      <c r="G1374" s="12"/>
      <c r="H1374" s="12"/>
      <c r="I1374" s="12"/>
      <c r="J1374" s="12"/>
      <c r="K1374" s="12"/>
    </row>
    <row r="1375" spans="1:11">
      <c r="A1375" s="11"/>
      <c r="B1375" s="12"/>
      <c r="C1375" s="12"/>
      <c r="D1375" s="13"/>
      <c r="E1375" s="12"/>
      <c r="F1375" s="14" t="str">
        <f t="shared" si="33"/>
        <v/>
      </c>
      <c r="G1375" s="12"/>
      <c r="H1375" s="12"/>
      <c r="I1375" s="12"/>
      <c r="J1375" s="12"/>
      <c r="K1375" s="12"/>
    </row>
    <row r="1376" spans="1:11">
      <c r="A1376" s="11"/>
      <c r="B1376" s="12"/>
      <c r="C1376" s="12"/>
      <c r="D1376" s="13"/>
      <c r="E1376" s="12"/>
      <c r="F1376" s="14" t="str">
        <f t="shared" si="33"/>
        <v/>
      </c>
      <c r="G1376" s="12"/>
      <c r="H1376" s="12"/>
      <c r="I1376" s="12"/>
      <c r="J1376" s="12"/>
      <c r="K1376" s="12"/>
    </row>
    <row r="1377" spans="1:11">
      <c r="A1377" s="11"/>
      <c r="B1377" s="12"/>
      <c r="C1377" s="12"/>
      <c r="D1377" s="13"/>
      <c r="E1377" s="12"/>
      <c r="F1377" s="14" t="str">
        <f t="shared" si="33"/>
        <v/>
      </c>
      <c r="G1377" s="12"/>
      <c r="H1377" s="12"/>
      <c r="I1377" s="12"/>
      <c r="J1377" s="12"/>
      <c r="K1377" s="12"/>
    </row>
    <row r="1378" spans="1:11">
      <c r="A1378" s="11"/>
      <c r="B1378" s="12"/>
      <c r="C1378" s="12"/>
      <c r="D1378" s="13"/>
      <c r="E1378" s="12"/>
      <c r="F1378" s="14" t="str">
        <f t="shared" si="33"/>
        <v/>
      </c>
      <c r="G1378" s="12"/>
      <c r="H1378" s="12"/>
      <c r="I1378" s="12"/>
      <c r="J1378" s="12"/>
      <c r="K1378" s="12"/>
    </row>
    <row r="1379" spans="1:11">
      <c r="A1379" s="11"/>
      <c r="B1379" s="12"/>
      <c r="C1379" s="12"/>
      <c r="D1379" s="13"/>
      <c r="E1379" s="12"/>
      <c r="F1379" s="14" t="str">
        <f t="shared" si="33"/>
        <v/>
      </c>
      <c r="G1379" s="12"/>
      <c r="H1379" s="12"/>
      <c r="I1379" s="12"/>
      <c r="J1379" s="12"/>
      <c r="K1379" s="12"/>
    </row>
    <row r="1380" spans="1:11">
      <c r="A1380" s="11"/>
      <c r="B1380" s="12"/>
      <c r="C1380" s="12"/>
      <c r="D1380" s="13"/>
      <c r="E1380" s="12"/>
      <c r="F1380" s="14" t="str">
        <f t="shared" si="33"/>
        <v/>
      </c>
      <c r="G1380" s="12"/>
      <c r="H1380" s="12"/>
      <c r="I1380" s="12"/>
      <c r="J1380" s="12"/>
      <c r="K1380" s="12"/>
    </row>
    <row r="1381" spans="1:11">
      <c r="A1381" s="11"/>
      <c r="B1381" s="12"/>
      <c r="C1381" s="12"/>
      <c r="D1381" s="13"/>
      <c r="E1381" s="12"/>
      <c r="F1381" s="14" t="str">
        <f t="shared" si="33"/>
        <v/>
      </c>
      <c r="G1381" s="12"/>
      <c r="H1381" s="12"/>
      <c r="I1381" s="12"/>
      <c r="J1381" s="12"/>
      <c r="K1381" s="12"/>
    </row>
    <row r="1382" spans="1:11">
      <c r="A1382" s="11"/>
      <c r="B1382" s="12"/>
      <c r="C1382" s="12"/>
      <c r="D1382" s="13"/>
      <c r="E1382" s="12"/>
      <c r="F1382" s="14" t="str">
        <f t="shared" si="33"/>
        <v/>
      </c>
      <c r="G1382" s="12"/>
      <c r="H1382" s="12"/>
      <c r="I1382" s="12"/>
      <c r="J1382" s="12"/>
      <c r="K1382" s="12"/>
    </row>
    <row r="1383" spans="1:11">
      <c r="A1383" s="11"/>
      <c r="B1383" s="12"/>
      <c r="C1383" s="12"/>
      <c r="D1383" s="13"/>
      <c r="E1383" s="12"/>
      <c r="F1383" s="14" t="str">
        <f t="shared" si="33"/>
        <v/>
      </c>
      <c r="G1383" s="12"/>
      <c r="H1383" s="12"/>
      <c r="I1383" s="12"/>
      <c r="J1383" s="12"/>
      <c r="K1383" s="12"/>
    </row>
    <row r="1384" spans="1:11">
      <c r="A1384" s="11"/>
      <c r="B1384" s="12"/>
      <c r="C1384" s="12"/>
      <c r="D1384" s="13"/>
      <c r="E1384" s="12"/>
      <c r="F1384" s="14" t="str">
        <f t="shared" si="33"/>
        <v/>
      </c>
      <c r="G1384" s="12"/>
      <c r="H1384" s="12"/>
      <c r="I1384" s="12"/>
      <c r="J1384" s="12"/>
      <c r="K1384" s="12"/>
    </row>
    <row r="1385" spans="1:11">
      <c r="A1385" s="11"/>
      <c r="B1385" s="12"/>
      <c r="C1385" s="12"/>
      <c r="D1385" s="13"/>
      <c r="E1385" s="12"/>
      <c r="F1385" s="14" t="str">
        <f t="shared" si="33"/>
        <v/>
      </c>
      <c r="G1385" s="12"/>
      <c r="H1385" s="12"/>
      <c r="I1385" s="12"/>
      <c r="J1385" s="12"/>
      <c r="K1385" s="12"/>
    </row>
    <row r="1386" spans="1:11">
      <c r="A1386" s="11"/>
      <c r="B1386" s="12"/>
      <c r="C1386" s="12"/>
      <c r="D1386" s="13"/>
      <c r="E1386" s="12"/>
      <c r="F1386" s="14" t="str">
        <f t="shared" si="33"/>
        <v/>
      </c>
      <c r="G1386" s="12"/>
      <c r="H1386" s="12"/>
      <c r="I1386" s="12"/>
      <c r="J1386" s="12"/>
      <c r="K1386" s="12"/>
    </row>
    <row r="1387" spans="1:11">
      <c r="A1387" s="11"/>
      <c r="B1387" s="12"/>
      <c r="C1387" s="12"/>
      <c r="D1387" s="13"/>
      <c r="E1387" s="12"/>
      <c r="F1387" s="14" t="str">
        <f t="shared" si="33"/>
        <v/>
      </c>
      <c r="G1387" s="12"/>
      <c r="H1387" s="12"/>
      <c r="I1387" s="12"/>
      <c r="J1387" s="12"/>
      <c r="K1387" s="12"/>
    </row>
    <row r="1388" spans="1:11">
      <c r="A1388" s="11"/>
      <c r="B1388" s="12"/>
      <c r="C1388" s="12"/>
      <c r="D1388" s="13"/>
      <c r="E1388" s="12"/>
      <c r="F1388" s="14" t="str">
        <f t="shared" si="33"/>
        <v/>
      </c>
      <c r="G1388" s="12"/>
      <c r="H1388" s="12"/>
      <c r="I1388" s="12"/>
      <c r="J1388" s="12"/>
      <c r="K1388" s="12"/>
    </row>
    <row r="1389" spans="1:11">
      <c r="A1389" s="11"/>
      <c r="B1389" s="12"/>
      <c r="C1389" s="12"/>
      <c r="D1389" s="13"/>
      <c r="E1389" s="12"/>
      <c r="F1389" s="14" t="str">
        <f t="shared" si="33"/>
        <v/>
      </c>
      <c r="G1389" s="12"/>
      <c r="H1389" s="12"/>
      <c r="I1389" s="12"/>
      <c r="J1389" s="12"/>
      <c r="K1389" s="12"/>
    </row>
    <row r="1390" spans="1:11">
      <c r="A1390" s="11"/>
      <c r="B1390" s="12"/>
      <c r="C1390" s="12"/>
      <c r="D1390" s="13"/>
      <c r="E1390" s="12"/>
      <c r="F1390" s="14" t="str">
        <f t="shared" si="33"/>
        <v/>
      </c>
      <c r="G1390" s="12"/>
      <c r="H1390" s="12"/>
      <c r="I1390" s="12"/>
      <c r="J1390" s="12"/>
      <c r="K1390" s="12"/>
    </row>
    <row r="1391" spans="1:11">
      <c r="A1391" s="11"/>
      <c r="B1391" s="12"/>
      <c r="C1391" s="12"/>
      <c r="D1391" s="13"/>
      <c r="E1391" s="12"/>
      <c r="F1391" s="14" t="str">
        <f t="shared" si="33"/>
        <v/>
      </c>
      <c r="G1391" s="12"/>
      <c r="H1391" s="12"/>
      <c r="I1391" s="12"/>
      <c r="J1391" s="12"/>
      <c r="K1391" s="12"/>
    </row>
    <row r="1392" spans="1:11">
      <c r="A1392" s="11"/>
      <c r="B1392" s="12"/>
      <c r="C1392" s="12"/>
      <c r="D1392" s="13"/>
      <c r="E1392" s="12"/>
      <c r="F1392" s="14" t="str">
        <f t="shared" si="33"/>
        <v/>
      </c>
      <c r="G1392" s="12"/>
      <c r="H1392" s="12"/>
      <c r="I1392" s="12"/>
      <c r="J1392" s="12"/>
      <c r="K1392" s="12"/>
    </row>
    <row r="1393" spans="1:11">
      <c r="A1393" s="11"/>
      <c r="B1393" s="12"/>
      <c r="C1393" s="12"/>
      <c r="D1393" s="13"/>
      <c r="E1393" s="12"/>
      <c r="F1393" s="14" t="str">
        <f t="shared" si="33"/>
        <v/>
      </c>
      <c r="G1393" s="12"/>
      <c r="H1393" s="12"/>
      <c r="I1393" s="12"/>
      <c r="J1393" s="12"/>
      <c r="K1393" s="12"/>
    </row>
    <row r="1394" spans="1:11">
      <c r="A1394" s="11"/>
      <c r="B1394" s="12"/>
      <c r="C1394" s="12"/>
      <c r="D1394" s="13"/>
      <c r="E1394" s="12"/>
      <c r="F1394" s="14" t="str">
        <f t="shared" si="33"/>
        <v/>
      </c>
      <c r="G1394" s="12"/>
      <c r="H1394" s="12"/>
      <c r="I1394" s="12"/>
      <c r="J1394" s="12"/>
      <c r="K1394" s="12"/>
    </row>
    <row r="1395" spans="1:11">
      <c r="A1395" s="11"/>
      <c r="B1395" s="12"/>
      <c r="C1395" s="12"/>
      <c r="D1395" s="13"/>
      <c r="E1395" s="12"/>
      <c r="F1395" s="14" t="str">
        <f t="shared" si="33"/>
        <v/>
      </c>
      <c r="G1395" s="12"/>
      <c r="H1395" s="12"/>
      <c r="I1395" s="12"/>
      <c r="J1395" s="12"/>
      <c r="K1395" s="12"/>
    </row>
    <row r="1396" spans="1:11">
      <c r="A1396" s="11"/>
      <c r="B1396" s="12"/>
      <c r="C1396" s="12"/>
      <c r="D1396" s="13"/>
      <c r="E1396" s="12"/>
      <c r="F1396" s="14" t="str">
        <f t="shared" si="33"/>
        <v/>
      </c>
      <c r="G1396" s="12"/>
      <c r="H1396" s="12"/>
      <c r="I1396" s="12"/>
      <c r="J1396" s="12"/>
      <c r="K1396" s="12"/>
    </row>
    <row r="1397" spans="1:11">
      <c r="A1397" s="11"/>
      <c r="B1397" s="12"/>
      <c r="C1397" s="12"/>
      <c r="D1397" s="13"/>
      <c r="E1397" s="12"/>
      <c r="F1397" s="14" t="str">
        <f t="shared" si="33"/>
        <v/>
      </c>
      <c r="G1397" s="12"/>
      <c r="H1397" s="12"/>
      <c r="I1397" s="12"/>
      <c r="J1397" s="12"/>
      <c r="K1397" s="12"/>
    </row>
    <row r="1398" spans="1:11">
      <c r="A1398" s="11"/>
      <c r="B1398" s="12"/>
      <c r="C1398" s="12"/>
      <c r="D1398" s="13"/>
      <c r="E1398" s="12"/>
      <c r="F1398" s="14" t="str">
        <f t="shared" si="33"/>
        <v/>
      </c>
      <c r="G1398" s="12"/>
      <c r="H1398" s="12"/>
      <c r="I1398" s="12"/>
      <c r="J1398" s="12"/>
      <c r="K1398" s="12"/>
    </row>
    <row r="1399" spans="1:11">
      <c r="A1399" s="11"/>
      <c r="B1399" s="12"/>
      <c r="C1399" s="12"/>
      <c r="D1399" s="13"/>
      <c r="E1399" s="12"/>
      <c r="F1399" s="14" t="str">
        <f t="shared" si="33"/>
        <v/>
      </c>
      <c r="G1399" s="12"/>
      <c r="H1399" s="12"/>
      <c r="I1399" s="12"/>
      <c r="J1399" s="12"/>
      <c r="K1399" s="12"/>
    </row>
    <row r="1400" spans="1:11">
      <c r="A1400" s="11"/>
      <c r="B1400" s="12"/>
      <c r="C1400" s="12"/>
      <c r="D1400" s="13"/>
      <c r="E1400" s="12"/>
      <c r="F1400" s="14" t="str">
        <f t="shared" si="33"/>
        <v/>
      </c>
      <c r="G1400" s="12"/>
      <c r="H1400" s="12"/>
      <c r="I1400" s="12"/>
      <c r="J1400" s="12"/>
      <c r="K1400" s="12"/>
    </row>
    <row r="1401" spans="1:11">
      <c r="A1401" s="11"/>
      <c r="B1401" s="12"/>
      <c r="C1401" s="12"/>
      <c r="D1401" s="13"/>
      <c r="E1401" s="12"/>
      <c r="F1401" s="14" t="str">
        <f t="shared" si="33"/>
        <v/>
      </c>
      <c r="G1401" s="12"/>
      <c r="H1401" s="12"/>
      <c r="I1401" s="12"/>
      <c r="J1401" s="12"/>
      <c r="K1401" s="12"/>
    </row>
    <row r="1402" spans="1:11">
      <c r="A1402" s="11"/>
      <c r="B1402" s="12"/>
      <c r="C1402" s="12"/>
      <c r="D1402" s="13"/>
      <c r="E1402" s="12"/>
      <c r="F1402" s="14" t="str">
        <f t="shared" si="33"/>
        <v/>
      </c>
      <c r="G1402" s="12"/>
      <c r="H1402" s="12"/>
      <c r="I1402" s="12"/>
      <c r="J1402" s="12"/>
      <c r="K1402" s="12"/>
    </row>
    <row r="1403" spans="1:11">
      <c r="A1403" s="11"/>
      <c r="B1403" s="12"/>
      <c r="C1403" s="12"/>
      <c r="D1403" s="13"/>
      <c r="E1403" s="12"/>
      <c r="F1403" s="14" t="str">
        <f t="shared" si="33"/>
        <v/>
      </c>
      <c r="G1403" s="12"/>
      <c r="H1403" s="12"/>
      <c r="I1403" s="12"/>
      <c r="J1403" s="12"/>
      <c r="K1403" s="12"/>
    </row>
    <row r="1404" spans="1:11">
      <c r="A1404" s="11"/>
      <c r="B1404" s="12"/>
      <c r="C1404" s="12"/>
      <c r="D1404" s="13"/>
      <c r="E1404" s="12"/>
      <c r="F1404" s="14" t="str">
        <f t="shared" si="33"/>
        <v/>
      </c>
      <c r="G1404" s="12"/>
      <c r="H1404" s="12"/>
      <c r="I1404" s="12"/>
      <c r="J1404" s="12"/>
      <c r="K1404" s="12"/>
    </row>
    <row r="1405" spans="1:11">
      <c r="A1405" s="11"/>
      <c r="B1405" s="12"/>
      <c r="C1405" s="12"/>
      <c r="D1405" s="13"/>
      <c r="E1405" s="12"/>
      <c r="F1405" s="14" t="str">
        <f t="shared" si="33"/>
        <v/>
      </c>
      <c r="G1405" s="12"/>
      <c r="H1405" s="12"/>
      <c r="I1405" s="12"/>
      <c r="J1405" s="12"/>
      <c r="K1405" s="12"/>
    </row>
    <row r="1406" spans="1:11">
      <c r="A1406" s="11"/>
      <c r="B1406" s="12"/>
      <c r="C1406" s="12"/>
      <c r="D1406" s="13"/>
      <c r="E1406" s="12"/>
      <c r="F1406" s="14" t="str">
        <f t="shared" si="33"/>
        <v/>
      </c>
      <c r="G1406" s="12"/>
      <c r="H1406" s="12"/>
      <c r="I1406" s="12"/>
      <c r="J1406" s="12"/>
      <c r="K1406" s="12"/>
    </row>
    <row r="1407" spans="1:11">
      <c r="A1407" s="11"/>
      <c r="B1407" s="12"/>
      <c r="C1407" s="12"/>
      <c r="D1407" s="13"/>
      <c r="E1407" s="12"/>
      <c r="F1407" s="14" t="str">
        <f t="shared" si="33"/>
        <v/>
      </c>
      <c r="G1407" s="12"/>
      <c r="H1407" s="12"/>
      <c r="I1407" s="12"/>
      <c r="J1407" s="12"/>
      <c r="K1407" s="12"/>
    </row>
    <row r="1408" spans="1:11">
      <c r="A1408" s="11"/>
      <c r="B1408" s="12"/>
      <c r="C1408" s="12"/>
      <c r="D1408" s="13"/>
      <c r="E1408" s="12"/>
      <c r="F1408" s="14" t="str">
        <f t="shared" si="33"/>
        <v/>
      </c>
      <c r="G1408" s="12"/>
      <c r="H1408" s="12"/>
      <c r="I1408" s="12"/>
      <c r="J1408" s="12"/>
      <c r="K1408" s="12"/>
    </row>
    <row r="1409" spans="1:11">
      <c r="A1409" s="11"/>
      <c r="B1409" s="12"/>
      <c r="C1409" s="12"/>
      <c r="D1409" s="13"/>
      <c r="E1409" s="12"/>
      <c r="F1409" s="14" t="str">
        <f t="shared" si="33"/>
        <v/>
      </c>
      <c r="G1409" s="12"/>
      <c r="H1409" s="12"/>
      <c r="I1409" s="12"/>
      <c r="J1409" s="12"/>
      <c r="K1409" s="12"/>
    </row>
    <row r="1410" spans="1:11">
      <c r="A1410" s="11"/>
      <c r="B1410" s="12"/>
      <c r="C1410" s="12"/>
      <c r="D1410" s="13"/>
      <c r="E1410" s="12"/>
      <c r="F1410" s="14" t="str">
        <f t="shared" ref="F1410:F1473" si="34">IF(ISNUMBER(A1410),TEXT(A1410,"mmmm"),"")</f>
        <v/>
      </c>
      <c r="G1410" s="12"/>
      <c r="H1410" s="12"/>
      <c r="I1410" s="12"/>
      <c r="J1410" s="12"/>
      <c r="K1410" s="12"/>
    </row>
    <row r="1411" spans="1:11">
      <c r="A1411" s="11"/>
      <c r="B1411" s="12"/>
      <c r="C1411" s="12"/>
      <c r="D1411" s="13"/>
      <c r="E1411" s="12"/>
      <c r="F1411" s="14" t="str">
        <f t="shared" si="34"/>
        <v/>
      </c>
      <c r="G1411" s="12"/>
      <c r="H1411" s="12"/>
      <c r="I1411" s="12"/>
      <c r="J1411" s="12"/>
      <c r="K1411" s="12"/>
    </row>
    <row r="1412" spans="1:11">
      <c r="A1412" s="11"/>
      <c r="B1412" s="12"/>
      <c r="C1412" s="12"/>
      <c r="D1412" s="13"/>
      <c r="E1412" s="12"/>
      <c r="F1412" s="14" t="str">
        <f t="shared" si="34"/>
        <v/>
      </c>
      <c r="G1412" s="12"/>
      <c r="H1412" s="12"/>
      <c r="I1412" s="12"/>
      <c r="J1412" s="12"/>
      <c r="K1412" s="12"/>
    </row>
    <row r="1413" spans="1:11">
      <c r="A1413" s="11"/>
      <c r="B1413" s="12"/>
      <c r="C1413" s="12"/>
      <c r="D1413" s="13"/>
      <c r="E1413" s="12"/>
      <c r="F1413" s="14" t="str">
        <f t="shared" si="34"/>
        <v/>
      </c>
      <c r="G1413" s="12"/>
      <c r="H1413" s="12"/>
      <c r="I1413" s="12"/>
      <c r="J1413" s="12"/>
      <c r="K1413" s="12"/>
    </row>
    <row r="1414" spans="1:11">
      <c r="A1414" s="11"/>
      <c r="B1414" s="12"/>
      <c r="C1414" s="12"/>
      <c r="D1414" s="13"/>
      <c r="E1414" s="12"/>
      <c r="F1414" s="14" t="str">
        <f t="shared" si="34"/>
        <v/>
      </c>
      <c r="G1414" s="12"/>
      <c r="H1414" s="12"/>
      <c r="I1414" s="12"/>
      <c r="J1414" s="12"/>
      <c r="K1414" s="12"/>
    </row>
    <row r="1415" spans="1:11">
      <c r="A1415" s="11"/>
      <c r="B1415" s="12"/>
      <c r="C1415" s="12"/>
      <c r="D1415" s="13"/>
      <c r="E1415" s="12"/>
      <c r="F1415" s="14" t="str">
        <f t="shared" si="34"/>
        <v/>
      </c>
      <c r="G1415" s="12"/>
      <c r="H1415" s="12"/>
      <c r="I1415" s="12"/>
      <c r="J1415" s="12"/>
      <c r="K1415" s="12"/>
    </row>
    <row r="1416" spans="1:11">
      <c r="A1416" s="11"/>
      <c r="B1416" s="12"/>
      <c r="C1416" s="12"/>
      <c r="D1416" s="13"/>
      <c r="E1416" s="12"/>
      <c r="F1416" s="14" t="str">
        <f t="shared" si="34"/>
        <v/>
      </c>
      <c r="G1416" s="12"/>
      <c r="H1416" s="12"/>
      <c r="I1416" s="12"/>
      <c r="J1416" s="12"/>
      <c r="K1416" s="12"/>
    </row>
    <row r="1417" spans="1:11">
      <c r="A1417" s="11"/>
      <c r="B1417" s="12"/>
      <c r="C1417" s="12"/>
      <c r="D1417" s="13"/>
      <c r="E1417" s="12"/>
      <c r="F1417" s="14" t="str">
        <f t="shared" si="34"/>
        <v/>
      </c>
      <c r="G1417" s="12"/>
      <c r="H1417" s="12"/>
      <c r="I1417" s="12"/>
      <c r="J1417" s="12"/>
      <c r="K1417" s="12"/>
    </row>
    <row r="1418" spans="1:11">
      <c r="A1418" s="11"/>
      <c r="B1418" s="12"/>
      <c r="C1418" s="12"/>
      <c r="D1418" s="13"/>
      <c r="E1418" s="12"/>
      <c r="F1418" s="14" t="str">
        <f t="shared" si="34"/>
        <v/>
      </c>
      <c r="G1418" s="12"/>
      <c r="H1418" s="12"/>
      <c r="I1418" s="12"/>
      <c r="J1418" s="12"/>
      <c r="K1418" s="12"/>
    </row>
    <row r="1419" spans="1:11">
      <c r="A1419" s="11"/>
      <c r="B1419" s="12"/>
      <c r="C1419" s="12"/>
      <c r="D1419" s="13"/>
      <c r="E1419" s="12"/>
      <c r="F1419" s="14" t="str">
        <f t="shared" si="34"/>
        <v/>
      </c>
      <c r="G1419" s="12"/>
      <c r="H1419" s="12"/>
      <c r="I1419" s="12"/>
      <c r="J1419" s="12"/>
      <c r="K1419" s="12"/>
    </row>
    <row r="1420" spans="1:11">
      <c r="A1420" s="11"/>
      <c r="B1420" s="12"/>
      <c r="C1420" s="12"/>
      <c r="D1420" s="13"/>
      <c r="E1420" s="12"/>
      <c r="F1420" s="14" t="str">
        <f t="shared" si="34"/>
        <v/>
      </c>
      <c r="G1420" s="12"/>
      <c r="H1420" s="12"/>
      <c r="I1420" s="12"/>
      <c r="J1420" s="12"/>
      <c r="K1420" s="12"/>
    </row>
    <row r="1421" spans="1:11">
      <c r="A1421" s="11"/>
      <c r="B1421" s="12"/>
      <c r="C1421" s="12"/>
      <c r="D1421" s="13"/>
      <c r="E1421" s="12"/>
      <c r="F1421" s="14" t="str">
        <f t="shared" si="34"/>
        <v/>
      </c>
      <c r="G1421" s="12"/>
      <c r="H1421" s="12"/>
      <c r="I1421" s="12"/>
      <c r="J1421" s="12"/>
      <c r="K1421" s="12"/>
    </row>
    <row r="1422" spans="1:11">
      <c r="A1422" s="11"/>
      <c r="B1422" s="12"/>
      <c r="C1422" s="12"/>
      <c r="D1422" s="13"/>
      <c r="E1422" s="12"/>
      <c r="F1422" s="14" t="str">
        <f t="shared" si="34"/>
        <v/>
      </c>
      <c r="G1422" s="12"/>
      <c r="H1422" s="12"/>
      <c r="I1422" s="12"/>
      <c r="J1422" s="12"/>
      <c r="K1422" s="12"/>
    </row>
    <row r="1423" spans="1:11">
      <c r="A1423" s="11"/>
      <c r="B1423" s="12"/>
      <c r="C1423" s="12"/>
      <c r="D1423" s="13"/>
      <c r="E1423" s="12"/>
      <c r="F1423" s="14" t="str">
        <f t="shared" si="34"/>
        <v/>
      </c>
      <c r="G1423" s="12"/>
      <c r="H1423" s="12"/>
      <c r="I1423" s="12"/>
      <c r="J1423" s="12"/>
      <c r="K1423" s="12"/>
    </row>
    <row r="1424" spans="1:11">
      <c r="A1424" s="11"/>
      <c r="B1424" s="12"/>
      <c r="C1424" s="12"/>
      <c r="D1424" s="13"/>
      <c r="E1424" s="12"/>
      <c r="F1424" s="14" t="str">
        <f t="shared" si="34"/>
        <v/>
      </c>
      <c r="G1424" s="12"/>
      <c r="H1424" s="12"/>
      <c r="I1424" s="12"/>
      <c r="J1424" s="12"/>
      <c r="K1424" s="12"/>
    </row>
    <row r="1425" spans="1:11">
      <c r="A1425" s="11"/>
      <c r="B1425" s="12"/>
      <c r="C1425" s="12"/>
      <c r="D1425" s="13"/>
      <c r="E1425" s="12"/>
      <c r="F1425" s="14" t="str">
        <f t="shared" si="34"/>
        <v/>
      </c>
      <c r="G1425" s="12"/>
      <c r="H1425" s="12"/>
      <c r="I1425" s="12"/>
      <c r="J1425" s="12"/>
      <c r="K1425" s="12"/>
    </row>
    <row r="1426" spans="1:11">
      <c r="A1426" s="11"/>
      <c r="B1426" s="12"/>
      <c r="C1426" s="12"/>
      <c r="D1426" s="13"/>
      <c r="E1426" s="12"/>
      <c r="F1426" s="14" t="str">
        <f t="shared" si="34"/>
        <v/>
      </c>
      <c r="G1426" s="12"/>
      <c r="H1426" s="12"/>
      <c r="I1426" s="12"/>
      <c r="J1426" s="12"/>
      <c r="K1426" s="12"/>
    </row>
    <row r="1427" spans="1:11">
      <c r="A1427" s="11"/>
      <c r="B1427" s="12"/>
      <c r="C1427" s="12"/>
      <c r="D1427" s="13"/>
      <c r="E1427" s="12"/>
      <c r="F1427" s="14" t="str">
        <f t="shared" si="34"/>
        <v/>
      </c>
      <c r="G1427" s="12"/>
      <c r="H1427" s="12"/>
      <c r="I1427" s="12"/>
      <c r="J1427" s="12"/>
      <c r="K1427" s="12"/>
    </row>
    <row r="1428" spans="1:11">
      <c r="A1428" s="11"/>
      <c r="B1428" s="12"/>
      <c r="C1428" s="12"/>
      <c r="D1428" s="13"/>
      <c r="E1428" s="12"/>
      <c r="F1428" s="14" t="str">
        <f t="shared" si="34"/>
        <v/>
      </c>
      <c r="G1428" s="12"/>
      <c r="H1428" s="12"/>
      <c r="I1428" s="12"/>
      <c r="J1428" s="12"/>
      <c r="K1428" s="12"/>
    </row>
    <row r="1429" spans="1:11">
      <c r="A1429" s="11"/>
      <c r="B1429" s="12"/>
      <c r="C1429" s="12"/>
      <c r="D1429" s="13"/>
      <c r="E1429" s="12"/>
      <c r="F1429" s="14" t="str">
        <f t="shared" si="34"/>
        <v/>
      </c>
      <c r="G1429" s="12"/>
      <c r="H1429" s="12"/>
      <c r="I1429" s="12"/>
      <c r="J1429" s="12"/>
      <c r="K1429" s="12"/>
    </row>
    <row r="1430" spans="1:11">
      <c r="A1430" s="11"/>
      <c r="B1430" s="12"/>
      <c r="C1430" s="12"/>
      <c r="D1430" s="13"/>
      <c r="E1430" s="12"/>
      <c r="F1430" s="14" t="str">
        <f t="shared" si="34"/>
        <v/>
      </c>
      <c r="G1430" s="12"/>
      <c r="H1430" s="12"/>
      <c r="I1430" s="12"/>
      <c r="J1430" s="12"/>
      <c r="K1430" s="12"/>
    </row>
    <row r="1431" spans="1:11">
      <c r="A1431" s="11"/>
      <c r="B1431" s="12"/>
      <c r="C1431" s="12"/>
      <c r="D1431" s="13"/>
      <c r="E1431" s="12"/>
      <c r="F1431" s="14" t="str">
        <f t="shared" si="34"/>
        <v/>
      </c>
      <c r="G1431" s="12"/>
      <c r="H1431" s="12"/>
      <c r="I1431" s="12"/>
      <c r="J1431" s="12"/>
      <c r="K1431" s="12"/>
    </row>
    <row r="1432" spans="1:11">
      <c r="A1432" s="11"/>
      <c r="B1432" s="12"/>
      <c r="C1432" s="12"/>
      <c r="D1432" s="13"/>
      <c r="E1432" s="12"/>
      <c r="F1432" s="14" t="str">
        <f t="shared" si="34"/>
        <v/>
      </c>
      <c r="G1432" s="12"/>
      <c r="H1432" s="12"/>
      <c r="I1432" s="12"/>
      <c r="J1432" s="12"/>
      <c r="K1432" s="12"/>
    </row>
    <row r="1433" spans="1:11">
      <c r="A1433" s="11"/>
      <c r="B1433" s="12"/>
      <c r="C1433" s="12"/>
      <c r="D1433" s="13"/>
      <c r="E1433" s="12"/>
      <c r="F1433" s="14" t="str">
        <f t="shared" si="34"/>
        <v/>
      </c>
      <c r="G1433" s="12"/>
      <c r="H1433" s="12"/>
      <c r="I1433" s="12"/>
      <c r="J1433" s="12"/>
      <c r="K1433" s="12"/>
    </row>
    <row r="1434" spans="1:11">
      <c r="A1434" s="11"/>
      <c r="B1434" s="12"/>
      <c r="C1434" s="12"/>
      <c r="D1434" s="13"/>
      <c r="E1434" s="12"/>
      <c r="F1434" s="14" t="str">
        <f t="shared" si="34"/>
        <v/>
      </c>
      <c r="G1434" s="12"/>
      <c r="H1434" s="12"/>
      <c r="I1434" s="12"/>
      <c r="J1434" s="12"/>
      <c r="K1434" s="12"/>
    </row>
    <row r="1435" spans="1:11">
      <c r="A1435" s="11"/>
      <c r="B1435" s="12"/>
      <c r="C1435" s="12"/>
      <c r="D1435" s="13"/>
      <c r="E1435" s="12"/>
      <c r="F1435" s="14" t="str">
        <f t="shared" si="34"/>
        <v/>
      </c>
      <c r="G1435" s="12"/>
      <c r="H1435" s="12"/>
      <c r="I1435" s="12"/>
      <c r="J1435" s="12"/>
      <c r="K1435" s="12"/>
    </row>
    <row r="1436" spans="1:11">
      <c r="A1436" s="11"/>
      <c r="B1436" s="12"/>
      <c r="C1436" s="12"/>
      <c r="D1436" s="13"/>
      <c r="E1436" s="12"/>
      <c r="F1436" s="14" t="str">
        <f t="shared" si="34"/>
        <v/>
      </c>
      <c r="G1436" s="12"/>
      <c r="H1436" s="12"/>
      <c r="I1436" s="12"/>
      <c r="J1436" s="12"/>
      <c r="K1436" s="12"/>
    </row>
    <row r="1437" spans="1:11">
      <c r="A1437" s="11"/>
      <c r="B1437" s="12"/>
      <c r="C1437" s="12"/>
      <c r="D1437" s="13"/>
      <c r="E1437" s="12"/>
      <c r="F1437" s="14" t="str">
        <f t="shared" si="34"/>
        <v/>
      </c>
      <c r="G1437" s="12"/>
      <c r="H1437" s="12"/>
      <c r="I1437" s="12"/>
      <c r="J1437" s="12"/>
      <c r="K1437" s="12"/>
    </row>
    <row r="1438" spans="1:11">
      <c r="A1438" s="11"/>
      <c r="B1438" s="12"/>
      <c r="C1438" s="12"/>
      <c r="D1438" s="13"/>
      <c r="E1438" s="12"/>
      <c r="F1438" s="14" t="str">
        <f t="shared" si="34"/>
        <v/>
      </c>
      <c r="G1438" s="12"/>
      <c r="H1438" s="12"/>
      <c r="I1438" s="12"/>
      <c r="J1438" s="12"/>
      <c r="K1438" s="12"/>
    </row>
    <row r="1439" spans="1:11">
      <c r="A1439" s="11"/>
      <c r="B1439" s="12"/>
      <c r="C1439" s="12"/>
      <c r="D1439" s="13"/>
      <c r="E1439" s="12"/>
      <c r="F1439" s="14" t="str">
        <f t="shared" si="34"/>
        <v/>
      </c>
      <c r="G1439" s="12"/>
      <c r="H1439" s="12"/>
      <c r="I1439" s="12"/>
      <c r="J1439" s="12"/>
      <c r="K1439" s="12"/>
    </row>
    <row r="1440" spans="1:11">
      <c r="A1440" s="11"/>
      <c r="B1440" s="12"/>
      <c r="C1440" s="12"/>
      <c r="D1440" s="13"/>
      <c r="E1440" s="12"/>
      <c r="F1440" s="14" t="str">
        <f t="shared" si="34"/>
        <v/>
      </c>
      <c r="G1440" s="12"/>
      <c r="H1440" s="12"/>
      <c r="I1440" s="12"/>
      <c r="J1440" s="12"/>
      <c r="K1440" s="12"/>
    </row>
    <row r="1441" spans="1:11">
      <c r="A1441" s="11"/>
      <c r="B1441" s="12"/>
      <c r="C1441" s="12"/>
      <c r="D1441" s="13"/>
      <c r="E1441" s="12"/>
      <c r="F1441" s="14" t="str">
        <f t="shared" si="34"/>
        <v/>
      </c>
      <c r="G1441" s="12"/>
      <c r="H1441" s="12"/>
      <c r="I1441" s="12"/>
      <c r="J1441" s="12"/>
      <c r="K1441" s="12"/>
    </row>
    <row r="1442" spans="1:11">
      <c r="A1442" s="11"/>
      <c r="B1442" s="12"/>
      <c r="C1442" s="12"/>
      <c r="D1442" s="13"/>
      <c r="E1442" s="12"/>
      <c r="F1442" s="14" t="str">
        <f t="shared" si="34"/>
        <v/>
      </c>
      <c r="G1442" s="12"/>
      <c r="H1442" s="12"/>
      <c r="I1442" s="12"/>
      <c r="J1442" s="12"/>
      <c r="K1442" s="12"/>
    </row>
    <row r="1443" spans="1:11">
      <c r="A1443" s="11"/>
      <c r="B1443" s="12"/>
      <c r="C1443" s="12"/>
      <c r="D1443" s="13"/>
      <c r="E1443" s="12"/>
      <c r="F1443" s="14" t="str">
        <f t="shared" si="34"/>
        <v/>
      </c>
      <c r="G1443" s="12"/>
      <c r="H1443" s="12"/>
      <c r="I1443" s="12"/>
      <c r="J1443" s="12"/>
      <c r="K1443" s="12"/>
    </row>
    <row r="1444" spans="1:11">
      <c r="A1444" s="11"/>
      <c r="B1444" s="12"/>
      <c r="C1444" s="12"/>
      <c r="D1444" s="13"/>
      <c r="E1444" s="12"/>
      <c r="F1444" s="14" t="str">
        <f t="shared" si="34"/>
        <v/>
      </c>
      <c r="G1444" s="12"/>
      <c r="H1444" s="12"/>
      <c r="I1444" s="12"/>
      <c r="J1444" s="12"/>
      <c r="K1444" s="12"/>
    </row>
    <row r="1445" spans="1:11">
      <c r="A1445" s="11"/>
      <c r="B1445" s="12"/>
      <c r="C1445" s="12"/>
      <c r="D1445" s="13"/>
      <c r="E1445" s="12"/>
      <c r="F1445" s="14" t="str">
        <f t="shared" si="34"/>
        <v/>
      </c>
      <c r="G1445" s="12"/>
      <c r="H1445" s="12"/>
      <c r="I1445" s="12"/>
      <c r="J1445" s="12"/>
      <c r="K1445" s="12"/>
    </row>
    <row r="1446" spans="1:11">
      <c r="A1446" s="11"/>
      <c r="B1446" s="12"/>
      <c r="C1446" s="12"/>
      <c r="D1446" s="13"/>
      <c r="E1446" s="12"/>
      <c r="F1446" s="14" t="str">
        <f t="shared" si="34"/>
        <v/>
      </c>
      <c r="G1446" s="12"/>
      <c r="H1446" s="12"/>
      <c r="I1446" s="12"/>
      <c r="J1446" s="12"/>
      <c r="K1446" s="12"/>
    </row>
    <row r="1447" spans="1:11">
      <c r="A1447" s="11"/>
      <c r="B1447" s="12"/>
      <c r="C1447" s="12"/>
      <c r="D1447" s="13"/>
      <c r="E1447" s="12"/>
      <c r="F1447" s="14" t="str">
        <f t="shared" si="34"/>
        <v/>
      </c>
      <c r="G1447" s="12"/>
      <c r="H1447" s="12"/>
      <c r="I1447" s="12"/>
      <c r="J1447" s="12"/>
      <c r="K1447" s="12"/>
    </row>
    <row r="1448" spans="1:11">
      <c r="A1448" s="11"/>
      <c r="B1448" s="12"/>
      <c r="C1448" s="12"/>
      <c r="D1448" s="13"/>
      <c r="E1448" s="12"/>
      <c r="F1448" s="14" t="str">
        <f t="shared" si="34"/>
        <v/>
      </c>
      <c r="G1448" s="12"/>
      <c r="H1448" s="12"/>
      <c r="I1448" s="12"/>
      <c r="J1448" s="12"/>
      <c r="K1448" s="12"/>
    </row>
    <row r="1449" spans="1:11">
      <c r="A1449" s="11"/>
      <c r="B1449" s="12"/>
      <c r="C1449" s="12"/>
      <c r="D1449" s="13"/>
      <c r="E1449" s="12"/>
      <c r="F1449" s="14" t="str">
        <f t="shared" si="34"/>
        <v/>
      </c>
      <c r="G1449" s="12"/>
      <c r="H1449" s="12"/>
      <c r="I1449" s="12"/>
      <c r="J1449" s="12"/>
      <c r="K1449" s="12"/>
    </row>
    <row r="1450" spans="1:11">
      <c r="A1450" s="11"/>
      <c r="B1450" s="12"/>
      <c r="C1450" s="12"/>
      <c r="D1450" s="13"/>
      <c r="E1450" s="12"/>
      <c r="F1450" s="14" t="str">
        <f t="shared" si="34"/>
        <v/>
      </c>
      <c r="G1450" s="12"/>
      <c r="H1450" s="12"/>
      <c r="I1450" s="12"/>
      <c r="J1450" s="12"/>
      <c r="K1450" s="12"/>
    </row>
    <row r="1451" spans="1:11">
      <c r="A1451" s="11"/>
      <c r="B1451" s="12"/>
      <c r="C1451" s="12"/>
      <c r="D1451" s="13"/>
      <c r="E1451" s="12"/>
      <c r="F1451" s="14" t="str">
        <f t="shared" si="34"/>
        <v/>
      </c>
      <c r="G1451" s="12"/>
      <c r="H1451" s="12"/>
      <c r="I1451" s="12"/>
      <c r="J1451" s="12"/>
      <c r="K1451" s="12"/>
    </row>
    <row r="1452" spans="1:11">
      <c r="A1452" s="11"/>
      <c r="B1452" s="12"/>
      <c r="C1452" s="12"/>
      <c r="D1452" s="13"/>
      <c r="E1452" s="12"/>
      <c r="F1452" s="14" t="str">
        <f t="shared" si="34"/>
        <v/>
      </c>
      <c r="G1452" s="12"/>
      <c r="H1452" s="12"/>
      <c r="I1452" s="12"/>
      <c r="J1452" s="12"/>
      <c r="K1452" s="12"/>
    </row>
    <row r="1453" spans="1:11">
      <c r="A1453" s="11"/>
      <c r="B1453" s="12"/>
      <c r="C1453" s="12"/>
      <c r="D1453" s="13"/>
      <c r="E1453" s="12"/>
      <c r="F1453" s="14" t="str">
        <f t="shared" si="34"/>
        <v/>
      </c>
      <c r="G1453" s="12"/>
      <c r="H1453" s="12"/>
      <c r="I1453" s="12"/>
      <c r="J1453" s="12"/>
      <c r="K1453" s="12"/>
    </row>
    <row r="1454" spans="1:11">
      <c r="A1454" s="11"/>
      <c r="B1454" s="12"/>
      <c r="C1454" s="12"/>
      <c r="D1454" s="13"/>
      <c r="E1454" s="12"/>
      <c r="F1454" s="14" t="str">
        <f t="shared" si="34"/>
        <v/>
      </c>
      <c r="G1454" s="12"/>
      <c r="H1454" s="12"/>
      <c r="I1454" s="12"/>
      <c r="J1454" s="12"/>
      <c r="K1454" s="12"/>
    </row>
    <row r="1455" spans="1:11">
      <c r="A1455" s="11"/>
      <c r="B1455" s="12"/>
      <c r="C1455" s="12"/>
      <c r="D1455" s="13"/>
      <c r="E1455" s="12"/>
      <c r="F1455" s="14" t="str">
        <f t="shared" si="34"/>
        <v/>
      </c>
      <c r="G1455" s="12"/>
      <c r="H1455" s="12"/>
      <c r="I1455" s="12"/>
      <c r="J1455" s="12"/>
      <c r="K1455" s="12"/>
    </row>
    <row r="1456" spans="1:11">
      <c r="A1456" s="11"/>
      <c r="B1456" s="12"/>
      <c r="C1456" s="12"/>
      <c r="D1456" s="13"/>
      <c r="E1456" s="12"/>
      <c r="F1456" s="14" t="str">
        <f t="shared" si="34"/>
        <v/>
      </c>
      <c r="G1456" s="12"/>
      <c r="H1456" s="12"/>
      <c r="I1456" s="12"/>
      <c r="J1456" s="12"/>
      <c r="K1456" s="12"/>
    </row>
    <row r="1457" spans="1:11">
      <c r="A1457" s="11"/>
      <c r="B1457" s="12"/>
      <c r="C1457" s="12"/>
      <c r="D1457" s="13"/>
      <c r="E1457" s="12"/>
      <c r="F1457" s="14" t="str">
        <f t="shared" si="34"/>
        <v/>
      </c>
      <c r="G1457" s="12"/>
      <c r="H1457" s="12"/>
      <c r="I1457" s="12"/>
      <c r="J1457" s="12"/>
      <c r="K1457" s="12"/>
    </row>
    <row r="1458" spans="1:11">
      <c r="A1458" s="11"/>
      <c r="B1458" s="12"/>
      <c r="C1458" s="12"/>
      <c r="D1458" s="13"/>
      <c r="E1458" s="12"/>
      <c r="F1458" s="14" t="str">
        <f t="shared" si="34"/>
        <v/>
      </c>
      <c r="G1458" s="12"/>
      <c r="H1458" s="12"/>
      <c r="I1458" s="12"/>
      <c r="J1458" s="12"/>
      <c r="K1458" s="12"/>
    </row>
    <row r="1459" spans="1:11">
      <c r="A1459" s="11"/>
      <c r="B1459" s="12"/>
      <c r="C1459" s="12"/>
      <c r="D1459" s="13"/>
      <c r="E1459" s="12"/>
      <c r="F1459" s="14" t="str">
        <f t="shared" si="34"/>
        <v/>
      </c>
      <c r="G1459" s="12"/>
      <c r="H1459" s="12"/>
      <c r="I1459" s="12"/>
      <c r="J1459" s="12"/>
      <c r="K1459" s="12"/>
    </row>
    <row r="1460" spans="1:11">
      <c r="A1460" s="11"/>
      <c r="B1460" s="12"/>
      <c r="C1460" s="12"/>
      <c r="D1460" s="13"/>
      <c r="E1460" s="12"/>
      <c r="F1460" s="14" t="str">
        <f t="shared" si="34"/>
        <v/>
      </c>
      <c r="G1460" s="12"/>
      <c r="H1460" s="12"/>
      <c r="I1460" s="12"/>
      <c r="J1460" s="12"/>
      <c r="K1460" s="12"/>
    </row>
    <row r="1461" spans="1:11">
      <c r="A1461" s="11"/>
      <c r="B1461" s="12"/>
      <c r="C1461" s="12"/>
      <c r="D1461" s="13"/>
      <c r="E1461" s="12"/>
      <c r="F1461" s="14" t="str">
        <f t="shared" si="34"/>
        <v/>
      </c>
      <c r="G1461" s="12"/>
      <c r="H1461" s="12"/>
      <c r="I1461" s="12"/>
      <c r="J1461" s="12"/>
      <c r="K1461" s="12"/>
    </row>
    <row r="1462" spans="1:11">
      <c r="A1462" s="11"/>
      <c r="B1462" s="12"/>
      <c r="C1462" s="12"/>
      <c r="D1462" s="13"/>
      <c r="E1462" s="12"/>
      <c r="F1462" s="14" t="str">
        <f t="shared" si="34"/>
        <v/>
      </c>
      <c r="G1462" s="12"/>
      <c r="H1462" s="12"/>
      <c r="I1462" s="12"/>
      <c r="J1462" s="12"/>
      <c r="K1462" s="12"/>
    </row>
    <row r="1463" spans="1:11">
      <c r="A1463" s="11"/>
      <c r="B1463" s="12"/>
      <c r="C1463" s="12"/>
      <c r="D1463" s="13"/>
      <c r="E1463" s="12"/>
      <c r="F1463" s="14" t="str">
        <f t="shared" si="34"/>
        <v/>
      </c>
      <c r="G1463" s="12"/>
      <c r="H1463" s="12"/>
      <c r="I1463" s="12"/>
      <c r="J1463" s="12"/>
      <c r="K1463" s="12"/>
    </row>
    <row r="1464" spans="1:11">
      <c r="A1464" s="11"/>
      <c r="B1464" s="12"/>
      <c r="C1464" s="12"/>
      <c r="D1464" s="13"/>
      <c r="E1464" s="12"/>
      <c r="F1464" s="14" t="str">
        <f t="shared" si="34"/>
        <v/>
      </c>
      <c r="G1464" s="12"/>
      <c r="H1464" s="12"/>
      <c r="I1464" s="12"/>
      <c r="J1464" s="12"/>
      <c r="K1464" s="12"/>
    </row>
    <row r="1465" spans="1:11">
      <c r="A1465" s="11"/>
      <c r="B1465" s="12"/>
      <c r="C1465" s="12"/>
      <c r="D1465" s="13"/>
      <c r="E1465" s="12"/>
      <c r="F1465" s="14" t="str">
        <f t="shared" si="34"/>
        <v/>
      </c>
      <c r="G1465" s="12"/>
      <c r="H1465" s="12"/>
      <c r="I1465" s="12"/>
      <c r="J1465" s="12"/>
      <c r="K1465" s="12"/>
    </row>
    <row r="1466" spans="1:11">
      <c r="A1466" s="11"/>
      <c r="B1466" s="12"/>
      <c r="C1466" s="12"/>
      <c r="D1466" s="13"/>
      <c r="E1466" s="12"/>
      <c r="F1466" s="14" t="str">
        <f t="shared" si="34"/>
        <v/>
      </c>
      <c r="G1466" s="12"/>
      <c r="H1466" s="12"/>
      <c r="I1466" s="12"/>
      <c r="J1466" s="12"/>
      <c r="K1466" s="12"/>
    </row>
    <row r="1467" spans="1:11">
      <c r="A1467" s="11"/>
      <c r="B1467" s="12"/>
      <c r="C1467" s="12"/>
      <c r="D1467" s="13"/>
      <c r="E1467" s="12"/>
      <c r="F1467" s="14" t="str">
        <f t="shared" si="34"/>
        <v/>
      </c>
      <c r="G1467" s="12"/>
      <c r="H1467" s="12"/>
      <c r="I1467" s="12"/>
      <c r="J1467" s="12"/>
      <c r="K1467" s="12"/>
    </row>
    <row r="1468" spans="1:11">
      <c r="A1468" s="11"/>
      <c r="B1468" s="12"/>
      <c r="C1468" s="12"/>
      <c r="D1468" s="13"/>
      <c r="E1468" s="12"/>
      <c r="F1468" s="14" t="str">
        <f t="shared" si="34"/>
        <v/>
      </c>
      <c r="G1468" s="12"/>
      <c r="H1468" s="12"/>
      <c r="I1468" s="12"/>
      <c r="J1468" s="12"/>
      <c r="K1468" s="12"/>
    </row>
    <row r="1469" spans="1:11">
      <c r="A1469" s="11"/>
      <c r="B1469" s="12"/>
      <c r="C1469" s="12"/>
      <c r="D1469" s="13"/>
      <c r="E1469" s="12"/>
      <c r="F1469" s="14" t="str">
        <f t="shared" si="34"/>
        <v/>
      </c>
      <c r="G1469" s="12"/>
      <c r="H1469" s="12"/>
      <c r="I1469" s="12"/>
      <c r="J1469" s="12"/>
      <c r="K1469" s="12"/>
    </row>
    <row r="1470" spans="1:11">
      <c r="A1470" s="11"/>
      <c r="B1470" s="12"/>
      <c r="C1470" s="12"/>
      <c r="D1470" s="13"/>
      <c r="E1470" s="12"/>
      <c r="F1470" s="14" t="str">
        <f t="shared" si="34"/>
        <v/>
      </c>
      <c r="G1470" s="12"/>
      <c r="H1470" s="12"/>
      <c r="I1470" s="12"/>
      <c r="J1470" s="12"/>
      <c r="K1470" s="12"/>
    </row>
    <row r="1471" spans="1:11">
      <c r="A1471" s="11"/>
      <c r="B1471" s="12"/>
      <c r="C1471" s="12"/>
      <c r="D1471" s="13"/>
      <c r="E1471" s="12"/>
      <c r="F1471" s="14" t="str">
        <f t="shared" si="34"/>
        <v/>
      </c>
      <c r="G1471" s="12"/>
      <c r="H1471" s="12"/>
      <c r="I1471" s="12"/>
      <c r="J1471" s="12"/>
      <c r="K1471" s="12"/>
    </row>
    <row r="1472" spans="1:11">
      <c r="A1472" s="11"/>
      <c r="B1472" s="12"/>
      <c r="C1472" s="12"/>
      <c r="D1472" s="13"/>
      <c r="E1472" s="12"/>
      <c r="F1472" s="14" t="str">
        <f t="shared" si="34"/>
        <v/>
      </c>
      <c r="G1472" s="12"/>
      <c r="H1472" s="12"/>
      <c r="I1472" s="12"/>
      <c r="J1472" s="12"/>
      <c r="K1472" s="12"/>
    </row>
    <row r="1473" spans="1:11">
      <c r="A1473" s="11"/>
      <c r="B1473" s="12"/>
      <c r="C1473" s="12"/>
      <c r="D1473" s="13"/>
      <c r="E1473" s="12"/>
      <c r="F1473" s="14" t="str">
        <f t="shared" si="34"/>
        <v/>
      </c>
      <c r="G1473" s="12"/>
      <c r="H1473" s="12"/>
      <c r="I1473" s="12"/>
      <c r="J1473" s="12"/>
      <c r="K1473" s="12"/>
    </row>
    <row r="1474" spans="1:11">
      <c r="A1474" s="11"/>
      <c r="B1474" s="12"/>
      <c r="C1474" s="12"/>
      <c r="D1474" s="13"/>
      <c r="E1474" s="12"/>
      <c r="F1474" s="14" t="str">
        <f t="shared" ref="F1474:F1537" si="35">IF(ISNUMBER(A1474),TEXT(A1474,"mmmm"),"")</f>
        <v/>
      </c>
      <c r="G1474" s="12"/>
      <c r="H1474" s="12"/>
      <c r="I1474" s="12"/>
      <c r="J1474" s="12"/>
      <c r="K1474" s="12"/>
    </row>
    <row r="1475" spans="1:11">
      <c r="A1475" s="11"/>
      <c r="B1475" s="12"/>
      <c r="C1475" s="12"/>
      <c r="D1475" s="13"/>
      <c r="E1475" s="12"/>
      <c r="F1475" s="14" t="str">
        <f t="shared" si="35"/>
        <v/>
      </c>
      <c r="G1475" s="12"/>
      <c r="H1475" s="12"/>
      <c r="I1475" s="12"/>
      <c r="J1475" s="12"/>
      <c r="K1475" s="12"/>
    </row>
    <row r="1476" spans="1:11">
      <c r="A1476" s="11"/>
      <c r="B1476" s="12"/>
      <c r="C1476" s="12"/>
      <c r="D1476" s="13"/>
      <c r="E1476" s="12"/>
      <c r="F1476" s="14" t="str">
        <f t="shared" si="35"/>
        <v/>
      </c>
      <c r="G1476" s="12"/>
      <c r="H1476" s="12"/>
      <c r="I1476" s="12"/>
      <c r="J1476" s="12"/>
      <c r="K1476" s="12"/>
    </row>
    <row r="1477" spans="1:11">
      <c r="A1477" s="11"/>
      <c r="B1477" s="12"/>
      <c r="C1477" s="12"/>
      <c r="D1477" s="13"/>
      <c r="E1477" s="12"/>
      <c r="F1477" s="14" t="str">
        <f t="shared" si="35"/>
        <v/>
      </c>
      <c r="G1477" s="12"/>
      <c r="H1477" s="12"/>
      <c r="I1477" s="12"/>
      <c r="J1477" s="12"/>
      <c r="K1477" s="12"/>
    </row>
    <row r="1478" spans="1:11">
      <c r="A1478" s="11"/>
      <c r="B1478" s="12"/>
      <c r="C1478" s="12"/>
      <c r="D1478" s="13"/>
      <c r="E1478" s="12"/>
      <c r="F1478" s="14" t="str">
        <f t="shared" si="35"/>
        <v/>
      </c>
      <c r="G1478" s="12"/>
      <c r="H1478" s="12"/>
      <c r="I1478" s="12"/>
      <c r="J1478" s="12"/>
      <c r="K1478" s="12"/>
    </row>
    <row r="1479" spans="1:11">
      <c r="A1479" s="11"/>
      <c r="B1479" s="12"/>
      <c r="C1479" s="12"/>
      <c r="D1479" s="13"/>
      <c r="E1479" s="12"/>
      <c r="F1479" s="14" t="str">
        <f t="shared" si="35"/>
        <v/>
      </c>
      <c r="G1479" s="12"/>
      <c r="H1479" s="12"/>
      <c r="I1479" s="12"/>
      <c r="J1479" s="12"/>
      <c r="K1479" s="12"/>
    </row>
    <row r="1480" spans="1:11">
      <c r="A1480" s="11"/>
      <c r="B1480" s="12"/>
      <c r="C1480" s="12"/>
      <c r="D1480" s="13"/>
      <c r="E1480" s="12"/>
      <c r="F1480" s="14" t="str">
        <f t="shared" si="35"/>
        <v/>
      </c>
      <c r="G1480" s="12"/>
      <c r="H1480" s="12"/>
      <c r="I1480" s="12"/>
      <c r="J1480" s="12"/>
      <c r="K1480" s="12"/>
    </row>
    <row r="1481" spans="1:11">
      <c r="A1481" s="11"/>
      <c r="B1481" s="12"/>
      <c r="C1481" s="12"/>
      <c r="D1481" s="13"/>
      <c r="E1481" s="12"/>
      <c r="F1481" s="14" t="str">
        <f t="shared" si="35"/>
        <v/>
      </c>
      <c r="G1481" s="12"/>
      <c r="H1481" s="12"/>
      <c r="I1481" s="12"/>
      <c r="J1481" s="12"/>
      <c r="K1481" s="12"/>
    </row>
    <row r="1482" spans="1:11">
      <c r="A1482" s="11"/>
      <c r="B1482" s="12"/>
      <c r="C1482" s="12"/>
      <c r="D1482" s="13"/>
      <c r="E1482" s="12"/>
      <c r="F1482" s="14" t="str">
        <f t="shared" si="35"/>
        <v/>
      </c>
      <c r="G1482" s="12"/>
      <c r="H1482" s="12"/>
      <c r="I1482" s="12"/>
      <c r="J1482" s="12"/>
      <c r="K1482" s="12"/>
    </row>
    <row r="1483" spans="1:11">
      <c r="A1483" s="11"/>
      <c r="B1483" s="12"/>
      <c r="C1483" s="12"/>
      <c r="D1483" s="13"/>
      <c r="E1483" s="12"/>
      <c r="F1483" s="14" t="str">
        <f t="shared" si="35"/>
        <v/>
      </c>
      <c r="G1483" s="12"/>
      <c r="H1483" s="12"/>
      <c r="I1483" s="12"/>
      <c r="J1483" s="12"/>
      <c r="K1483" s="12"/>
    </row>
    <row r="1484" spans="1:11">
      <c r="A1484" s="11"/>
      <c r="B1484" s="12"/>
      <c r="C1484" s="12"/>
      <c r="D1484" s="13"/>
      <c r="E1484" s="12"/>
      <c r="F1484" s="14" t="str">
        <f t="shared" si="35"/>
        <v/>
      </c>
      <c r="G1484" s="12"/>
      <c r="H1484" s="12"/>
      <c r="I1484" s="12"/>
      <c r="J1484" s="12"/>
      <c r="K1484" s="12"/>
    </row>
    <row r="1485" spans="1:11">
      <c r="A1485" s="11"/>
      <c r="B1485" s="12"/>
      <c r="C1485" s="12"/>
      <c r="D1485" s="13"/>
      <c r="E1485" s="12"/>
      <c r="F1485" s="14" t="str">
        <f t="shared" si="35"/>
        <v/>
      </c>
      <c r="G1485" s="12"/>
      <c r="H1485" s="12"/>
      <c r="I1485" s="12"/>
      <c r="J1485" s="12"/>
      <c r="K1485" s="12"/>
    </row>
    <row r="1486" spans="1:11">
      <c r="A1486" s="11"/>
      <c r="B1486" s="12"/>
      <c r="C1486" s="12"/>
      <c r="D1486" s="13"/>
      <c r="E1486" s="12"/>
      <c r="F1486" s="14" t="str">
        <f t="shared" si="35"/>
        <v/>
      </c>
      <c r="G1486" s="12"/>
      <c r="H1486" s="12"/>
      <c r="I1486" s="12"/>
      <c r="J1486" s="12"/>
      <c r="K1486" s="12"/>
    </row>
    <row r="1487" spans="1:11">
      <c r="A1487" s="11"/>
      <c r="B1487" s="12"/>
      <c r="C1487" s="12"/>
      <c r="D1487" s="13"/>
      <c r="E1487" s="12"/>
      <c r="F1487" s="14" t="str">
        <f t="shared" si="35"/>
        <v/>
      </c>
      <c r="G1487" s="12"/>
      <c r="H1487" s="12"/>
      <c r="I1487" s="12"/>
      <c r="J1487" s="12"/>
      <c r="K1487" s="12"/>
    </row>
    <row r="1488" spans="1:11">
      <c r="A1488" s="11"/>
      <c r="B1488" s="12"/>
      <c r="C1488" s="12"/>
      <c r="D1488" s="13"/>
      <c r="E1488" s="12"/>
      <c r="F1488" s="14" t="str">
        <f t="shared" si="35"/>
        <v/>
      </c>
      <c r="G1488" s="12"/>
      <c r="H1488" s="12"/>
      <c r="I1488" s="12"/>
      <c r="J1488" s="12"/>
      <c r="K1488" s="12"/>
    </row>
    <row r="1489" spans="1:11">
      <c r="A1489" s="11"/>
      <c r="B1489" s="12"/>
      <c r="C1489" s="12"/>
      <c r="D1489" s="13"/>
      <c r="E1489" s="12"/>
      <c r="F1489" s="14" t="str">
        <f t="shared" si="35"/>
        <v/>
      </c>
      <c r="G1489" s="12"/>
      <c r="H1489" s="12"/>
      <c r="I1489" s="12"/>
      <c r="J1489" s="12"/>
      <c r="K1489" s="12"/>
    </row>
    <row r="1490" spans="1:11">
      <c r="A1490" s="11"/>
      <c r="B1490" s="12"/>
      <c r="C1490" s="12"/>
      <c r="D1490" s="13"/>
      <c r="E1490" s="12"/>
      <c r="F1490" s="14" t="str">
        <f t="shared" si="35"/>
        <v/>
      </c>
      <c r="G1490" s="12"/>
      <c r="H1490" s="12"/>
      <c r="I1490" s="12"/>
      <c r="J1490" s="12"/>
      <c r="K1490" s="12"/>
    </row>
    <row r="1491" spans="1:11">
      <c r="A1491" s="11"/>
      <c r="B1491" s="12"/>
      <c r="C1491" s="12"/>
      <c r="D1491" s="13"/>
      <c r="E1491" s="12"/>
      <c r="F1491" s="14" t="str">
        <f t="shared" si="35"/>
        <v/>
      </c>
      <c r="G1491" s="12"/>
      <c r="H1491" s="12"/>
      <c r="I1491" s="12"/>
      <c r="J1491" s="12"/>
      <c r="K1491" s="12"/>
    </row>
    <row r="1492" spans="1:11">
      <c r="A1492" s="11"/>
      <c r="B1492" s="12"/>
      <c r="C1492" s="12"/>
      <c r="D1492" s="13"/>
      <c r="E1492" s="12"/>
      <c r="F1492" s="14" t="str">
        <f t="shared" si="35"/>
        <v/>
      </c>
      <c r="G1492" s="12"/>
      <c r="H1492" s="12"/>
      <c r="I1492" s="12"/>
      <c r="J1492" s="12"/>
      <c r="K1492" s="12"/>
    </row>
    <row r="1493" spans="1:11">
      <c r="A1493" s="11"/>
      <c r="B1493" s="12"/>
      <c r="C1493" s="12"/>
      <c r="D1493" s="13"/>
      <c r="E1493" s="12"/>
      <c r="F1493" s="14" t="str">
        <f t="shared" si="35"/>
        <v/>
      </c>
      <c r="G1493" s="12"/>
      <c r="H1493" s="12"/>
      <c r="I1493" s="12"/>
      <c r="J1493" s="12"/>
      <c r="K1493" s="12"/>
    </row>
    <row r="1494" spans="1:11">
      <c r="A1494" s="11"/>
      <c r="B1494" s="12"/>
      <c r="C1494" s="12"/>
      <c r="D1494" s="13"/>
      <c r="E1494" s="12"/>
      <c r="F1494" s="14" t="str">
        <f t="shared" si="35"/>
        <v/>
      </c>
      <c r="G1494" s="12"/>
      <c r="H1494" s="12"/>
      <c r="I1494" s="12"/>
      <c r="J1494" s="12"/>
      <c r="K1494" s="12"/>
    </row>
    <row r="1495" spans="1:11">
      <c r="A1495" s="11"/>
      <c r="B1495" s="12"/>
      <c r="C1495" s="12"/>
      <c r="D1495" s="13"/>
      <c r="E1495" s="12"/>
      <c r="F1495" s="14" t="str">
        <f t="shared" si="35"/>
        <v/>
      </c>
      <c r="G1495" s="12"/>
      <c r="H1495" s="12"/>
      <c r="I1495" s="12"/>
      <c r="J1495" s="12"/>
      <c r="K1495" s="12"/>
    </row>
    <row r="1496" spans="1:11">
      <c r="A1496" s="11"/>
      <c r="B1496" s="12"/>
      <c r="C1496" s="12"/>
      <c r="D1496" s="13"/>
      <c r="E1496" s="12"/>
      <c r="F1496" s="14" t="str">
        <f t="shared" si="35"/>
        <v/>
      </c>
      <c r="G1496" s="12"/>
      <c r="H1496" s="12"/>
      <c r="I1496" s="12"/>
      <c r="J1496" s="12"/>
      <c r="K1496" s="12"/>
    </row>
    <row r="1497" spans="1:11">
      <c r="A1497" s="11"/>
      <c r="B1497" s="12"/>
      <c r="C1497" s="12"/>
      <c r="D1497" s="13"/>
      <c r="E1497" s="12"/>
      <c r="F1497" s="14" t="str">
        <f t="shared" si="35"/>
        <v/>
      </c>
      <c r="G1497" s="12"/>
      <c r="H1497" s="12"/>
      <c r="I1497" s="12"/>
      <c r="J1497" s="12"/>
      <c r="K1497" s="12"/>
    </row>
    <row r="1498" spans="1:11">
      <c r="A1498" s="11"/>
      <c r="B1498" s="12"/>
      <c r="C1498" s="12"/>
      <c r="D1498" s="13"/>
      <c r="E1498" s="12"/>
      <c r="F1498" s="14" t="str">
        <f t="shared" si="35"/>
        <v/>
      </c>
      <c r="G1498" s="12"/>
      <c r="H1498" s="12"/>
      <c r="I1498" s="12"/>
      <c r="J1498" s="12"/>
      <c r="K1498" s="12"/>
    </row>
    <row r="1499" spans="1:11">
      <c r="A1499" s="11"/>
      <c r="B1499" s="12"/>
      <c r="C1499" s="12"/>
      <c r="D1499" s="13"/>
      <c r="E1499" s="12"/>
      <c r="F1499" s="14" t="str">
        <f t="shared" si="35"/>
        <v/>
      </c>
      <c r="G1499" s="12"/>
      <c r="H1499" s="12"/>
      <c r="I1499" s="12"/>
      <c r="J1499" s="12"/>
      <c r="K1499" s="12"/>
    </row>
    <row r="1500" spans="1:11">
      <c r="A1500" s="11"/>
      <c r="B1500" s="12"/>
      <c r="C1500" s="12"/>
      <c r="D1500" s="13"/>
      <c r="E1500" s="12"/>
      <c r="F1500" s="14" t="str">
        <f t="shared" si="35"/>
        <v/>
      </c>
      <c r="G1500" s="12"/>
      <c r="H1500" s="12"/>
      <c r="I1500" s="12"/>
      <c r="J1500" s="12"/>
      <c r="K1500" s="12"/>
    </row>
    <row r="1501" spans="1:11">
      <c r="A1501" s="11"/>
      <c r="B1501" s="12"/>
      <c r="C1501" s="12"/>
      <c r="D1501" s="13"/>
      <c r="E1501" s="12"/>
      <c r="F1501" s="14" t="str">
        <f t="shared" si="35"/>
        <v/>
      </c>
      <c r="G1501" s="12"/>
      <c r="H1501" s="12"/>
      <c r="I1501" s="12"/>
      <c r="J1501" s="12"/>
      <c r="K1501" s="12"/>
    </row>
    <row r="1502" spans="1:11">
      <c r="A1502" s="11"/>
      <c r="B1502" s="12"/>
      <c r="C1502" s="12"/>
      <c r="D1502" s="13"/>
      <c r="E1502" s="12"/>
      <c r="F1502" s="14" t="str">
        <f t="shared" si="35"/>
        <v/>
      </c>
      <c r="G1502" s="12"/>
      <c r="H1502" s="12"/>
      <c r="I1502" s="12"/>
      <c r="J1502" s="12"/>
      <c r="K1502" s="12"/>
    </row>
    <row r="1503" spans="1:11">
      <c r="A1503" s="11"/>
      <c r="B1503" s="12"/>
      <c r="C1503" s="12"/>
      <c r="D1503" s="13"/>
      <c r="E1503" s="12"/>
      <c r="F1503" s="14" t="str">
        <f t="shared" si="35"/>
        <v/>
      </c>
      <c r="G1503" s="12"/>
      <c r="H1503" s="12"/>
      <c r="I1503" s="12"/>
      <c r="J1503" s="12"/>
      <c r="K1503" s="12"/>
    </row>
    <row r="1504" spans="1:11">
      <c r="A1504" s="11"/>
      <c r="B1504" s="12"/>
      <c r="C1504" s="12"/>
      <c r="D1504" s="13"/>
      <c r="E1504" s="12"/>
      <c r="F1504" s="14" t="str">
        <f t="shared" si="35"/>
        <v/>
      </c>
      <c r="G1504" s="12"/>
      <c r="H1504" s="12"/>
      <c r="I1504" s="12"/>
      <c r="J1504" s="12"/>
      <c r="K1504" s="12"/>
    </row>
    <row r="1505" spans="1:11">
      <c r="A1505" s="11"/>
      <c r="B1505" s="12"/>
      <c r="C1505" s="12"/>
      <c r="D1505" s="13"/>
      <c r="E1505" s="12"/>
      <c r="F1505" s="14" t="str">
        <f t="shared" si="35"/>
        <v/>
      </c>
      <c r="G1505" s="12"/>
      <c r="H1505" s="12"/>
      <c r="I1505" s="12"/>
      <c r="J1505" s="12"/>
      <c r="K1505" s="12"/>
    </row>
    <row r="1506" spans="1:11">
      <c r="A1506" s="11"/>
      <c r="B1506" s="12"/>
      <c r="C1506" s="12"/>
      <c r="D1506" s="13"/>
      <c r="E1506" s="12"/>
      <c r="F1506" s="14" t="str">
        <f t="shared" si="35"/>
        <v/>
      </c>
      <c r="G1506" s="12"/>
      <c r="H1506" s="12"/>
      <c r="I1506" s="12"/>
      <c r="J1506" s="12"/>
      <c r="K1506" s="12"/>
    </row>
    <row r="1507" spans="1:11">
      <c r="A1507" s="11"/>
      <c r="B1507" s="12"/>
      <c r="C1507" s="12"/>
      <c r="D1507" s="13"/>
      <c r="E1507" s="12"/>
      <c r="F1507" s="14" t="str">
        <f t="shared" si="35"/>
        <v/>
      </c>
      <c r="G1507" s="12"/>
      <c r="H1507" s="12"/>
      <c r="I1507" s="12"/>
      <c r="J1507" s="12"/>
      <c r="K1507" s="12"/>
    </row>
    <row r="1508" spans="1:11">
      <c r="A1508" s="11"/>
      <c r="B1508" s="12"/>
      <c r="C1508" s="12"/>
      <c r="D1508" s="13"/>
      <c r="E1508" s="12"/>
      <c r="F1508" s="14" t="str">
        <f t="shared" si="35"/>
        <v/>
      </c>
      <c r="G1508" s="12"/>
      <c r="H1508" s="12"/>
      <c r="I1508" s="12"/>
      <c r="J1508" s="12"/>
      <c r="K1508" s="12"/>
    </row>
    <row r="1509" spans="1:11">
      <c r="A1509" s="11"/>
      <c r="B1509" s="12"/>
      <c r="C1509" s="12"/>
      <c r="D1509" s="13"/>
      <c r="E1509" s="12"/>
      <c r="F1509" s="14" t="str">
        <f t="shared" si="35"/>
        <v/>
      </c>
      <c r="G1509" s="12"/>
      <c r="H1509" s="12"/>
      <c r="I1509" s="12"/>
      <c r="J1509" s="12"/>
      <c r="K1509" s="12"/>
    </row>
    <row r="1510" spans="1:11">
      <c r="A1510" s="11"/>
      <c r="B1510" s="12"/>
      <c r="C1510" s="12"/>
      <c r="D1510" s="13"/>
      <c r="E1510" s="12"/>
      <c r="F1510" s="14" t="str">
        <f t="shared" si="35"/>
        <v/>
      </c>
      <c r="G1510" s="12"/>
      <c r="H1510" s="12"/>
      <c r="I1510" s="12"/>
      <c r="J1510" s="12"/>
      <c r="K1510" s="12"/>
    </row>
    <row r="1511" spans="1:11">
      <c r="A1511" s="11"/>
      <c r="B1511" s="12"/>
      <c r="C1511" s="12"/>
      <c r="D1511" s="13"/>
      <c r="E1511" s="12"/>
      <c r="F1511" s="14" t="str">
        <f t="shared" si="35"/>
        <v/>
      </c>
      <c r="G1511" s="12"/>
      <c r="H1511" s="12"/>
      <c r="I1511" s="12"/>
      <c r="J1511" s="12"/>
      <c r="K1511" s="12"/>
    </row>
    <row r="1512" spans="1:11">
      <c r="A1512" s="11"/>
      <c r="B1512" s="12"/>
      <c r="C1512" s="12"/>
      <c r="D1512" s="13"/>
      <c r="E1512" s="12"/>
      <c r="F1512" s="14" t="str">
        <f t="shared" si="35"/>
        <v/>
      </c>
      <c r="G1512" s="12"/>
      <c r="H1512" s="12"/>
      <c r="I1512" s="12"/>
      <c r="J1512" s="12"/>
      <c r="K1512" s="12"/>
    </row>
    <row r="1513" spans="1:11">
      <c r="A1513" s="11"/>
      <c r="B1513" s="12"/>
      <c r="C1513" s="12"/>
      <c r="D1513" s="13"/>
      <c r="E1513" s="12"/>
      <c r="F1513" s="14" t="str">
        <f t="shared" si="35"/>
        <v/>
      </c>
      <c r="G1513" s="12"/>
      <c r="H1513" s="12"/>
      <c r="I1513" s="12"/>
      <c r="J1513" s="12"/>
      <c r="K1513" s="12"/>
    </row>
    <row r="1514" spans="1:11">
      <c r="A1514" s="11"/>
      <c r="B1514" s="12"/>
      <c r="C1514" s="12"/>
      <c r="D1514" s="13"/>
      <c r="E1514" s="12"/>
      <c r="F1514" s="14" t="str">
        <f t="shared" si="35"/>
        <v/>
      </c>
      <c r="G1514" s="12"/>
      <c r="H1514" s="12"/>
      <c r="I1514" s="12"/>
      <c r="J1514" s="12"/>
      <c r="K1514" s="12"/>
    </row>
    <row r="1515" spans="1:11">
      <c r="A1515" s="11"/>
      <c r="B1515" s="12"/>
      <c r="C1515" s="12"/>
      <c r="D1515" s="13"/>
      <c r="E1515" s="12"/>
      <c r="F1515" s="14" t="str">
        <f t="shared" si="35"/>
        <v/>
      </c>
      <c r="G1515" s="12"/>
      <c r="H1515" s="12"/>
      <c r="I1515" s="12"/>
      <c r="J1515" s="12"/>
      <c r="K1515" s="12"/>
    </row>
    <row r="1516" spans="1:11">
      <c r="A1516" s="11"/>
      <c r="B1516" s="12"/>
      <c r="C1516" s="12"/>
      <c r="D1516" s="13"/>
      <c r="E1516" s="12"/>
      <c r="F1516" s="14" t="str">
        <f t="shared" si="35"/>
        <v/>
      </c>
      <c r="G1516" s="12"/>
      <c r="H1516" s="12"/>
      <c r="I1516" s="12"/>
      <c r="J1516" s="12"/>
      <c r="K1516" s="12"/>
    </row>
    <row r="1517" spans="1:11">
      <c r="A1517" s="11"/>
      <c r="B1517" s="12"/>
      <c r="C1517" s="12"/>
      <c r="D1517" s="13"/>
      <c r="E1517" s="12"/>
      <c r="F1517" s="14" t="str">
        <f t="shared" si="35"/>
        <v/>
      </c>
      <c r="G1517" s="12"/>
      <c r="H1517" s="12"/>
      <c r="I1517" s="12"/>
      <c r="J1517" s="12"/>
      <c r="K1517" s="12"/>
    </row>
    <row r="1518" spans="1:11">
      <c r="A1518" s="11"/>
      <c r="B1518" s="12"/>
      <c r="C1518" s="12"/>
      <c r="D1518" s="13"/>
      <c r="E1518" s="12"/>
      <c r="F1518" s="14" t="str">
        <f t="shared" si="35"/>
        <v/>
      </c>
      <c r="G1518" s="12"/>
      <c r="H1518" s="12"/>
      <c r="I1518" s="12"/>
      <c r="J1518" s="12"/>
      <c r="K1518" s="12"/>
    </row>
    <row r="1519" spans="1:11">
      <c r="A1519" s="11"/>
      <c r="B1519" s="12"/>
      <c r="C1519" s="12"/>
      <c r="D1519" s="13"/>
      <c r="E1519" s="12"/>
      <c r="F1519" s="14" t="str">
        <f t="shared" si="35"/>
        <v/>
      </c>
      <c r="G1519" s="12"/>
      <c r="H1519" s="12"/>
      <c r="I1519" s="12"/>
      <c r="J1519" s="12"/>
      <c r="K1519" s="12"/>
    </row>
    <row r="1520" spans="1:11">
      <c r="A1520" s="11"/>
      <c r="B1520" s="12"/>
      <c r="C1520" s="12"/>
      <c r="D1520" s="13"/>
      <c r="E1520" s="12"/>
      <c r="F1520" s="14" t="str">
        <f t="shared" si="35"/>
        <v/>
      </c>
      <c r="G1520" s="12"/>
      <c r="H1520" s="12"/>
      <c r="I1520" s="12"/>
      <c r="J1520" s="12"/>
      <c r="K1520" s="12"/>
    </row>
    <row r="1521" spans="1:11">
      <c r="A1521" s="11"/>
      <c r="B1521" s="12"/>
      <c r="C1521" s="12"/>
      <c r="D1521" s="13"/>
      <c r="E1521" s="12"/>
      <c r="F1521" s="14" t="str">
        <f t="shared" si="35"/>
        <v/>
      </c>
      <c r="G1521" s="12"/>
      <c r="H1521" s="12"/>
      <c r="I1521" s="12"/>
      <c r="J1521" s="12"/>
      <c r="K1521" s="12"/>
    </row>
    <row r="1522" spans="1:11">
      <c r="A1522" s="11"/>
      <c r="B1522" s="12"/>
      <c r="C1522" s="12"/>
      <c r="D1522" s="13"/>
      <c r="E1522" s="12"/>
      <c r="F1522" s="14" t="str">
        <f t="shared" si="35"/>
        <v/>
      </c>
      <c r="G1522" s="12"/>
      <c r="H1522" s="12"/>
      <c r="I1522" s="12"/>
      <c r="J1522" s="12"/>
      <c r="K1522" s="12"/>
    </row>
    <row r="1523" spans="1:11">
      <c r="A1523" s="11"/>
      <c r="B1523" s="12"/>
      <c r="C1523" s="12"/>
      <c r="D1523" s="13"/>
      <c r="E1523" s="12"/>
      <c r="F1523" s="14" t="str">
        <f t="shared" si="35"/>
        <v/>
      </c>
      <c r="G1523" s="12"/>
      <c r="H1523" s="12"/>
      <c r="I1523" s="12"/>
      <c r="J1523" s="12"/>
      <c r="K1523" s="12"/>
    </row>
    <row r="1524" spans="1:11">
      <c r="A1524" s="11"/>
      <c r="B1524" s="12"/>
      <c r="C1524" s="12"/>
      <c r="D1524" s="13"/>
      <c r="E1524" s="12"/>
      <c r="F1524" s="14" t="str">
        <f t="shared" si="35"/>
        <v/>
      </c>
      <c r="G1524" s="12"/>
      <c r="H1524" s="12"/>
      <c r="I1524" s="12"/>
      <c r="J1524" s="12"/>
      <c r="K1524" s="12"/>
    </row>
    <row r="1525" spans="1:11">
      <c r="A1525" s="11"/>
      <c r="B1525" s="12"/>
      <c r="C1525" s="12"/>
      <c r="D1525" s="13"/>
      <c r="E1525" s="12"/>
      <c r="F1525" s="14" t="str">
        <f t="shared" si="35"/>
        <v/>
      </c>
      <c r="G1525" s="12"/>
      <c r="H1525" s="12"/>
      <c r="I1525" s="12"/>
      <c r="J1525" s="12"/>
      <c r="K1525" s="12"/>
    </row>
    <row r="1526" spans="1:11">
      <c r="A1526" s="11"/>
      <c r="B1526" s="12"/>
      <c r="C1526" s="12"/>
      <c r="D1526" s="13"/>
      <c r="E1526" s="12"/>
      <c r="F1526" s="14" t="str">
        <f t="shared" si="35"/>
        <v/>
      </c>
      <c r="G1526" s="12"/>
      <c r="H1526" s="12"/>
      <c r="I1526" s="12"/>
      <c r="J1526" s="12"/>
      <c r="K1526" s="12"/>
    </row>
    <row r="1527" spans="1:11">
      <c r="A1527" s="11"/>
      <c r="B1527" s="12"/>
      <c r="C1527" s="12"/>
      <c r="D1527" s="13"/>
      <c r="E1527" s="12"/>
      <c r="F1527" s="14" t="str">
        <f t="shared" si="35"/>
        <v/>
      </c>
      <c r="G1527" s="12"/>
      <c r="H1527" s="12"/>
      <c r="I1527" s="12"/>
      <c r="J1527" s="12"/>
      <c r="K1527" s="12"/>
    </row>
    <row r="1528" spans="1:11">
      <c r="A1528" s="11"/>
      <c r="B1528" s="12"/>
      <c r="C1528" s="12"/>
      <c r="D1528" s="13"/>
      <c r="E1528" s="12"/>
      <c r="F1528" s="14" t="str">
        <f t="shared" si="35"/>
        <v/>
      </c>
      <c r="G1528" s="12"/>
      <c r="H1528" s="12"/>
      <c r="I1528" s="12"/>
      <c r="J1528" s="12"/>
      <c r="K1528" s="12"/>
    </row>
    <row r="1529" spans="1:11">
      <c r="A1529" s="11"/>
      <c r="B1529" s="12"/>
      <c r="C1529" s="12"/>
      <c r="D1529" s="13"/>
      <c r="E1529" s="12"/>
      <c r="F1529" s="14" t="str">
        <f t="shared" si="35"/>
        <v/>
      </c>
      <c r="G1529" s="12"/>
      <c r="H1529" s="12"/>
      <c r="I1529" s="12"/>
      <c r="J1529" s="12"/>
      <c r="K1529" s="12"/>
    </row>
    <row r="1530" spans="1:11">
      <c r="A1530" s="11"/>
      <c r="B1530" s="12"/>
      <c r="C1530" s="12"/>
      <c r="D1530" s="13"/>
      <c r="E1530" s="12"/>
      <c r="F1530" s="14" t="str">
        <f t="shared" si="35"/>
        <v/>
      </c>
      <c r="G1530" s="12"/>
      <c r="H1530" s="12"/>
      <c r="I1530" s="12"/>
      <c r="J1530" s="12"/>
      <c r="K1530" s="12"/>
    </row>
    <row r="1531" spans="1:11">
      <c r="A1531" s="11"/>
      <c r="B1531" s="12"/>
      <c r="C1531" s="12"/>
      <c r="D1531" s="13"/>
      <c r="E1531" s="12"/>
      <c r="F1531" s="14" t="str">
        <f t="shared" si="35"/>
        <v/>
      </c>
      <c r="G1531" s="12"/>
      <c r="H1531" s="12"/>
      <c r="I1531" s="12"/>
      <c r="J1531" s="12"/>
      <c r="K1531" s="12"/>
    </row>
    <row r="1532" spans="1:11">
      <c r="A1532" s="11"/>
      <c r="B1532" s="12"/>
      <c r="C1532" s="12"/>
      <c r="D1532" s="13"/>
      <c r="E1532" s="12"/>
      <c r="F1532" s="14" t="str">
        <f t="shared" si="35"/>
        <v/>
      </c>
      <c r="G1532" s="12"/>
      <c r="H1532" s="12"/>
      <c r="I1532" s="12"/>
      <c r="J1532" s="12"/>
      <c r="K1532" s="12"/>
    </row>
    <row r="1533" spans="1:11">
      <c r="A1533" s="11"/>
      <c r="B1533" s="12"/>
      <c r="C1533" s="12"/>
      <c r="D1533" s="13"/>
      <c r="E1533" s="12"/>
      <c r="F1533" s="14" t="str">
        <f t="shared" si="35"/>
        <v/>
      </c>
      <c r="G1533" s="12"/>
      <c r="H1533" s="12"/>
      <c r="I1533" s="12"/>
      <c r="J1533" s="12"/>
      <c r="K1533" s="12"/>
    </row>
    <row r="1534" spans="1:11">
      <c r="A1534" s="11"/>
      <c r="B1534" s="12"/>
      <c r="C1534" s="12"/>
      <c r="D1534" s="13"/>
      <c r="E1534" s="12"/>
      <c r="F1534" s="14" t="str">
        <f t="shared" si="35"/>
        <v/>
      </c>
      <c r="G1534" s="12"/>
      <c r="H1534" s="12"/>
      <c r="I1534" s="12"/>
      <c r="J1534" s="12"/>
      <c r="K1534" s="12"/>
    </row>
    <row r="1535" spans="1:11">
      <c r="A1535" s="11"/>
      <c r="B1535" s="12"/>
      <c r="C1535" s="12"/>
      <c r="D1535" s="13"/>
      <c r="E1535" s="12"/>
      <c r="F1535" s="14" t="str">
        <f t="shared" si="35"/>
        <v/>
      </c>
      <c r="G1535" s="12"/>
      <c r="H1535" s="12"/>
      <c r="I1535" s="12"/>
      <c r="J1535" s="12"/>
      <c r="K1535" s="12"/>
    </row>
    <row r="1536" spans="1:11">
      <c r="A1536" s="11"/>
      <c r="B1536" s="12"/>
      <c r="C1536" s="12"/>
      <c r="D1536" s="13"/>
      <c r="E1536" s="12"/>
      <c r="F1536" s="14" t="str">
        <f t="shared" si="35"/>
        <v/>
      </c>
      <c r="G1536" s="12"/>
      <c r="H1536" s="12"/>
      <c r="I1536" s="12"/>
      <c r="J1536" s="12"/>
      <c r="K1536" s="12"/>
    </row>
    <row r="1537" spans="1:11">
      <c r="A1537" s="11"/>
      <c r="B1537" s="12"/>
      <c r="C1537" s="12"/>
      <c r="D1537" s="13"/>
      <c r="E1537" s="12"/>
      <c r="F1537" s="14" t="str">
        <f t="shared" si="35"/>
        <v/>
      </c>
      <c r="G1537" s="12"/>
      <c r="H1537" s="12"/>
      <c r="I1537" s="12"/>
      <c r="J1537" s="12"/>
      <c r="K1537" s="12"/>
    </row>
    <row r="1538" spans="1:11">
      <c r="A1538" s="11"/>
      <c r="B1538" s="12"/>
      <c r="C1538" s="12"/>
      <c r="D1538" s="13"/>
      <c r="E1538" s="12"/>
      <c r="F1538" s="14" t="str">
        <f t="shared" ref="F1538:F1570" si="36">IF(ISNUMBER(A1538),TEXT(A1538,"mmmm"),"")</f>
        <v/>
      </c>
      <c r="G1538" s="12"/>
      <c r="H1538" s="12"/>
      <c r="I1538" s="12"/>
      <c r="J1538" s="12"/>
      <c r="K1538" s="12"/>
    </row>
    <row r="1539" spans="1:11">
      <c r="A1539" s="11"/>
      <c r="B1539" s="12"/>
      <c r="C1539" s="12"/>
      <c r="D1539" s="13"/>
      <c r="E1539" s="12"/>
      <c r="F1539" s="14" t="str">
        <f t="shared" si="36"/>
        <v/>
      </c>
      <c r="G1539" s="12"/>
      <c r="H1539" s="12"/>
      <c r="I1539" s="12"/>
      <c r="J1539" s="12"/>
      <c r="K1539" s="12"/>
    </row>
    <row r="1540" spans="1:11">
      <c r="A1540" s="11"/>
      <c r="B1540" s="12"/>
      <c r="C1540" s="12"/>
      <c r="D1540" s="13"/>
      <c r="E1540" s="12"/>
      <c r="F1540" s="14" t="str">
        <f t="shared" si="36"/>
        <v/>
      </c>
      <c r="G1540" s="12"/>
      <c r="H1540" s="12"/>
      <c r="I1540" s="12"/>
      <c r="J1540" s="12"/>
      <c r="K1540" s="12"/>
    </row>
    <row r="1541" spans="1:11">
      <c r="A1541" s="11"/>
      <c r="B1541" s="12"/>
      <c r="C1541" s="12"/>
      <c r="D1541" s="13"/>
      <c r="E1541" s="12"/>
      <c r="F1541" s="14" t="str">
        <f t="shared" si="36"/>
        <v/>
      </c>
      <c r="G1541" s="12"/>
      <c r="H1541" s="12"/>
      <c r="I1541" s="12"/>
      <c r="J1541" s="12"/>
      <c r="K1541" s="12"/>
    </row>
    <row r="1542" spans="1:11">
      <c r="A1542" s="11"/>
      <c r="B1542" s="12"/>
      <c r="C1542" s="12"/>
      <c r="D1542" s="13"/>
      <c r="E1542" s="12"/>
      <c r="F1542" s="14" t="str">
        <f t="shared" si="36"/>
        <v/>
      </c>
      <c r="G1542" s="12"/>
      <c r="H1542" s="12"/>
      <c r="I1542" s="12"/>
      <c r="J1542" s="12"/>
      <c r="K1542" s="12"/>
    </row>
    <row r="1543" spans="1:11">
      <c r="A1543" s="11"/>
      <c r="B1543" s="12"/>
      <c r="C1543" s="12"/>
      <c r="D1543" s="13"/>
      <c r="E1543" s="12"/>
      <c r="F1543" s="14" t="str">
        <f t="shared" si="36"/>
        <v/>
      </c>
      <c r="G1543" s="12"/>
      <c r="H1543" s="12"/>
      <c r="I1543" s="12"/>
      <c r="J1543" s="12"/>
      <c r="K1543" s="12"/>
    </row>
    <row r="1544" spans="1:11">
      <c r="A1544" s="11"/>
      <c r="B1544" s="12"/>
      <c r="C1544" s="12"/>
      <c r="D1544" s="13"/>
      <c r="E1544" s="12"/>
      <c r="F1544" s="14" t="str">
        <f t="shared" si="36"/>
        <v/>
      </c>
      <c r="G1544" s="12"/>
      <c r="H1544" s="12"/>
      <c r="I1544" s="12"/>
      <c r="J1544" s="12"/>
      <c r="K1544" s="12"/>
    </row>
    <row r="1545" spans="1:11">
      <c r="A1545" s="11"/>
      <c r="B1545" s="12"/>
      <c r="C1545" s="12"/>
      <c r="D1545" s="13"/>
      <c r="E1545" s="12"/>
      <c r="F1545" s="14" t="str">
        <f t="shared" si="36"/>
        <v/>
      </c>
      <c r="G1545" s="12"/>
      <c r="H1545" s="12"/>
      <c r="I1545" s="12"/>
      <c r="J1545" s="12"/>
      <c r="K1545" s="12"/>
    </row>
    <row r="1546" spans="1:11">
      <c r="A1546" s="11"/>
      <c r="B1546" s="12"/>
      <c r="C1546" s="12"/>
      <c r="D1546" s="13"/>
      <c r="E1546" s="12"/>
      <c r="F1546" s="14" t="str">
        <f t="shared" si="36"/>
        <v/>
      </c>
      <c r="G1546" s="12"/>
      <c r="H1546" s="12"/>
      <c r="I1546" s="12"/>
      <c r="J1546" s="12"/>
      <c r="K1546" s="12"/>
    </row>
    <row r="1547" spans="1:11">
      <c r="A1547" s="11"/>
      <c r="B1547" s="12"/>
      <c r="C1547" s="12"/>
      <c r="D1547" s="13"/>
      <c r="E1547" s="12"/>
      <c r="F1547" s="14" t="str">
        <f t="shared" si="36"/>
        <v/>
      </c>
      <c r="G1547" s="12"/>
      <c r="H1547" s="12"/>
      <c r="I1547" s="12"/>
      <c r="J1547" s="12"/>
      <c r="K1547" s="12"/>
    </row>
    <row r="1548" spans="1:11">
      <c r="A1548" s="11"/>
      <c r="B1548" s="12"/>
      <c r="C1548" s="12"/>
      <c r="D1548" s="13"/>
      <c r="E1548" s="12"/>
      <c r="F1548" s="14" t="str">
        <f t="shared" si="36"/>
        <v/>
      </c>
      <c r="G1548" s="12"/>
      <c r="H1548" s="12"/>
      <c r="I1548" s="12"/>
      <c r="J1548" s="12"/>
      <c r="K1548" s="12"/>
    </row>
    <row r="1549" spans="1:11">
      <c r="A1549" s="11"/>
      <c r="B1549" s="12"/>
      <c r="C1549" s="12"/>
      <c r="D1549" s="13"/>
      <c r="E1549" s="12"/>
      <c r="F1549" s="14" t="str">
        <f t="shared" si="36"/>
        <v/>
      </c>
      <c r="G1549" s="12"/>
      <c r="H1549" s="12"/>
      <c r="I1549" s="12"/>
      <c r="J1549" s="12"/>
      <c r="K1549" s="12"/>
    </row>
    <row r="1550" spans="1:11">
      <c r="A1550" s="11"/>
      <c r="B1550" s="12"/>
      <c r="C1550" s="12"/>
      <c r="D1550" s="13"/>
      <c r="E1550" s="12"/>
      <c r="F1550" s="14" t="str">
        <f t="shared" si="36"/>
        <v/>
      </c>
      <c r="G1550" s="12"/>
      <c r="H1550" s="12"/>
      <c r="I1550" s="12"/>
      <c r="J1550" s="12"/>
      <c r="K1550" s="12"/>
    </row>
    <row r="1551" spans="1:11">
      <c r="A1551" s="11"/>
      <c r="B1551" s="12"/>
      <c r="C1551" s="12"/>
      <c r="D1551" s="13"/>
      <c r="E1551" s="12"/>
      <c r="F1551" s="14" t="str">
        <f t="shared" si="36"/>
        <v/>
      </c>
      <c r="G1551" s="12"/>
      <c r="H1551" s="12"/>
      <c r="I1551" s="12"/>
      <c r="J1551" s="12"/>
      <c r="K1551" s="12"/>
    </row>
    <row r="1552" spans="1:11">
      <c r="A1552" s="11"/>
      <c r="B1552" s="12"/>
      <c r="C1552" s="12"/>
      <c r="D1552" s="13"/>
      <c r="E1552" s="12"/>
      <c r="F1552" s="14" t="str">
        <f t="shared" si="36"/>
        <v/>
      </c>
      <c r="G1552" s="12"/>
      <c r="H1552" s="12"/>
      <c r="I1552" s="12"/>
      <c r="J1552" s="12"/>
      <c r="K1552" s="12"/>
    </row>
    <row r="1553" spans="1:11">
      <c r="A1553" s="11"/>
      <c r="B1553" s="12"/>
      <c r="C1553" s="12"/>
      <c r="D1553" s="13"/>
      <c r="E1553" s="12"/>
      <c r="F1553" s="14" t="str">
        <f t="shared" si="36"/>
        <v/>
      </c>
      <c r="G1553" s="12"/>
      <c r="H1553" s="12"/>
      <c r="I1553" s="12"/>
      <c r="J1553" s="12"/>
      <c r="K1553" s="12"/>
    </row>
    <row r="1554" spans="1:11">
      <c r="A1554" s="11"/>
      <c r="B1554" s="12"/>
      <c r="C1554" s="12"/>
      <c r="D1554" s="13"/>
      <c r="E1554" s="12"/>
      <c r="F1554" s="14" t="str">
        <f t="shared" si="36"/>
        <v/>
      </c>
      <c r="G1554" s="12"/>
      <c r="H1554" s="12"/>
      <c r="I1554" s="12"/>
      <c r="J1554" s="12"/>
      <c r="K1554" s="12"/>
    </row>
    <row r="1555" spans="1:11">
      <c r="A1555" s="11"/>
      <c r="B1555" s="12"/>
      <c r="C1555" s="12"/>
      <c r="D1555" s="13"/>
      <c r="E1555" s="12"/>
      <c r="F1555" s="14" t="str">
        <f t="shared" si="36"/>
        <v/>
      </c>
      <c r="G1555" s="12"/>
      <c r="H1555" s="12"/>
      <c r="I1555" s="12"/>
      <c r="J1555" s="12"/>
      <c r="K1555" s="12"/>
    </row>
    <row r="1556" spans="1:11">
      <c r="A1556" s="11"/>
      <c r="B1556" s="12"/>
      <c r="C1556" s="12"/>
      <c r="D1556" s="13"/>
      <c r="E1556" s="12"/>
      <c r="F1556" s="14" t="str">
        <f t="shared" si="36"/>
        <v/>
      </c>
      <c r="G1556" s="12"/>
      <c r="H1556" s="12"/>
      <c r="I1556" s="12"/>
      <c r="J1556" s="12"/>
      <c r="K1556" s="12"/>
    </row>
    <row r="1557" spans="1:11">
      <c r="A1557" s="11"/>
      <c r="B1557" s="12"/>
      <c r="C1557" s="12"/>
      <c r="D1557" s="13"/>
      <c r="E1557" s="12"/>
      <c r="F1557" s="14" t="str">
        <f t="shared" si="36"/>
        <v/>
      </c>
      <c r="G1557" s="12"/>
      <c r="H1557" s="12"/>
      <c r="I1557" s="12"/>
      <c r="J1557" s="12"/>
      <c r="K1557" s="12"/>
    </row>
    <row r="1558" spans="1:11">
      <c r="A1558" s="11"/>
      <c r="B1558" s="12"/>
      <c r="C1558" s="12"/>
      <c r="D1558" s="13"/>
      <c r="E1558" s="12"/>
      <c r="F1558" s="14" t="str">
        <f t="shared" si="36"/>
        <v/>
      </c>
      <c r="G1558" s="12"/>
      <c r="H1558" s="12"/>
      <c r="I1558" s="12"/>
      <c r="J1558" s="12"/>
      <c r="K1558" s="12"/>
    </row>
    <row r="1559" spans="1:11">
      <c r="A1559" s="11"/>
      <c r="B1559" s="12"/>
      <c r="C1559" s="12"/>
      <c r="D1559" s="13"/>
      <c r="E1559" s="12"/>
      <c r="F1559" s="14" t="str">
        <f t="shared" si="36"/>
        <v/>
      </c>
      <c r="G1559" s="12"/>
      <c r="H1559" s="12"/>
      <c r="I1559" s="12"/>
      <c r="J1559" s="12"/>
      <c r="K1559" s="12"/>
    </row>
    <row r="1560" spans="1:11">
      <c r="A1560" s="11"/>
      <c r="B1560" s="12"/>
      <c r="C1560" s="12"/>
      <c r="D1560" s="13"/>
      <c r="E1560" s="12"/>
      <c r="F1560" s="14" t="str">
        <f t="shared" si="36"/>
        <v/>
      </c>
      <c r="G1560" s="12"/>
      <c r="H1560" s="12"/>
      <c r="I1560" s="12"/>
      <c r="J1560" s="12"/>
      <c r="K1560" s="12"/>
    </row>
    <row r="1561" spans="1:11">
      <c r="A1561" s="11"/>
      <c r="B1561" s="12"/>
      <c r="C1561" s="12"/>
      <c r="D1561" s="13"/>
      <c r="E1561" s="12"/>
      <c r="F1561" s="14" t="str">
        <f t="shared" si="36"/>
        <v/>
      </c>
      <c r="G1561" s="12"/>
      <c r="H1561" s="12"/>
      <c r="I1561" s="12"/>
      <c r="J1561" s="12"/>
      <c r="K1561" s="12"/>
    </row>
    <row r="1562" spans="1:11">
      <c r="A1562" s="11"/>
      <c r="B1562" s="12"/>
      <c r="C1562" s="12"/>
      <c r="D1562" s="13"/>
      <c r="E1562" s="12"/>
      <c r="F1562" s="14" t="str">
        <f t="shared" si="36"/>
        <v/>
      </c>
      <c r="G1562" s="12"/>
      <c r="H1562" s="12"/>
      <c r="I1562" s="12"/>
      <c r="J1562" s="12"/>
      <c r="K1562" s="12"/>
    </row>
    <row r="1563" spans="1:11">
      <c r="A1563" s="11"/>
      <c r="B1563" s="12"/>
      <c r="C1563" s="12"/>
      <c r="D1563" s="13"/>
      <c r="E1563" s="12"/>
      <c r="F1563" s="14" t="str">
        <f t="shared" si="36"/>
        <v/>
      </c>
      <c r="G1563" s="12"/>
      <c r="H1563" s="12"/>
      <c r="I1563" s="12"/>
      <c r="J1563" s="12"/>
      <c r="K1563" s="12"/>
    </row>
    <row r="1564" spans="1:11">
      <c r="A1564" s="11"/>
      <c r="B1564" s="12"/>
      <c r="C1564" s="12"/>
      <c r="D1564" s="13"/>
      <c r="E1564" s="12"/>
      <c r="F1564" s="14" t="str">
        <f t="shared" si="36"/>
        <v/>
      </c>
      <c r="G1564" s="12"/>
      <c r="H1564" s="12"/>
      <c r="I1564" s="12"/>
      <c r="J1564" s="12"/>
      <c r="K1564" s="12"/>
    </row>
    <row r="1565" spans="1:11">
      <c r="A1565" s="11"/>
      <c r="B1565" s="12"/>
      <c r="C1565" s="12"/>
      <c r="D1565" s="13"/>
      <c r="E1565" s="12"/>
      <c r="F1565" s="14" t="str">
        <f t="shared" si="36"/>
        <v/>
      </c>
      <c r="G1565" s="12"/>
      <c r="H1565" s="12"/>
      <c r="I1565" s="12"/>
      <c r="J1565" s="12"/>
      <c r="K1565" s="12"/>
    </row>
    <row r="1566" spans="1:11">
      <c r="A1566" s="11"/>
      <c r="B1566" s="12"/>
      <c r="C1566" s="12"/>
      <c r="D1566" s="13"/>
      <c r="E1566" s="12"/>
      <c r="F1566" s="14" t="str">
        <f t="shared" si="36"/>
        <v/>
      </c>
      <c r="G1566" s="12"/>
      <c r="H1566" s="12"/>
      <c r="I1566" s="12"/>
      <c r="J1566" s="12"/>
      <c r="K1566" s="12"/>
    </row>
    <row r="1567" spans="1:11">
      <c r="A1567" s="11"/>
      <c r="B1567" s="12"/>
      <c r="C1567" s="12"/>
      <c r="D1567" s="13"/>
      <c r="E1567" s="12"/>
      <c r="F1567" s="14" t="str">
        <f t="shared" si="36"/>
        <v/>
      </c>
      <c r="G1567" s="12"/>
      <c r="H1567" s="12"/>
      <c r="I1567" s="12"/>
      <c r="J1567" s="12"/>
      <c r="K1567" s="12"/>
    </row>
    <row r="1568" spans="1:11">
      <c r="A1568" s="11"/>
      <c r="B1568" s="12"/>
      <c r="C1568" s="12"/>
      <c r="D1568" s="13"/>
      <c r="E1568" s="12"/>
      <c r="F1568" s="14" t="str">
        <f t="shared" si="36"/>
        <v/>
      </c>
      <c r="G1568" s="12"/>
      <c r="H1568" s="12"/>
      <c r="I1568" s="12"/>
      <c r="J1568" s="12"/>
      <c r="K1568" s="12"/>
    </row>
    <row r="1569" spans="1:11">
      <c r="A1569" s="11"/>
      <c r="B1569" s="12"/>
      <c r="C1569" s="12"/>
      <c r="D1569" s="13"/>
      <c r="E1569" s="12"/>
      <c r="F1569" s="14" t="str">
        <f t="shared" si="36"/>
        <v/>
      </c>
      <c r="G1569" s="12"/>
      <c r="H1569" s="12"/>
      <c r="I1569" s="12"/>
      <c r="J1569" s="12"/>
      <c r="K1569" s="12"/>
    </row>
    <row r="1570" spans="1:11">
      <c r="A1570" s="11"/>
      <c r="B1570" s="12"/>
      <c r="C1570" s="12"/>
      <c r="D1570" s="13"/>
      <c r="E1570" s="12"/>
      <c r="F1570" s="14" t="str">
        <f t="shared" si="36"/>
        <v/>
      </c>
      <c r="G1570" s="12"/>
      <c r="H1570" s="12"/>
      <c r="I1570" s="12"/>
      <c r="J1570" s="12"/>
      <c r="K1570" s="12"/>
    </row>
  </sheetData>
  <mergeCells count="3">
    <mergeCell ref="M29:N29"/>
    <mergeCell ref="M45:N45"/>
    <mergeCell ref="M13:N13"/>
  </mergeCells>
  <conditionalFormatting sqref="A2:E34 A35:B35 D35:E35 A36:E856">
    <cfRule type="expression" dxfId="15" priority="4">
      <formula>$B2="dépense"</formula>
    </cfRule>
  </conditionalFormatting>
  <conditionalFormatting sqref="A2:K34 A35:B35 D35:K35 A36:K841">
    <cfRule type="expression" dxfId="14" priority="3">
      <formula>LOWER(TRIM($B2))="dépense"</formula>
    </cfRule>
  </conditionalFormatting>
  <conditionalFormatting sqref="A2:K34 A35:B35 D35:K35 A36:K20000">
    <cfRule type="expression" dxfId="13" priority="5">
      <formula>$B2="revenu"</formula>
    </cfRule>
  </conditionalFormatting>
  <conditionalFormatting sqref="M1571:M20000">
    <cfRule type="expression" dxfId="12" priority="2">
      <formula>$B1571="revenu"</formula>
    </cfRule>
  </conditionalFormatting>
  <dataValidations count="6">
    <dataValidation type="list" allowBlank="1" showInputMessage="1" showErrorMessage="1" sqref="B1539:B20497" xr:uid="{00000000-0002-0000-0200-000000000000}">
      <formula1>"revenu,dépense "</formula1>
    </dataValidation>
    <dataValidation type="list" allowBlank="1" showInputMessage="1" showErrorMessage="1" sqref="B2:B1538" xr:uid="{00000000-0002-0000-0200-000001000000}">
      <formula1>"Revenu,Dépense"</formula1>
    </dataValidation>
    <dataValidation type="list" allowBlank="1" showInputMessage="1" showErrorMessage="1" sqref="E2:E25" xr:uid="{00000000-0002-0000-0200-000002000000}">
      <formula1>INDIRECT(B2)</formula1>
    </dataValidation>
    <dataValidation type="list" allowBlank="1" showInputMessage="1" showErrorMessage="1" sqref="H5:H20 H22:H1570" xr:uid="{00000000-0002-0000-0200-000003000000}">
      <formula1>INDIRECT(Z25)</formula1>
    </dataValidation>
    <dataValidation type="list" allowBlank="1" showInputMessage="1" showErrorMessage="1" sqref="H2:H4" xr:uid="{00000000-0002-0000-0200-000004000000}">
      <formula1>INDIRECT(Y22)</formula1>
    </dataValidation>
    <dataValidation type="list" allowBlank="1" showInputMessage="1" showErrorMessage="1" sqref="H21" xr:uid="{00000000-0002-0000-0200-000005000000}">
      <formula1>INDIRECT(N42)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0621"/>
  <sheetViews>
    <sheetView tabSelected="1" topLeftCell="B1" zoomScale="106" zoomScaleNormal="45" workbookViewId="0">
      <selection activeCell="H26" sqref="H26"/>
    </sheetView>
  </sheetViews>
  <sheetFormatPr baseColWidth="10" defaultColWidth="10.83203125" defaultRowHeight="16"/>
  <cols>
    <col min="1" max="1" width="17.83203125" style="152" customWidth="1"/>
    <col min="2" max="2" width="19.83203125" style="4" customWidth="1"/>
    <col min="3" max="3" width="17.5" style="152" customWidth="1"/>
    <col min="4" max="5" width="25.5" style="152" customWidth="1"/>
    <col min="6" max="6" width="37.5" style="152" customWidth="1"/>
    <col min="7" max="7" width="37" style="153" customWidth="1"/>
    <col min="8" max="8" width="18.5" style="152" customWidth="1"/>
    <col min="9" max="9" width="22.1640625" style="152" hidden="1" customWidth="1"/>
    <col min="10" max="10" width="42.33203125" style="158" customWidth="1"/>
    <col min="11" max="11" width="39" style="159" customWidth="1"/>
    <col min="12" max="12" width="14.83203125" style="160" hidden="1" customWidth="1"/>
    <col min="13" max="13" width="41.6640625" style="4" hidden="1" customWidth="1"/>
    <col min="14" max="14" width="25.5" style="152" hidden="1" customWidth="1"/>
    <col min="15" max="15" width="24.6640625" style="153" hidden="1" customWidth="1"/>
    <col min="16" max="16" width="38.6640625" style="4" customWidth="1"/>
    <col min="17" max="17" width="17.6640625" style="4" customWidth="1"/>
    <col min="18" max="18" width="39.1640625" style="4" customWidth="1"/>
    <col min="19" max="19" width="19.6640625" style="4" customWidth="1"/>
    <col min="20" max="20" width="19.1640625" style="4" customWidth="1"/>
    <col min="21" max="21" width="27.1640625" style="4" customWidth="1"/>
    <col min="22" max="22" width="15.33203125" style="4" customWidth="1"/>
    <col min="23" max="23" width="26.1640625" style="4" customWidth="1"/>
    <col min="24" max="24" width="27.33203125" style="4" customWidth="1"/>
    <col min="25" max="29" width="10.83203125" style="4" customWidth="1"/>
    <col min="30" max="30" width="10.83203125" style="6" customWidth="1"/>
    <col min="31" max="33" width="10.83203125" style="4" customWidth="1"/>
    <col min="34" max="16384" width="10.83203125" style="4"/>
  </cols>
  <sheetData>
    <row r="1" spans="1:30">
      <c r="A1" s="151" t="s">
        <v>63</v>
      </c>
      <c r="B1" s="150" t="s">
        <v>64</v>
      </c>
      <c r="C1" s="152" t="s">
        <v>89</v>
      </c>
      <c r="D1" s="152" t="s">
        <v>90</v>
      </c>
      <c r="E1" s="152" t="s">
        <v>91</v>
      </c>
      <c r="F1" s="152" t="s">
        <v>92</v>
      </c>
      <c r="G1" s="153" t="s">
        <v>93</v>
      </c>
      <c r="H1" s="152" t="s">
        <v>94</v>
      </c>
      <c r="I1" s="158" t="s">
        <v>95</v>
      </c>
      <c r="J1" s="157" t="s">
        <v>96</v>
      </c>
      <c r="K1" s="156" t="s">
        <v>97</v>
      </c>
      <c r="L1" s="151" t="s">
        <v>98</v>
      </c>
      <c r="M1" s="150" t="s">
        <v>99</v>
      </c>
      <c r="N1" s="152" t="s">
        <v>100</v>
      </c>
      <c r="O1" s="152" t="s">
        <v>101</v>
      </c>
      <c r="R1" s="94" t="s">
        <v>102</v>
      </c>
      <c r="S1" s="95" t="s">
        <v>103</v>
      </c>
      <c r="T1" s="96" t="s">
        <v>104</v>
      </c>
      <c r="AC1" s="145"/>
    </row>
    <row r="2" spans="1:30">
      <c r="A2" s="152" t="s">
        <v>105</v>
      </c>
      <c r="B2" s="4" t="s">
        <v>106</v>
      </c>
      <c r="C2" s="152" t="s">
        <v>52</v>
      </c>
      <c r="D2" s="152" t="s">
        <v>39</v>
      </c>
      <c r="E2" s="152" t="s">
        <v>21</v>
      </c>
      <c r="F2" s="152" t="s">
        <v>32</v>
      </c>
      <c r="G2" s="153">
        <v>35</v>
      </c>
      <c r="H2" s="154">
        <v>45786</v>
      </c>
      <c r="I2" s="158">
        <f t="shared" ref="I2:I29" si="0">IF(AND(G2&lt;&gt;"", ISNUMBER(H2)), DATE(YEAR(H2), MONTH(H2), 1), "")</f>
        <v>45778</v>
      </c>
      <c r="J2" s="157">
        <v>200</v>
      </c>
      <c r="K2" s="156">
        <v>45782</v>
      </c>
      <c r="L2" s="152" t="s">
        <v>105</v>
      </c>
      <c r="M2" s="4" t="s">
        <v>106</v>
      </c>
      <c r="N2" s="152" t="s">
        <v>52</v>
      </c>
      <c r="O2" s="152" t="s">
        <v>39</v>
      </c>
      <c r="R2" s="92" t="s">
        <v>107</v>
      </c>
      <c r="S2" s="86">
        <f>COUNTIF(D2:D30,"Homme ")</f>
        <v>7</v>
      </c>
      <c r="T2" s="93">
        <f>IF(S2="","",S2/$S$5)</f>
        <v>0.30434782608695654</v>
      </c>
      <c r="V2" s="89" t="s">
        <v>103</v>
      </c>
      <c r="W2" s="85">
        <f>COUNTA(A2:A30)</f>
        <v>29</v>
      </c>
      <c r="AA2" s="4" t="str">
        <f t="array" ref="AA2">IFERROR(INDEX($A$2:$A$30,MATCH(0,COUNTIF($AA$1:AA1,$A$2:$A$30),0)),"")</f>
        <v>AEDQE</v>
      </c>
      <c r="AB2" s="4">
        <f t="shared" ref="AB2:AB65" si="1">IF(AA2="","",SUMIF($A$2:$A$30,AA2,$G$2:$G$30))</f>
        <v>60</v>
      </c>
      <c r="AC2" s="145"/>
      <c r="AD2" s="6">
        <f t="shared" ref="AD2:AD65" si="2">IF(AA2="","",AB2 + ROW()/100000)</f>
        <v>60.000019999999999</v>
      </c>
    </row>
    <row r="3" spans="1:30">
      <c r="A3" s="152" t="s">
        <v>108</v>
      </c>
      <c r="B3" s="4" t="s">
        <v>109</v>
      </c>
      <c r="C3" s="152" t="s">
        <v>46</v>
      </c>
      <c r="D3" s="152" t="s">
        <v>39</v>
      </c>
      <c r="E3" s="152" t="s">
        <v>23</v>
      </c>
      <c r="F3" s="152" t="s">
        <v>28</v>
      </c>
      <c r="G3" s="153">
        <v>20</v>
      </c>
      <c r="H3" s="154">
        <v>45690</v>
      </c>
      <c r="I3" s="158">
        <f t="shared" si="0"/>
        <v>45689</v>
      </c>
      <c r="J3" s="157">
        <v>30</v>
      </c>
      <c r="K3" s="156">
        <v>45843</v>
      </c>
      <c r="L3" s="152" t="s">
        <v>108</v>
      </c>
      <c r="M3" s="4" t="s">
        <v>109</v>
      </c>
      <c r="N3" s="152" t="s">
        <v>46</v>
      </c>
      <c r="O3" s="152" t="s">
        <v>39</v>
      </c>
      <c r="R3" s="92" t="s">
        <v>110</v>
      </c>
      <c r="S3" s="86">
        <f>COUNTIF(D2:D30,"Femme")</f>
        <v>9</v>
      </c>
      <c r="T3" s="93">
        <f>IF(S3="","",S3/$S$5)</f>
        <v>0.39130434782608697</v>
      </c>
      <c r="AA3" s="4" t="str">
        <f t="array" ref="AA3">IFERROR(INDEX($A$2:$A$30,MATCH(0,COUNTIF($AA$1:AA2,$A$2:$A$30),0)),"")</f>
        <v>dsfqx</v>
      </c>
      <c r="AB3" s="4">
        <f t="shared" si="1"/>
        <v>20</v>
      </c>
      <c r="AC3" s="145"/>
      <c r="AD3" s="6">
        <f t="shared" si="2"/>
        <v>20.000029999999999</v>
      </c>
    </row>
    <row r="4" spans="1:30">
      <c r="A4" s="152" t="s">
        <v>111</v>
      </c>
      <c r="B4" s="4" t="s">
        <v>112</v>
      </c>
      <c r="C4" s="152" t="s">
        <v>52</v>
      </c>
      <c r="D4" s="152" t="s">
        <v>37</v>
      </c>
      <c r="E4" s="152" t="s">
        <v>25</v>
      </c>
      <c r="F4" s="152" t="s">
        <v>24</v>
      </c>
      <c r="G4" s="153">
        <v>20</v>
      </c>
      <c r="H4" s="154">
        <v>45754</v>
      </c>
      <c r="I4" s="158">
        <f t="shared" si="0"/>
        <v>45748</v>
      </c>
      <c r="J4" s="157">
        <v>15</v>
      </c>
      <c r="K4" s="156">
        <v>45851</v>
      </c>
      <c r="L4" s="152" t="s">
        <v>111</v>
      </c>
      <c r="M4" s="4" t="s">
        <v>112</v>
      </c>
      <c r="N4" s="152" t="s">
        <v>52</v>
      </c>
      <c r="O4" s="152" t="s">
        <v>37</v>
      </c>
      <c r="R4" s="97" t="s">
        <v>113</v>
      </c>
      <c r="S4" s="98">
        <f>COUNTIF(D2:D30,"Autre")</f>
        <v>7</v>
      </c>
      <c r="T4" s="99">
        <f>IF(S4="","",S4/$S$5)</f>
        <v>0.30434782608695654</v>
      </c>
      <c r="V4" s="91" t="e">
        <f>IF(#REF!="","",#REF!/$U$15)</f>
        <v>#REF!</v>
      </c>
      <c r="W4" s="12"/>
      <c r="AA4" s="4" t="str">
        <f t="array" ref="AA4">IFERROR(INDEX($A$2:$A$30,MATCH(0,COUNTIF($AA$1:AA3,$A$2:$A$30),0)),"")</f>
        <v>rzdga</v>
      </c>
      <c r="AB4" s="4">
        <f t="shared" si="1"/>
        <v>20</v>
      </c>
      <c r="AC4" s="145"/>
      <c r="AD4" s="6">
        <f t="shared" si="2"/>
        <v>20.000039999999998</v>
      </c>
    </row>
    <row r="5" spans="1:30">
      <c r="A5" s="152" t="s">
        <v>114</v>
      </c>
      <c r="B5" s="4" t="s">
        <v>115</v>
      </c>
      <c r="C5" s="152" t="s">
        <v>48</v>
      </c>
      <c r="D5" s="152" t="s">
        <v>37</v>
      </c>
      <c r="E5" s="152" t="s">
        <v>27</v>
      </c>
      <c r="F5" s="152" t="s">
        <v>20</v>
      </c>
      <c r="G5" s="153">
        <v>10</v>
      </c>
      <c r="H5" s="154">
        <v>45658</v>
      </c>
      <c r="I5" s="158">
        <f t="shared" si="0"/>
        <v>45658</v>
      </c>
      <c r="J5" s="157">
        <v>5</v>
      </c>
      <c r="K5" s="156">
        <v>45658</v>
      </c>
      <c r="L5" s="152" t="s">
        <v>114</v>
      </c>
      <c r="M5" s="4" t="s">
        <v>115</v>
      </c>
      <c r="N5" s="152" t="s">
        <v>48</v>
      </c>
      <c r="O5" s="152" t="s">
        <v>37</v>
      </c>
      <c r="R5" s="82"/>
      <c r="S5" s="67">
        <f>SUM(S2,S3,S4)</f>
        <v>23</v>
      </c>
      <c r="T5" s="82"/>
      <c r="AA5" s="4" t="str">
        <f t="array" ref="AA5">IFERROR(INDEX($A$2:$A$30,MATCH(0,COUNTIF($AA$1:AA4,$A$2:$A$30),0)),"")</f>
        <v>RESF</v>
      </c>
      <c r="AB5" s="4">
        <f t="shared" si="1"/>
        <v>10</v>
      </c>
      <c r="AD5" s="6">
        <f t="shared" si="2"/>
        <v>10.00005</v>
      </c>
    </row>
    <row r="6" spans="1:30">
      <c r="A6" s="152" t="s">
        <v>116</v>
      </c>
      <c r="B6" s="4" t="s">
        <v>117</v>
      </c>
      <c r="C6" s="152" t="s">
        <v>44</v>
      </c>
      <c r="D6" s="152" t="s">
        <v>18</v>
      </c>
      <c r="E6" s="152" t="s">
        <v>42</v>
      </c>
      <c r="F6" s="152" t="s">
        <v>30</v>
      </c>
      <c r="G6" s="153">
        <v>10</v>
      </c>
      <c r="H6" s="154">
        <v>45818</v>
      </c>
      <c r="I6" s="158">
        <f t="shared" si="0"/>
        <v>45809</v>
      </c>
      <c r="J6" s="157">
        <v>200</v>
      </c>
      <c r="K6" s="156">
        <v>46426</v>
      </c>
      <c r="L6" s="152" t="s">
        <v>116</v>
      </c>
      <c r="M6" s="4" t="s">
        <v>117</v>
      </c>
      <c r="N6" s="152" t="s">
        <v>44</v>
      </c>
      <c r="O6" s="152" t="s">
        <v>18</v>
      </c>
      <c r="R6" s="82"/>
      <c r="S6" s="82"/>
      <c r="T6" s="82"/>
      <c r="U6" s="90" t="e">
        <f>IF(AND(W4&lt;&gt;"",#REF!&lt;&gt;0),W4/#REF!,"")</f>
        <v>#REF!</v>
      </c>
      <c r="V6" s="78" t="s">
        <v>118</v>
      </c>
      <c r="W6" s="79" t="s">
        <v>119</v>
      </c>
      <c r="X6" s="76" t="s">
        <v>120</v>
      </c>
      <c r="AA6" s="4" t="str">
        <f t="array" ref="AA6">IFERROR(INDEX($A$2:$A$30,MATCH(0,COUNTIF($AA$1:AA5,$A$2:$A$30),0)),"")</f>
        <v>FRZNFE</v>
      </c>
      <c r="AB6" s="4">
        <f t="shared" si="1"/>
        <v>60</v>
      </c>
      <c r="AD6" s="6">
        <f t="shared" si="2"/>
        <v>60.000059999999998</v>
      </c>
    </row>
    <row r="7" spans="1:30">
      <c r="A7" s="152" t="s">
        <v>116</v>
      </c>
      <c r="B7" s="4" t="s">
        <v>121</v>
      </c>
      <c r="C7" s="152" t="s">
        <v>53</v>
      </c>
      <c r="D7" s="152" t="s">
        <v>39</v>
      </c>
      <c r="E7" s="152" t="s">
        <v>31</v>
      </c>
      <c r="F7" s="152" t="s">
        <v>32</v>
      </c>
      <c r="G7" s="153">
        <v>50</v>
      </c>
      <c r="H7" s="154">
        <v>45722</v>
      </c>
      <c r="I7" s="158">
        <f t="shared" si="0"/>
        <v>45717</v>
      </c>
      <c r="J7" s="157">
        <v>150</v>
      </c>
      <c r="K7" s="156">
        <v>46238</v>
      </c>
      <c r="L7" s="152" t="s">
        <v>116</v>
      </c>
      <c r="M7" s="4" t="s">
        <v>121</v>
      </c>
      <c r="N7" s="152" t="s">
        <v>122</v>
      </c>
      <c r="O7" s="152" t="s">
        <v>39</v>
      </c>
      <c r="R7" s="102" t="s">
        <v>123</v>
      </c>
      <c r="S7" s="103" t="s">
        <v>103</v>
      </c>
      <c r="T7" s="104" t="s">
        <v>104</v>
      </c>
      <c r="U7" s="35"/>
      <c r="V7" s="77" t="s">
        <v>124</v>
      </c>
      <c r="W7" s="16" t="s">
        <v>125</v>
      </c>
      <c r="X7" s="74">
        <f>COUNTIF($D:$D,"Île-de-France  ")</f>
        <v>0</v>
      </c>
      <c r="AA7" s="4" t="str">
        <f t="array" ref="AA7">IFERROR(INDEX($A$2:$A$30,MATCH(0,COUNTIF($AA$1:AA6,$A$2:$A$30),0)),"")</f>
        <v>RARDZ</v>
      </c>
      <c r="AB7" s="4">
        <f t="shared" si="1"/>
        <v>30</v>
      </c>
      <c r="AD7" s="6">
        <f t="shared" si="2"/>
        <v>30.000070000000001</v>
      </c>
    </row>
    <row r="8" spans="1:30">
      <c r="A8" s="152" t="s">
        <v>126</v>
      </c>
      <c r="B8" s="4" t="s">
        <v>127</v>
      </c>
      <c r="C8" s="152" t="s">
        <v>44</v>
      </c>
      <c r="D8" s="152" t="s">
        <v>37</v>
      </c>
      <c r="E8" s="152" t="s">
        <v>33</v>
      </c>
      <c r="F8" s="152" t="s">
        <v>32</v>
      </c>
      <c r="G8" s="153">
        <v>30</v>
      </c>
      <c r="H8" s="154">
        <v>45850</v>
      </c>
      <c r="I8" s="158">
        <f t="shared" si="0"/>
        <v>45839</v>
      </c>
      <c r="J8" s="157">
        <v>100</v>
      </c>
      <c r="K8" s="156">
        <v>45816</v>
      </c>
      <c r="L8" s="152" t="s">
        <v>126</v>
      </c>
      <c r="M8" s="4" t="s">
        <v>127</v>
      </c>
      <c r="N8" s="152" t="s">
        <v>44</v>
      </c>
      <c r="O8" s="152" t="s">
        <v>37</v>
      </c>
      <c r="R8" s="100" t="s">
        <v>20</v>
      </c>
      <c r="S8" s="87">
        <f>COUNTIF(F:F,"Agriculteur exploitant")</f>
        <v>2</v>
      </c>
      <c r="T8" s="101">
        <f t="shared" ref="T8:T15" si="3">IF(S8="","",S8/$U$15)</f>
        <v>9.0909090909090912E-2</v>
      </c>
      <c r="U8" s="90" t="e">
        <f>IF(AND(#REF!&lt;&gt;"",#REF!&lt;&gt;0),#REF!/#REF!,"")</f>
        <v>#REF!</v>
      </c>
      <c r="V8" s="77" t="s">
        <v>124</v>
      </c>
      <c r="W8" s="16" t="s">
        <v>21</v>
      </c>
      <c r="X8" s="74">
        <f>COUNTIF($D:$D,"Auvergne-Rhône-Alpes  ")</f>
        <v>0</v>
      </c>
      <c r="AA8" s="4" t="str">
        <f t="array" ref="AA8">IFERROR(INDEX($A$2:$A$30,MATCH(0,COUNTIF($AA$1:AA7,$A$2:$A$30),0)),"")</f>
        <v>dgdzeqf</v>
      </c>
      <c r="AB8" s="4">
        <f t="shared" si="1"/>
        <v>36</v>
      </c>
      <c r="AD8" s="6">
        <f t="shared" si="2"/>
        <v>36.000079999999997</v>
      </c>
    </row>
    <row r="9" spans="1:30">
      <c r="A9" s="152" t="s">
        <v>128</v>
      </c>
      <c r="B9" s="4" t="s">
        <v>129</v>
      </c>
      <c r="C9" s="152" t="s">
        <v>50</v>
      </c>
      <c r="D9" s="152" t="s">
        <v>37</v>
      </c>
      <c r="E9" s="152" t="s">
        <v>35</v>
      </c>
      <c r="F9" s="152" t="s">
        <v>34</v>
      </c>
      <c r="G9" s="153">
        <v>36</v>
      </c>
      <c r="H9" s="154">
        <v>45882</v>
      </c>
      <c r="I9" s="158">
        <f t="shared" si="0"/>
        <v>45870</v>
      </c>
      <c r="J9" s="157">
        <v>400</v>
      </c>
      <c r="K9" s="156">
        <v>45853</v>
      </c>
      <c r="L9" s="152" t="s">
        <v>128</v>
      </c>
      <c r="M9" s="4" t="s">
        <v>129</v>
      </c>
      <c r="N9" s="152" t="s">
        <v>50</v>
      </c>
      <c r="O9" s="152" t="s">
        <v>37</v>
      </c>
      <c r="R9" s="100" t="s">
        <v>22</v>
      </c>
      <c r="S9" s="87">
        <f>COUNTIF(F:F,"Artisan, commerçant, chef d’entreprise  ")</f>
        <v>2</v>
      </c>
      <c r="T9" s="101">
        <f t="shared" si="3"/>
        <v>9.0909090909090912E-2</v>
      </c>
      <c r="U9" s="35"/>
      <c r="V9" s="77" t="s">
        <v>124</v>
      </c>
      <c r="W9" s="16" t="s">
        <v>23</v>
      </c>
      <c r="X9" s="74">
        <f>COUNTIF($D:$D,"Bourgogne-Franche-Comté  ")</f>
        <v>0</v>
      </c>
      <c r="AA9" s="4" t="str">
        <f t="array" ref="AA9">IFERROR(INDEX($A$2:$A$30,MATCH(0,COUNTIF($AA$1:AA8,$A$2:$A$30),0)),"")</f>
        <v>esfr</v>
      </c>
      <c r="AB9" s="4">
        <f t="shared" si="1"/>
        <v>40</v>
      </c>
      <c r="AD9" s="6">
        <f t="shared" si="2"/>
        <v>40.00009</v>
      </c>
    </row>
    <row r="10" spans="1:30">
      <c r="A10" s="152" t="s">
        <v>130</v>
      </c>
      <c r="C10" s="152" t="s">
        <v>44</v>
      </c>
      <c r="D10" s="152" t="s">
        <v>39</v>
      </c>
      <c r="E10" s="152" t="s">
        <v>36</v>
      </c>
      <c r="F10" s="152" t="s">
        <v>22</v>
      </c>
      <c r="G10" s="153">
        <v>40</v>
      </c>
      <c r="H10" s="154">
        <v>45914</v>
      </c>
      <c r="I10" s="158">
        <f t="shared" si="0"/>
        <v>45901</v>
      </c>
      <c r="J10" s="157"/>
      <c r="K10" s="156"/>
      <c r="L10" s="152" t="s">
        <v>130</v>
      </c>
      <c r="N10" s="152" t="s">
        <v>44</v>
      </c>
      <c r="O10" s="152" t="s">
        <v>39</v>
      </c>
      <c r="R10" s="100" t="s">
        <v>24</v>
      </c>
      <c r="S10" s="87">
        <f>COUNTIF(F:F,"Cadre et profession intellectuelle supérieure")</f>
        <v>4</v>
      </c>
      <c r="T10" s="101">
        <f t="shared" si="3"/>
        <v>0.18181818181818182</v>
      </c>
      <c r="U10" s="90" t="e">
        <f>IF(AND(#REF!&lt;&gt;"",#REF!&lt;&gt;0),#REF!/#REF!,"")</f>
        <v>#REF!</v>
      </c>
      <c r="V10" s="77" t="s">
        <v>124</v>
      </c>
      <c r="W10" s="16" t="s">
        <v>25</v>
      </c>
      <c r="X10" s="74">
        <f>COUNTIF($D:$D,"Bretagne  ")</f>
        <v>0</v>
      </c>
      <c r="AA10" s="4" t="str">
        <f t="array" ref="AA10">IFERROR(INDEX($A$2:$A$30,MATCH(0,COUNTIF($AA$1:AA9,$A$2:$A$30),0)),"")</f>
        <v>qrdf</v>
      </c>
      <c r="AB10" s="4">
        <f t="shared" si="1"/>
        <v>50</v>
      </c>
      <c r="AD10" s="6">
        <f t="shared" si="2"/>
        <v>50.000100000000003</v>
      </c>
    </row>
    <row r="11" spans="1:30">
      <c r="A11" s="152" t="s">
        <v>105</v>
      </c>
      <c r="C11" s="152" t="s">
        <v>44</v>
      </c>
      <c r="D11" s="152" t="s">
        <v>18</v>
      </c>
      <c r="E11" s="152" t="s">
        <v>38</v>
      </c>
      <c r="F11" s="152" t="s">
        <v>30</v>
      </c>
      <c r="G11" s="153">
        <v>25</v>
      </c>
      <c r="H11" s="154">
        <v>45946</v>
      </c>
      <c r="I11" s="158">
        <f t="shared" si="0"/>
        <v>45931</v>
      </c>
      <c r="J11" s="157"/>
      <c r="K11" s="156"/>
      <c r="L11" s="152" t="s">
        <v>105</v>
      </c>
      <c r="N11" s="152" t="s">
        <v>44</v>
      </c>
      <c r="O11" s="152" t="s">
        <v>18</v>
      </c>
      <c r="R11" s="100" t="s">
        <v>26</v>
      </c>
      <c r="S11" s="87">
        <f>COUNTIF(F:F,"Profession intermédiaire")</f>
        <v>1</v>
      </c>
      <c r="T11" s="101">
        <f t="shared" si="3"/>
        <v>4.5454545454545456E-2</v>
      </c>
      <c r="U11" s="35"/>
      <c r="V11" s="77" t="s">
        <v>124</v>
      </c>
      <c r="W11" s="16" t="s">
        <v>27</v>
      </c>
      <c r="X11" s="74">
        <f>COUNTIF($D:$D,"Centre-Val de Loire  ")</f>
        <v>0</v>
      </c>
      <c r="AA11" s="4" t="str">
        <f t="array" ref="AA11">IFERROR(INDEX($A$2:$A$30,MATCH(0,COUNTIF($AA$1:AA10,$A$2:$A$30),0)),"")</f>
        <v>Julien</v>
      </c>
      <c r="AB11" s="4">
        <f t="shared" si="1"/>
        <v>10</v>
      </c>
      <c r="AD11" s="6">
        <f t="shared" si="2"/>
        <v>10.000109999999999</v>
      </c>
    </row>
    <row r="12" spans="1:30">
      <c r="A12" s="152" t="s">
        <v>131</v>
      </c>
      <c r="C12" s="152" t="s">
        <v>50</v>
      </c>
      <c r="D12" s="152" t="s">
        <v>18</v>
      </c>
      <c r="E12" s="152" t="s">
        <v>40</v>
      </c>
      <c r="F12" s="152" t="s">
        <v>20</v>
      </c>
      <c r="G12" s="153">
        <v>50</v>
      </c>
      <c r="H12" s="154">
        <v>45978</v>
      </c>
      <c r="I12" s="158">
        <f t="shared" si="0"/>
        <v>45962</v>
      </c>
      <c r="J12" s="157"/>
      <c r="K12" s="156"/>
      <c r="L12" s="152" t="s">
        <v>131</v>
      </c>
      <c r="N12" s="152" t="s">
        <v>50</v>
      </c>
      <c r="O12" s="152" t="s">
        <v>18</v>
      </c>
      <c r="R12" s="100" t="s">
        <v>28</v>
      </c>
      <c r="S12" s="87">
        <f>COUNTIF(F:F,"Employé ")</f>
        <v>3</v>
      </c>
      <c r="T12" s="101">
        <f t="shared" si="3"/>
        <v>0.13636363636363635</v>
      </c>
      <c r="U12" s="90" t="e">
        <f>IF(AND(#REF!&lt;&gt;"",#REF!&lt;&gt;0),#REF!/#REF!,"")</f>
        <v>#REF!</v>
      </c>
      <c r="V12" s="77" t="s">
        <v>124</v>
      </c>
      <c r="W12" s="16" t="s">
        <v>29</v>
      </c>
      <c r="X12" s="74">
        <f>COUNTIF($D:$D,"Corse  ")</f>
        <v>0</v>
      </c>
      <c r="AA12" s="4" t="str">
        <f t="array" ref="AA12">IFERROR(INDEX($A$2:$A$30,MATCH(0,COUNTIF($AA$1:AA11,$A$2:$A$30),0)),"")</f>
        <v>qdfgze</v>
      </c>
      <c r="AB12" s="4">
        <f t="shared" si="1"/>
        <v>60</v>
      </c>
      <c r="AD12" s="6">
        <f t="shared" si="2"/>
        <v>60.000120000000003</v>
      </c>
    </row>
    <row r="13" spans="1:30">
      <c r="A13" s="152" t="s">
        <v>132</v>
      </c>
      <c r="C13" s="152" t="s">
        <v>50</v>
      </c>
      <c r="D13" s="152" t="s">
        <v>18</v>
      </c>
      <c r="E13" s="152" t="s">
        <v>29</v>
      </c>
      <c r="F13" s="152" t="s">
        <v>34</v>
      </c>
      <c r="G13" s="153">
        <v>10</v>
      </c>
      <c r="H13" s="154">
        <v>46010</v>
      </c>
      <c r="I13" s="158">
        <f t="shared" si="0"/>
        <v>45992</v>
      </c>
      <c r="J13" s="157"/>
      <c r="K13" s="156"/>
      <c r="L13" s="152" t="s">
        <v>132</v>
      </c>
      <c r="N13" s="152" t="s">
        <v>50</v>
      </c>
      <c r="O13" s="152" t="s">
        <v>18</v>
      </c>
      <c r="R13" s="100" t="s">
        <v>30</v>
      </c>
      <c r="S13" s="87">
        <f>COUNTIF(F:F,"Ouvrier ")</f>
        <v>3</v>
      </c>
      <c r="T13" s="101">
        <f t="shared" si="3"/>
        <v>0.13636363636363635</v>
      </c>
      <c r="U13" s="35"/>
      <c r="V13" s="77" t="s">
        <v>124</v>
      </c>
      <c r="W13" s="16" t="s">
        <v>31</v>
      </c>
      <c r="X13" s="74">
        <f>COUNTIF($D:$D,"Grand Est  ")</f>
        <v>0</v>
      </c>
      <c r="AA13" s="4" t="str">
        <f t="array" ref="AA13">IFERROR(INDEX($A$2:$A$30,MATCH(0,COUNTIF($AA$1:AA12,$A$2:$A$30),0)),"")</f>
        <v>Paul</v>
      </c>
      <c r="AB13" s="4">
        <f t="shared" si="1"/>
        <v>160</v>
      </c>
      <c r="AD13" s="6">
        <f t="shared" si="2"/>
        <v>160.00013000000001</v>
      </c>
    </row>
    <row r="14" spans="1:30">
      <c r="A14" s="152" t="s">
        <v>133</v>
      </c>
      <c r="C14" s="152" t="s">
        <v>46</v>
      </c>
      <c r="D14" s="152" t="s">
        <v>39</v>
      </c>
      <c r="E14" s="152" t="s">
        <v>42</v>
      </c>
      <c r="F14" s="152" t="s">
        <v>24</v>
      </c>
      <c r="G14" s="153">
        <v>60</v>
      </c>
      <c r="H14" s="154">
        <v>46042</v>
      </c>
      <c r="I14" s="158">
        <f t="shared" si="0"/>
        <v>46023</v>
      </c>
      <c r="J14" s="157"/>
      <c r="K14" s="156"/>
      <c r="L14" s="152" t="s">
        <v>133</v>
      </c>
      <c r="N14" s="152" t="s">
        <v>46</v>
      </c>
      <c r="O14" s="152" t="s">
        <v>39</v>
      </c>
      <c r="R14" s="100" t="s">
        <v>32</v>
      </c>
      <c r="S14" s="87">
        <f>COUNTIF(F:F,"Retraité ")</f>
        <v>3</v>
      </c>
      <c r="T14" s="101">
        <f t="shared" si="3"/>
        <v>0.13636363636363635</v>
      </c>
      <c r="U14" s="35"/>
      <c r="V14" s="77" t="s">
        <v>124</v>
      </c>
      <c r="W14" s="16" t="s">
        <v>33</v>
      </c>
      <c r="X14" s="74">
        <f>COUNTIF($D:$D,"Hauts-de-France  ")</f>
        <v>0</v>
      </c>
      <c r="AA14" s="4" t="str">
        <f t="array" ref="AA14">IFERROR(INDEX($A$2:$A$30,MATCH(0,COUNTIF($AA$1:AA13,$A$2:$A$30),0)),"")</f>
        <v>Hervé</v>
      </c>
      <c r="AB14" s="4">
        <f t="shared" si="1"/>
        <v>150</v>
      </c>
      <c r="AD14" s="6">
        <f t="shared" si="2"/>
        <v>150.00013999999999</v>
      </c>
    </row>
    <row r="15" spans="1:30">
      <c r="A15" s="152" t="s">
        <v>134</v>
      </c>
      <c r="C15" s="152" t="s">
        <v>48</v>
      </c>
      <c r="D15" s="152" t="s">
        <v>37</v>
      </c>
      <c r="E15" s="152" t="s">
        <v>43</v>
      </c>
      <c r="F15" s="152" t="s">
        <v>30</v>
      </c>
      <c r="G15" s="153">
        <v>160</v>
      </c>
      <c r="H15" s="154">
        <v>46074</v>
      </c>
      <c r="I15" s="158">
        <f t="shared" si="0"/>
        <v>46054</v>
      </c>
      <c r="J15" s="157"/>
      <c r="K15" s="156"/>
      <c r="L15" s="152" t="s">
        <v>134</v>
      </c>
      <c r="N15" s="152" t="s">
        <v>48</v>
      </c>
      <c r="O15" s="152" t="s">
        <v>37</v>
      </c>
      <c r="R15" s="105" t="s">
        <v>34</v>
      </c>
      <c r="S15" s="106">
        <f>COUNTIF(F:F,"Autre personne sans activité professionnelle")</f>
        <v>4</v>
      </c>
      <c r="T15" s="107">
        <f t="shared" si="3"/>
        <v>0.18181818181818182</v>
      </c>
      <c r="U15" s="18">
        <f>SUM(S8,S9,S10,S11,S12,S13,S14,S15)</f>
        <v>22</v>
      </c>
      <c r="V15" s="77" t="s">
        <v>124</v>
      </c>
      <c r="W15" s="16" t="s">
        <v>36</v>
      </c>
      <c r="X15" s="74">
        <f>COUNTIF($D:$D,"Normandie  ")</f>
        <v>0</v>
      </c>
      <c r="AA15" s="4" t="str">
        <f t="array" ref="AA15">IFERROR(INDEX($A$2:$A$30,MATCH(0,COUNTIF($AA$1:AA14,$A$2:$A$30),0)),"")</f>
        <v>Sandrine</v>
      </c>
      <c r="AB15" s="4">
        <f t="shared" si="1"/>
        <v>80</v>
      </c>
      <c r="AD15" s="6">
        <f t="shared" si="2"/>
        <v>80.000150000000005</v>
      </c>
    </row>
    <row r="16" spans="1:30">
      <c r="A16" s="152" t="s">
        <v>135</v>
      </c>
      <c r="C16" s="152" t="s">
        <v>50</v>
      </c>
      <c r="D16" s="152" t="s">
        <v>18</v>
      </c>
      <c r="E16" s="152" t="s">
        <v>38</v>
      </c>
      <c r="F16" s="152" t="s">
        <v>28</v>
      </c>
      <c r="G16" s="153">
        <v>150</v>
      </c>
      <c r="H16" s="154">
        <v>46106</v>
      </c>
      <c r="I16" s="158">
        <f t="shared" si="0"/>
        <v>46082</v>
      </c>
      <c r="J16" s="157"/>
      <c r="K16" s="156"/>
      <c r="L16" s="152" t="s">
        <v>135</v>
      </c>
      <c r="N16" s="152" t="s">
        <v>50</v>
      </c>
      <c r="O16" s="152" t="s">
        <v>18</v>
      </c>
      <c r="R16" s="82"/>
      <c r="S16" s="82"/>
      <c r="T16" s="82"/>
      <c r="U16" s="90" t="e">
        <f>IF(AND(#REF!&lt;&gt;"",#REF!&lt;&gt;0),#REF!/#REF!,"")</f>
        <v>#REF!</v>
      </c>
      <c r="V16" s="77" t="s">
        <v>124</v>
      </c>
      <c r="W16" s="16" t="s">
        <v>38</v>
      </c>
      <c r="X16" s="74">
        <f>COUNTIF($D:$D,"Nouvelle-Aquitaine  ")</f>
        <v>0</v>
      </c>
      <c r="AA16" s="4" t="str">
        <f t="array" ref="AA16">IFERROR(INDEX($A$2:$A$30,MATCH(0,COUNTIF($AA$1:AA15,$A$2:$A$30),0)),"")</f>
        <v>Marie</v>
      </c>
      <c r="AB16" s="4">
        <f t="shared" si="1"/>
        <v>165</v>
      </c>
      <c r="AD16" s="6">
        <f t="shared" si="2"/>
        <v>165.00015999999999</v>
      </c>
    </row>
    <row r="17" spans="1:30">
      <c r="A17" s="152" t="s">
        <v>136</v>
      </c>
      <c r="C17" s="152" t="s">
        <v>52</v>
      </c>
      <c r="D17" s="152" t="s">
        <v>39</v>
      </c>
      <c r="E17" s="152" t="s">
        <v>49</v>
      </c>
      <c r="F17" s="152" t="s">
        <v>24</v>
      </c>
      <c r="G17" s="153">
        <v>80</v>
      </c>
      <c r="H17" s="154">
        <v>46138</v>
      </c>
      <c r="I17" s="158">
        <f t="shared" si="0"/>
        <v>46113</v>
      </c>
      <c r="J17" s="157"/>
      <c r="K17" s="156"/>
      <c r="L17" s="152" t="s">
        <v>136</v>
      </c>
      <c r="N17" s="152" t="s">
        <v>52</v>
      </c>
      <c r="O17" s="152" t="s">
        <v>39</v>
      </c>
      <c r="R17" s="82"/>
      <c r="S17" s="67">
        <f>SUM(S19,S20,S21,S22,S23,S24)</f>
        <v>23</v>
      </c>
      <c r="T17" s="82"/>
      <c r="V17" s="77" t="s">
        <v>124</v>
      </c>
      <c r="W17" s="16" t="s">
        <v>40</v>
      </c>
      <c r="X17" s="74">
        <f>COUNTIF($D:$D,"Occitanie  ")</f>
        <v>0</v>
      </c>
      <c r="AA17" s="4" t="str">
        <f t="array" ref="AA17">IFERROR(INDEX($A$2:$A$30,MATCH(0,COUNTIF($AA$1:AA16,$A$2:$A$30),0)),"")</f>
        <v>ezfs</v>
      </c>
      <c r="AB17" s="4">
        <f t="shared" si="1"/>
        <v>100</v>
      </c>
      <c r="AD17" s="6">
        <f t="shared" si="2"/>
        <v>100.00017</v>
      </c>
    </row>
    <row r="18" spans="1:30">
      <c r="A18" s="152" t="s">
        <v>137</v>
      </c>
      <c r="C18" s="152" t="s">
        <v>53</v>
      </c>
      <c r="D18" s="152" t="s">
        <v>37</v>
      </c>
      <c r="E18" s="152" t="s">
        <v>51</v>
      </c>
      <c r="F18" s="152" t="s">
        <v>34</v>
      </c>
      <c r="G18" s="153">
        <v>165</v>
      </c>
      <c r="H18" s="154">
        <v>46170</v>
      </c>
      <c r="I18" s="158">
        <f t="shared" si="0"/>
        <v>46143</v>
      </c>
      <c r="J18" s="157"/>
      <c r="K18" s="156"/>
      <c r="L18" s="152" t="s">
        <v>137</v>
      </c>
      <c r="N18" s="152" t="s">
        <v>122</v>
      </c>
      <c r="O18" s="152" t="s">
        <v>37</v>
      </c>
      <c r="R18" s="110" t="s">
        <v>138</v>
      </c>
      <c r="S18" s="111" t="s">
        <v>103</v>
      </c>
      <c r="T18" s="112" t="s">
        <v>104</v>
      </c>
      <c r="V18" s="77" t="s">
        <v>124</v>
      </c>
      <c r="W18" s="16" t="s">
        <v>41</v>
      </c>
      <c r="X18" s="74">
        <f>COUNTIF($D:$D,"Pays de la Loire  ")</f>
        <v>0</v>
      </c>
      <c r="AA18" s="4" t="str">
        <f t="array" ref="AA18">IFERROR(INDEX($A$2:$A$30,MATCH(0,COUNTIF($AA$1:AA17,$A$2:$A$30),0)),"")</f>
        <v>qedf</v>
      </c>
      <c r="AB18" s="4">
        <f t="shared" si="1"/>
        <v>150</v>
      </c>
      <c r="AD18" s="6">
        <f t="shared" si="2"/>
        <v>150.00018</v>
      </c>
    </row>
    <row r="19" spans="1:30">
      <c r="A19" s="152" t="s">
        <v>139</v>
      </c>
      <c r="C19" s="152" t="s">
        <v>48</v>
      </c>
      <c r="D19" s="152" t="s">
        <v>18</v>
      </c>
      <c r="E19" s="152" t="s">
        <v>29</v>
      </c>
      <c r="F19" s="152" t="s">
        <v>24</v>
      </c>
      <c r="G19" s="153">
        <v>100</v>
      </c>
      <c r="H19" s="154">
        <v>45868</v>
      </c>
      <c r="I19" s="158">
        <f t="shared" si="0"/>
        <v>45839</v>
      </c>
      <c r="J19" s="157"/>
      <c r="K19" s="156"/>
      <c r="L19" s="152" t="s">
        <v>139</v>
      </c>
      <c r="N19" s="152" t="s">
        <v>48</v>
      </c>
      <c r="O19" s="152" t="s">
        <v>18</v>
      </c>
      <c r="R19" s="108" t="s">
        <v>140</v>
      </c>
      <c r="S19" s="168">
        <f>COUNTIF(C2:C30,"18-24 ans  ")</f>
        <v>4</v>
      </c>
      <c r="T19" s="109">
        <f t="shared" ref="T19:T24" si="4">IF(S19="","",S19/$S$17)</f>
        <v>0.17391304347826086</v>
      </c>
      <c r="V19" s="77" t="s">
        <v>124</v>
      </c>
      <c r="W19" s="16" t="s">
        <v>42</v>
      </c>
      <c r="X19" s="74">
        <f>COUNTIF($D:$D,"Provence-Alpes-Côte d'Azur  ")</f>
        <v>0</v>
      </c>
      <c r="AA19" s="4" t="str">
        <f t="array" ref="AA19">IFERROR(INDEX($A$2:$A$30,MATCH(0,COUNTIF($AA$1:AA18,$A$2:$A$30),0)),"")</f>
        <v>qefd</v>
      </c>
      <c r="AB19" s="4">
        <f t="shared" si="1"/>
        <v>200</v>
      </c>
      <c r="AD19" s="6">
        <f t="shared" si="2"/>
        <v>200.00019</v>
      </c>
    </row>
    <row r="20" spans="1:30">
      <c r="A20" s="152" t="s">
        <v>141</v>
      </c>
      <c r="E20" s="152" t="s">
        <v>21</v>
      </c>
      <c r="G20" s="153">
        <v>150</v>
      </c>
      <c r="H20" s="154">
        <v>45869</v>
      </c>
      <c r="I20" s="158">
        <f t="shared" si="0"/>
        <v>45839</v>
      </c>
      <c r="J20" s="157"/>
      <c r="K20" s="156"/>
      <c r="L20" s="152" t="s">
        <v>141</v>
      </c>
      <c r="O20" s="152"/>
      <c r="R20" s="108" t="s">
        <v>142</v>
      </c>
      <c r="S20" s="167">
        <f>COUNTIF(C2:C30,"25-34 ans  ")</f>
        <v>4</v>
      </c>
      <c r="T20" s="109">
        <f t="shared" si="4"/>
        <v>0.17391304347826086</v>
      </c>
      <c r="U20" s="91" t="e">
        <f>IF(#REF!="","",#REF!/$U$15)</f>
        <v>#REF!</v>
      </c>
      <c r="V20" s="77" t="s">
        <v>124</v>
      </c>
      <c r="W20" s="16" t="s">
        <v>43</v>
      </c>
      <c r="X20" s="74">
        <f>COUNTIF($D:$D,"Guadeloupe  ")</f>
        <v>0</v>
      </c>
      <c r="AA20" s="4" t="str">
        <f t="array" ref="AA20">IFERROR(INDEX($A$2:$A$30,MATCH(0,COUNTIF($AA$1:AA19,$A$2:$A$30),0)),"")</f>
        <v>3ER</v>
      </c>
      <c r="AB20" s="4">
        <f t="shared" si="1"/>
        <v>200</v>
      </c>
      <c r="AD20" s="6">
        <f t="shared" si="2"/>
        <v>200.00020000000001</v>
      </c>
    </row>
    <row r="21" spans="1:30">
      <c r="A21" s="152" t="s">
        <v>143</v>
      </c>
      <c r="E21" s="152" t="s">
        <v>27</v>
      </c>
      <c r="G21" s="153">
        <v>200</v>
      </c>
      <c r="H21" s="154">
        <v>45870</v>
      </c>
      <c r="I21" s="158">
        <f t="shared" si="0"/>
        <v>45870</v>
      </c>
      <c r="J21" s="157"/>
      <c r="K21" s="156"/>
      <c r="L21" s="152" t="s">
        <v>143</v>
      </c>
      <c r="O21" s="152"/>
      <c r="R21" s="108" t="s">
        <v>144</v>
      </c>
      <c r="S21" s="167">
        <f>COUNTIF(C2:C30,"35-44 ans  ")</f>
        <v>3</v>
      </c>
      <c r="T21" s="109">
        <f t="shared" si="4"/>
        <v>0.13043478260869565</v>
      </c>
      <c r="U21" s="35"/>
      <c r="V21" s="77" t="s">
        <v>124</v>
      </c>
      <c r="W21" s="16" t="s">
        <v>45</v>
      </c>
      <c r="X21" s="74">
        <f>COUNTIF($D:$D,"Martinique  ")</f>
        <v>0</v>
      </c>
      <c r="AA21" s="4" t="str">
        <f t="array" ref="AA21">IFERROR(INDEX($A$2:$A$30,MATCH(0,COUNTIF($AA$1:AA20,$A$2:$A$30),0)),"")</f>
        <v>4ESA</v>
      </c>
      <c r="AB21" s="4">
        <f t="shared" si="1"/>
        <v>250</v>
      </c>
      <c r="AD21" s="6">
        <f t="shared" si="2"/>
        <v>250.00021000000001</v>
      </c>
    </row>
    <row r="22" spans="1:30">
      <c r="A22" s="152" t="s">
        <v>145</v>
      </c>
      <c r="C22" s="152" t="s">
        <v>50</v>
      </c>
      <c r="D22" s="152" t="s">
        <v>18</v>
      </c>
      <c r="E22" s="152" t="s">
        <v>42</v>
      </c>
      <c r="F22" s="152" t="s">
        <v>28</v>
      </c>
      <c r="G22" s="153">
        <v>200</v>
      </c>
      <c r="H22" s="154">
        <v>46023</v>
      </c>
      <c r="I22" s="158">
        <f t="shared" si="0"/>
        <v>46023</v>
      </c>
      <c r="J22" s="157"/>
      <c r="K22" s="156"/>
      <c r="L22" s="152" t="s">
        <v>145</v>
      </c>
      <c r="N22" s="152" t="s">
        <v>50</v>
      </c>
      <c r="O22" s="152" t="s">
        <v>18</v>
      </c>
      <c r="R22" s="108" t="s">
        <v>146</v>
      </c>
      <c r="S22" s="167">
        <f>COUNTIF(C2:C30,"45-54 ans  ")</f>
        <v>6</v>
      </c>
      <c r="T22" s="109">
        <f t="shared" si="4"/>
        <v>0.2608695652173913</v>
      </c>
      <c r="U22" s="91" t="e">
        <f>IF(#REF!="","",#REF!/$U$15)</f>
        <v>#REF!</v>
      </c>
      <c r="V22" s="77" t="s">
        <v>124</v>
      </c>
      <c r="W22" s="16" t="s">
        <v>47</v>
      </c>
      <c r="X22" s="74">
        <f>COUNTIF($D:$D,"Guyane  ")</f>
        <v>0</v>
      </c>
      <c r="AA22" s="4" t="str">
        <f t="array" ref="AA22">IFERROR(INDEX($A$2:$A$30,MATCH(0,COUNTIF($AA$1:AA21,$A$2:$A$30),0)),"")</f>
        <v>SRF</v>
      </c>
      <c r="AB22" s="4">
        <f t="shared" si="1"/>
        <v>240</v>
      </c>
      <c r="AD22" s="6">
        <f t="shared" si="2"/>
        <v>240.00022000000001</v>
      </c>
    </row>
    <row r="23" spans="1:30">
      <c r="A23" s="152" t="s">
        <v>147</v>
      </c>
      <c r="C23" s="152" t="s">
        <v>46</v>
      </c>
      <c r="D23" s="152" t="s">
        <v>37</v>
      </c>
      <c r="E23" s="152" t="s">
        <v>25</v>
      </c>
      <c r="F23" s="152" t="s">
        <v>34</v>
      </c>
      <c r="G23" s="153">
        <v>250</v>
      </c>
      <c r="H23" s="154">
        <v>45659</v>
      </c>
      <c r="I23" s="158">
        <f t="shared" si="0"/>
        <v>45658</v>
      </c>
      <c r="J23" s="157"/>
      <c r="K23" s="156"/>
      <c r="L23" s="152" t="s">
        <v>147</v>
      </c>
      <c r="N23" s="152" t="s">
        <v>46</v>
      </c>
      <c r="O23" s="152" t="s">
        <v>37</v>
      </c>
      <c r="R23" s="108" t="s">
        <v>148</v>
      </c>
      <c r="S23" s="167">
        <f>COUNTIF(C2:C30,"55-64 ans  ")</f>
        <v>4</v>
      </c>
      <c r="T23" s="109">
        <f t="shared" si="4"/>
        <v>0.17391304347826086</v>
      </c>
      <c r="U23" s="35"/>
      <c r="V23" s="77" t="s">
        <v>124</v>
      </c>
      <c r="W23" s="16" t="s">
        <v>49</v>
      </c>
      <c r="X23" s="74">
        <f>COUNTIF($D:$D,"La Réunion  ")</f>
        <v>0</v>
      </c>
      <c r="AA23" s="4" t="str">
        <f t="array" ref="AA23">IFERROR(INDEX($A$2:$A$30,MATCH(0,COUNTIF($AA$1:AA22,$A$2:$A$30),0)),"")</f>
        <v>eq</v>
      </c>
      <c r="AB23" s="4">
        <f t="shared" si="1"/>
        <v>260</v>
      </c>
      <c r="AD23" s="6">
        <f t="shared" si="2"/>
        <v>260.00022999999999</v>
      </c>
    </row>
    <row r="24" spans="1:30">
      <c r="A24" s="152" t="s">
        <v>149</v>
      </c>
      <c r="C24" s="152" t="s">
        <v>52</v>
      </c>
      <c r="D24" s="152" t="s">
        <v>39</v>
      </c>
      <c r="E24" s="152" t="s">
        <v>27</v>
      </c>
      <c r="F24" s="152" t="s">
        <v>26</v>
      </c>
      <c r="G24" s="153">
        <v>240</v>
      </c>
      <c r="H24" s="154">
        <v>45719</v>
      </c>
      <c r="I24" s="158">
        <f t="shared" si="0"/>
        <v>45717</v>
      </c>
      <c r="J24" s="157"/>
      <c r="K24" s="156"/>
      <c r="L24" s="152" t="s">
        <v>149</v>
      </c>
      <c r="N24" s="152" t="s">
        <v>52</v>
      </c>
      <c r="O24" s="152" t="s">
        <v>39</v>
      </c>
      <c r="R24" s="113" t="s">
        <v>150</v>
      </c>
      <c r="S24" s="166">
        <f>COUNTIF(C2:C30,"65 ans et plus")</f>
        <v>2</v>
      </c>
      <c r="T24" s="114">
        <f t="shared" si="4"/>
        <v>8.6956521739130432E-2</v>
      </c>
      <c r="U24" s="91" t="e">
        <f>IF(#REF!="","",#REF!/$U$15)</f>
        <v>#REF!</v>
      </c>
      <c r="V24" s="80" t="s">
        <v>124</v>
      </c>
      <c r="W24" s="81" t="s">
        <v>51</v>
      </c>
      <c r="X24" s="75">
        <f>COUNTIF($D:$D,"Mayotte")</f>
        <v>0</v>
      </c>
      <c r="AA24" s="4" t="str">
        <f t="array" ref="AA24">IFERROR(INDEX($A$2:$A$30,MATCH(0,COUNTIF($AA$1:AA23,$A$2:$A$30),0)),"")</f>
        <v>xs</v>
      </c>
      <c r="AB24" s="4">
        <f t="shared" si="1"/>
        <v>260</v>
      </c>
      <c r="AD24" s="6">
        <f t="shared" si="2"/>
        <v>260.00024000000002</v>
      </c>
    </row>
    <row r="25" spans="1:30">
      <c r="A25" s="152" t="s">
        <v>151</v>
      </c>
      <c r="C25" s="152" t="s">
        <v>46</v>
      </c>
      <c r="D25" s="152" t="s">
        <v>39</v>
      </c>
      <c r="E25" s="152" t="s">
        <v>41</v>
      </c>
      <c r="F25" s="152" t="s">
        <v>22</v>
      </c>
      <c r="G25" s="153">
        <v>260</v>
      </c>
      <c r="H25" s="154">
        <v>45842</v>
      </c>
      <c r="I25" s="158">
        <f t="shared" si="0"/>
        <v>45839</v>
      </c>
      <c r="J25" s="157"/>
      <c r="K25" s="156"/>
      <c r="L25" s="152" t="s">
        <v>151</v>
      </c>
      <c r="N25" s="152" t="s">
        <v>46</v>
      </c>
      <c r="O25" s="152" t="s">
        <v>39</v>
      </c>
      <c r="AA25" s="4" t="str">
        <f t="array" ref="AA25">IFERROR(INDEX($A$2:$A$30,MATCH(0,COUNTIF($AA$1:AA24,$A$2:$A$30),0)),"")</f>
        <v>(etr</v>
      </c>
      <c r="AB25" s="4">
        <f t="shared" si="1"/>
        <v>260</v>
      </c>
      <c r="AD25" s="6">
        <f t="shared" si="2"/>
        <v>260.00024999999999</v>
      </c>
    </row>
    <row r="26" spans="1:30">
      <c r="A26" s="152" t="s">
        <v>152</v>
      </c>
      <c r="B26" s="4" t="s">
        <v>153</v>
      </c>
      <c r="G26" s="153">
        <v>260</v>
      </c>
      <c r="H26" s="154">
        <v>45905</v>
      </c>
      <c r="I26" s="158">
        <f t="shared" si="0"/>
        <v>45901</v>
      </c>
      <c r="J26" s="157"/>
      <c r="K26" s="156">
        <v>45887</v>
      </c>
      <c r="L26" s="152"/>
      <c r="O26" s="152"/>
      <c r="AA26" s="4" t="str">
        <f t="array" ref="AA26">IFERROR(INDEX($A$2:$A$30,MATCH(0,COUNTIF($AA$1:AA25,$A$2:$A$30),0)),"")</f>
        <v>qredtfesr</v>
      </c>
      <c r="AB26" s="4">
        <f t="shared" si="1"/>
        <v>260</v>
      </c>
      <c r="AD26" s="6">
        <f t="shared" si="2"/>
        <v>260.00026000000003</v>
      </c>
    </row>
    <row r="27" spans="1:30">
      <c r="A27" s="152" t="s">
        <v>154</v>
      </c>
      <c r="C27" s="152" t="s">
        <v>50</v>
      </c>
      <c r="D27" s="152" t="s">
        <v>39</v>
      </c>
      <c r="E27" s="152" t="s">
        <v>35</v>
      </c>
      <c r="G27" s="153">
        <v>260</v>
      </c>
      <c r="H27" s="154" t="s">
        <v>236</v>
      </c>
      <c r="I27" s="158" t="str">
        <f t="shared" si="0"/>
        <v/>
      </c>
      <c r="J27" s="157"/>
      <c r="K27" s="156"/>
      <c r="L27" s="152"/>
      <c r="O27" s="152"/>
      <c r="V27" s="146" t="s">
        <v>63</v>
      </c>
      <c r="W27" s="147" t="s">
        <v>155</v>
      </c>
      <c r="X27" s="146" t="s">
        <v>156</v>
      </c>
      <c r="AA27" s="4" t="str">
        <f t="array" ref="AA27">IFERROR(INDEX($A$2:$A$30,MATCH(0,COUNTIF($AA$1:AA26,$A$2:$A$30),0)),"")</f>
        <v>TEST</v>
      </c>
      <c r="AB27" s="4">
        <f t="shared" si="1"/>
        <v>400</v>
      </c>
      <c r="AD27" s="6">
        <f t="shared" si="2"/>
        <v>400.00027</v>
      </c>
    </row>
    <row r="28" spans="1:30">
      <c r="A28" s="169" t="s">
        <v>157</v>
      </c>
      <c r="G28" s="153">
        <v>260</v>
      </c>
      <c r="H28" s="154">
        <v>45968</v>
      </c>
      <c r="I28" s="158">
        <f t="shared" si="0"/>
        <v>45962</v>
      </c>
      <c r="J28" s="157"/>
      <c r="L28" s="170"/>
      <c r="M28" s="153"/>
      <c r="N28" s="153"/>
      <c r="V28" s="148" t="str">
        <f>IFERROR(INDEX(AA:AA,MATCH(W28,AD:AD,0)),"")</f>
        <v>TEST</v>
      </c>
      <c r="W28" s="149">
        <f>IFERROR(LARGE(AD:AD,ROW(A1)),"")</f>
        <v>400.00027</v>
      </c>
      <c r="X28" s="148">
        <v>1</v>
      </c>
      <c r="AA28" s="4" t="str">
        <f t="array" ref="AA28">IFERROR(INDEX($A$2:$A$30,MATCH(0,COUNTIF($AA$1:AA27,$A$2:$A$30),0)),"")</f>
        <v/>
      </c>
      <c r="AB28" s="4" t="str">
        <f t="shared" si="1"/>
        <v/>
      </c>
      <c r="AD28" s="6" t="str">
        <f t="shared" si="2"/>
        <v/>
      </c>
    </row>
    <row r="29" spans="1:30">
      <c r="A29" s="169" t="s">
        <v>158</v>
      </c>
      <c r="G29" s="153">
        <v>260</v>
      </c>
      <c r="H29" s="154">
        <v>45999</v>
      </c>
      <c r="I29" s="158">
        <f t="shared" si="0"/>
        <v>45992</v>
      </c>
      <c r="J29" s="157"/>
      <c r="L29" s="170"/>
      <c r="M29" s="153"/>
      <c r="N29" s="153"/>
      <c r="V29" s="148" t="str">
        <f>IFERROR(INDEX(AA:AA,MATCH(W29,AD:AD,0)),"")</f>
        <v>qredtfesr</v>
      </c>
      <c r="W29" s="149">
        <f>IFERROR(LARGE(AD:AD,ROW(A2)),"")</f>
        <v>260.00026000000003</v>
      </c>
      <c r="X29" s="148">
        <v>2</v>
      </c>
      <c r="AA29" s="4" t="str">
        <f t="array" ref="AA29">IFERROR(INDEX($A$2:$A$30,MATCH(0,COUNTIF($AA$1:AA28,$A$2:$A$30),0)),"")</f>
        <v/>
      </c>
      <c r="AB29" s="4" t="str">
        <f t="shared" si="1"/>
        <v/>
      </c>
      <c r="AD29" s="6" t="str">
        <f t="shared" si="2"/>
        <v/>
      </c>
    </row>
    <row r="30" spans="1:30">
      <c r="A30" s="152" t="s">
        <v>159</v>
      </c>
      <c r="B30" s="4" t="s">
        <v>159</v>
      </c>
      <c r="G30" s="153">
        <v>400</v>
      </c>
      <c r="H30" s="152" t="s">
        <v>160</v>
      </c>
      <c r="I30" s="158" t="str">
        <f>IF(AND(G30&lt;&gt;"", ISNUMBER(H30)), DATE(YEAR(H30), MONTH(H30), 1), "")</f>
        <v/>
      </c>
      <c r="J30" s="157">
        <v>400</v>
      </c>
      <c r="K30" s="5" t="s">
        <v>160</v>
      </c>
      <c r="L30" s="170"/>
      <c r="M30" s="153"/>
      <c r="N30" s="153"/>
      <c r="V30" s="148" t="str">
        <f>IFERROR(INDEX(AA:AA,MATCH(W30,AD:AD,0)),"")</f>
        <v>(etr</v>
      </c>
      <c r="W30" s="149">
        <f>IFERROR(LARGE(AD:AD,ROW(A3)),"")</f>
        <v>260.00024999999999</v>
      </c>
      <c r="X30" s="148">
        <v>3</v>
      </c>
      <c r="AA30" s="4" t="str">
        <f t="array" ref="AA30">IFERROR(INDEX($A$2:$A$30,MATCH(0,COUNTIF($AA$1:AA29,$A$2:$A$30),0)),"")</f>
        <v/>
      </c>
      <c r="AB30" s="4" t="str">
        <f t="shared" si="1"/>
        <v/>
      </c>
      <c r="AD30" s="6" t="str">
        <f t="shared" si="2"/>
        <v/>
      </c>
    </row>
    <row r="31" spans="1:30">
      <c r="V31" s="148" t="str">
        <f>IFERROR(INDEX(AA:AA,MATCH(W31,AD:AD,0)),"")</f>
        <v>xs</v>
      </c>
      <c r="W31" s="149">
        <f>IFERROR(LARGE(AD:AD,ROW(A4)),"")</f>
        <v>260.00024000000002</v>
      </c>
      <c r="X31" s="148">
        <v>4</v>
      </c>
      <c r="AA31" s="4" t="str">
        <f t="array" ref="AA31">IFERROR(INDEX($A$2:$A$30,MATCH(0,COUNTIF($AA$1:AA30,$A$2:$A$30),0)),"")</f>
        <v/>
      </c>
      <c r="AB31" s="4" t="str">
        <f t="shared" si="1"/>
        <v/>
      </c>
      <c r="AD31" s="6" t="str">
        <f t="shared" si="2"/>
        <v/>
      </c>
    </row>
    <row r="32" spans="1:30">
      <c r="V32" s="148" t="str">
        <f>IFERROR(INDEX(AA:AA,MATCH(W32,AD:AD,0)),"")</f>
        <v>eq</v>
      </c>
      <c r="W32" s="149">
        <f>IFERROR(LARGE(AD:AD,ROW(A5)),"")</f>
        <v>260.00022999999999</v>
      </c>
      <c r="X32" s="148">
        <v>5</v>
      </c>
      <c r="AA32" s="4" t="str">
        <f t="array" ref="AA32">IFERROR(INDEX($A$2:$A$30,MATCH(0,COUNTIF($AA$1:AA31,$A$2:$A$30),0)),"")</f>
        <v/>
      </c>
      <c r="AB32" s="4" t="str">
        <f t="shared" si="1"/>
        <v/>
      </c>
      <c r="AD32" s="6" t="str">
        <f t="shared" si="2"/>
        <v/>
      </c>
    </row>
    <row r="33" spans="8:30">
      <c r="W33" s="6"/>
      <c r="AA33" s="4" t="str">
        <f t="array" ref="AA33">IFERROR(INDEX($A$2:$A$30,MATCH(0,COUNTIF($AA$1:AA32,$A$2:$A$30),0)),"")</f>
        <v/>
      </c>
      <c r="AB33" s="4" t="str">
        <f t="shared" si="1"/>
        <v/>
      </c>
      <c r="AD33" s="6" t="str">
        <f t="shared" si="2"/>
        <v/>
      </c>
    </row>
    <row r="34" spans="8:30">
      <c r="T34" s="6"/>
      <c r="AA34" s="4" t="str">
        <f t="array" ref="AA34">IFERROR(INDEX($A$2:$A$30,MATCH(0,COUNTIF($AA$1:AA33,$A$2:$A$30),0)),"")</f>
        <v/>
      </c>
      <c r="AB34" s="4" t="str">
        <f t="shared" si="1"/>
        <v/>
      </c>
      <c r="AD34" s="6" t="str">
        <f t="shared" si="2"/>
        <v/>
      </c>
    </row>
    <row r="35" spans="8:30">
      <c r="H35" s="153"/>
      <c r="J35" s="187"/>
      <c r="Q35" s="6"/>
      <c r="AA35" s="4" t="str">
        <f t="array" ref="AA35">IFERROR(INDEX($A$2:$A$30,MATCH(0,COUNTIF($AA$1:AA34,$A$2:$A$30),0)),"")</f>
        <v/>
      </c>
      <c r="AB35" s="4" t="str">
        <f t="shared" si="1"/>
        <v/>
      </c>
      <c r="AD35" s="6" t="str">
        <f t="shared" si="2"/>
        <v/>
      </c>
    </row>
    <row r="36" spans="8:30">
      <c r="Q36" s="6"/>
      <c r="AA36" s="4" t="str">
        <f t="array" ref="AA36">IFERROR(INDEX($A$2:$A$30,MATCH(0,COUNTIF($AA$1:AA35,$A$2:$A$30),0)),"")</f>
        <v/>
      </c>
      <c r="AB36" s="4" t="str">
        <f t="shared" si="1"/>
        <v/>
      </c>
      <c r="AD36" s="6" t="str">
        <f t="shared" si="2"/>
        <v/>
      </c>
    </row>
    <row r="37" spans="8:30">
      <c r="P37" s="6"/>
      <c r="AA37" s="4" t="str">
        <f t="array" ref="AA37">IFERROR(INDEX($A$2:$A$30,MATCH(0,COUNTIF($AA$1:AA36,$A$2:$A$30),0)),"")</f>
        <v/>
      </c>
      <c r="AB37" s="4" t="str">
        <f t="shared" si="1"/>
        <v/>
      </c>
      <c r="AD37" s="6" t="str">
        <f t="shared" si="2"/>
        <v/>
      </c>
    </row>
    <row r="38" spans="8:30">
      <c r="AA38" s="4" t="str">
        <f t="array" ref="AA38">IFERROR(INDEX($A$2:$A$30,MATCH(0,COUNTIF($AA$1:AA37,$A$2:$A$30),0)),"")</f>
        <v/>
      </c>
      <c r="AB38" s="4" t="str">
        <f t="shared" si="1"/>
        <v/>
      </c>
      <c r="AD38" s="6" t="str">
        <f t="shared" si="2"/>
        <v/>
      </c>
    </row>
    <row r="39" spans="8:30">
      <c r="AA39" s="4" t="str">
        <f t="array" ref="AA39">IFERROR(INDEX($A$2:$A$30,MATCH(0,COUNTIF($AA$1:AA38,$A$2:$A$30),0)),"")</f>
        <v/>
      </c>
      <c r="AB39" s="4" t="str">
        <f t="shared" si="1"/>
        <v/>
      </c>
      <c r="AD39" s="6" t="str">
        <f t="shared" si="2"/>
        <v/>
      </c>
    </row>
    <row r="40" spans="8:30">
      <c r="AA40" s="4" t="str">
        <f t="array" ref="AA40">IFERROR(INDEX($A$2:$A$30,MATCH(0,COUNTIF($AA$1:AA39,$A$2:$A$30),0)),"")</f>
        <v/>
      </c>
      <c r="AB40" s="4" t="str">
        <f t="shared" si="1"/>
        <v/>
      </c>
      <c r="AD40" s="6" t="str">
        <f t="shared" si="2"/>
        <v/>
      </c>
    </row>
    <row r="41" spans="8:30">
      <c r="AA41" s="4" t="str">
        <f t="array" ref="AA41">IFERROR(INDEX($A$2:$A$30,MATCH(0,COUNTIF($AA$1:AA40,$A$2:$A$30),0)),"")</f>
        <v/>
      </c>
      <c r="AB41" s="4" t="str">
        <f t="shared" si="1"/>
        <v/>
      </c>
      <c r="AD41" s="6" t="str">
        <f t="shared" si="2"/>
        <v/>
      </c>
    </row>
    <row r="42" spans="8:30">
      <c r="AA42" s="4" t="str">
        <f t="array" ref="AA42">IFERROR(INDEX($A$2:$A$30,MATCH(0,COUNTIF($AA$1:AA41,$A$2:$A$30),0)),"")</f>
        <v/>
      </c>
      <c r="AB42" s="4" t="str">
        <f t="shared" si="1"/>
        <v/>
      </c>
      <c r="AD42" s="6" t="str">
        <f t="shared" si="2"/>
        <v/>
      </c>
    </row>
    <row r="43" spans="8:30">
      <c r="AA43" s="4" t="str">
        <f t="array" ref="AA43">IFERROR(INDEX($A$2:$A$30,MATCH(0,COUNTIF($AA$1:AA42,$A$2:$A$30),0)),"")</f>
        <v/>
      </c>
      <c r="AB43" s="4" t="str">
        <f t="shared" si="1"/>
        <v/>
      </c>
      <c r="AD43" s="6" t="str">
        <f t="shared" si="2"/>
        <v/>
      </c>
    </row>
    <row r="44" spans="8:30">
      <c r="AA44" s="4" t="str">
        <f t="array" ref="AA44">IFERROR(INDEX($A$2:$A$30,MATCH(0,COUNTIF($AA$1:AA43,$A$2:$A$30),0)),"")</f>
        <v/>
      </c>
      <c r="AB44" s="4" t="str">
        <f t="shared" si="1"/>
        <v/>
      </c>
      <c r="AD44" s="6" t="str">
        <f t="shared" si="2"/>
        <v/>
      </c>
    </row>
    <row r="45" spans="8:30">
      <c r="AA45" s="4" t="str">
        <f t="array" ref="AA45">IFERROR(INDEX($A$2:$A$30,MATCH(0,COUNTIF($AA$1:AA44,$A$2:$A$30),0)),"")</f>
        <v/>
      </c>
      <c r="AB45" s="4" t="str">
        <f t="shared" si="1"/>
        <v/>
      </c>
      <c r="AD45" s="6" t="str">
        <f t="shared" si="2"/>
        <v/>
      </c>
    </row>
    <row r="46" spans="8:30">
      <c r="AA46" s="4" t="str">
        <f t="array" ref="AA46">IFERROR(INDEX($A$2:$A$30,MATCH(0,COUNTIF($AA$1:AA45,$A$2:$A$30),0)),"")</f>
        <v/>
      </c>
      <c r="AB46" s="4" t="str">
        <f t="shared" si="1"/>
        <v/>
      </c>
      <c r="AD46" s="6" t="str">
        <f t="shared" si="2"/>
        <v/>
      </c>
    </row>
    <row r="47" spans="8:30">
      <c r="AA47" s="4" t="str">
        <f t="array" ref="AA47">IFERROR(INDEX($A$2:$A$30,MATCH(0,COUNTIF($AA$1:AA46,$A$2:$A$30),0)),"")</f>
        <v/>
      </c>
      <c r="AB47" s="4" t="str">
        <f t="shared" si="1"/>
        <v/>
      </c>
      <c r="AD47" s="6" t="str">
        <f t="shared" si="2"/>
        <v/>
      </c>
    </row>
    <row r="48" spans="8:30">
      <c r="AA48" s="4" t="str">
        <f t="array" ref="AA48">IFERROR(INDEX($A$2:$A$30,MATCH(0,COUNTIF($AA$1:AA47,$A$2:$A$30),0)),"")</f>
        <v/>
      </c>
      <c r="AB48" s="4" t="str">
        <f t="shared" si="1"/>
        <v/>
      </c>
      <c r="AD48" s="6" t="str">
        <f t="shared" si="2"/>
        <v/>
      </c>
    </row>
    <row r="49" spans="27:30">
      <c r="AA49" s="4" t="str">
        <f t="array" ref="AA49">IFERROR(INDEX($A$2:$A$30,MATCH(0,COUNTIF($AA$1:AA48,$A$2:$A$30),0)),"")</f>
        <v/>
      </c>
      <c r="AB49" s="4" t="str">
        <f t="shared" si="1"/>
        <v/>
      </c>
      <c r="AD49" s="6" t="str">
        <f t="shared" si="2"/>
        <v/>
      </c>
    </row>
    <row r="50" spans="27:30">
      <c r="AA50" s="4" t="str">
        <f t="array" ref="AA50">IFERROR(INDEX($A$2:$A$30,MATCH(0,COUNTIF($AA$1:AA49,$A$2:$A$30),0)),"")</f>
        <v/>
      </c>
      <c r="AB50" s="4" t="str">
        <f t="shared" si="1"/>
        <v/>
      </c>
      <c r="AD50" s="6" t="str">
        <f t="shared" si="2"/>
        <v/>
      </c>
    </row>
    <row r="51" spans="27:30">
      <c r="AA51" s="4" t="str">
        <f t="array" ref="AA51">IFERROR(INDEX($A$2:$A$30,MATCH(0,COUNTIF($AA$1:AA50,$A$2:$A$30),0)),"")</f>
        <v/>
      </c>
      <c r="AB51" s="4" t="str">
        <f t="shared" si="1"/>
        <v/>
      </c>
      <c r="AD51" s="6" t="str">
        <f t="shared" si="2"/>
        <v/>
      </c>
    </row>
    <row r="52" spans="27:30">
      <c r="AA52" s="4" t="str">
        <f t="array" ref="AA52">IFERROR(INDEX($A$2:$A$30,MATCH(0,COUNTIF($AA$1:AA51,$A$2:$A$30),0)),"")</f>
        <v/>
      </c>
      <c r="AB52" s="4" t="str">
        <f t="shared" si="1"/>
        <v/>
      </c>
      <c r="AD52" s="6" t="str">
        <f t="shared" si="2"/>
        <v/>
      </c>
    </row>
    <row r="53" spans="27:30">
      <c r="AA53" s="4" t="str">
        <f t="array" ref="AA53">IFERROR(INDEX($A$2:$A$30,MATCH(0,COUNTIF($AA$1:AA52,$A$2:$A$30),0)),"")</f>
        <v/>
      </c>
      <c r="AB53" s="4" t="str">
        <f t="shared" si="1"/>
        <v/>
      </c>
      <c r="AD53" s="6" t="str">
        <f t="shared" si="2"/>
        <v/>
      </c>
    </row>
    <row r="54" spans="27:30">
      <c r="AA54" s="4" t="str">
        <f t="array" ref="AA54">IFERROR(INDEX($A$2:$A$30,MATCH(0,COUNTIF($AA$1:AA53,$A$2:$A$30),0)),"")</f>
        <v/>
      </c>
      <c r="AB54" s="4" t="str">
        <f t="shared" si="1"/>
        <v/>
      </c>
      <c r="AD54" s="6" t="str">
        <f t="shared" si="2"/>
        <v/>
      </c>
    </row>
    <row r="55" spans="27:30">
      <c r="AA55" s="4" t="str">
        <f t="array" ref="AA55">IFERROR(INDEX($A$2:$A$30,MATCH(0,COUNTIF($AA$1:AA54,$A$2:$A$30),0)),"")</f>
        <v/>
      </c>
      <c r="AB55" s="4" t="str">
        <f t="shared" si="1"/>
        <v/>
      </c>
      <c r="AD55" s="6" t="str">
        <f t="shared" si="2"/>
        <v/>
      </c>
    </row>
    <row r="56" spans="27:30">
      <c r="AA56" s="4" t="str">
        <f t="array" ref="AA56">IFERROR(INDEX($A$2:$A$30,MATCH(0,COUNTIF($AA$1:AA55,$A$2:$A$30),0)),"")</f>
        <v/>
      </c>
      <c r="AB56" s="4" t="str">
        <f t="shared" si="1"/>
        <v/>
      </c>
      <c r="AD56" s="6" t="str">
        <f t="shared" si="2"/>
        <v/>
      </c>
    </row>
    <row r="57" spans="27:30">
      <c r="AA57" s="4" t="str">
        <f t="array" ref="AA57">IFERROR(INDEX($A$2:$A$30,MATCH(0,COUNTIF($AA$1:AA56,$A$2:$A$30),0)),"")</f>
        <v/>
      </c>
      <c r="AB57" s="4" t="str">
        <f t="shared" si="1"/>
        <v/>
      </c>
      <c r="AD57" s="6" t="str">
        <f t="shared" si="2"/>
        <v/>
      </c>
    </row>
    <row r="58" spans="27:30">
      <c r="AA58" s="4" t="str">
        <f t="array" ref="AA58">IFERROR(INDEX($A$2:$A$30,MATCH(0,COUNTIF($AA$1:AA57,$A$2:$A$30),0)),"")</f>
        <v/>
      </c>
      <c r="AB58" s="4" t="str">
        <f t="shared" si="1"/>
        <v/>
      </c>
      <c r="AD58" s="6" t="str">
        <f t="shared" si="2"/>
        <v/>
      </c>
    </row>
    <row r="59" spans="27:30">
      <c r="AA59" s="4" t="str">
        <f t="array" ref="AA59">IFERROR(INDEX($A$2:$A$30,MATCH(0,COUNTIF($AA$1:AA58,$A$2:$A$30),0)),"")</f>
        <v/>
      </c>
      <c r="AB59" s="4" t="str">
        <f t="shared" si="1"/>
        <v/>
      </c>
      <c r="AD59" s="6" t="str">
        <f t="shared" si="2"/>
        <v/>
      </c>
    </row>
    <row r="60" spans="27:30">
      <c r="AA60" s="4" t="str">
        <f t="array" ref="AA60">IFERROR(INDEX($A$2:$A$30,MATCH(0,COUNTIF($AA$1:AA59,$A$2:$A$30),0)),"")</f>
        <v/>
      </c>
      <c r="AB60" s="4" t="str">
        <f t="shared" si="1"/>
        <v/>
      </c>
      <c r="AD60" s="6" t="str">
        <f t="shared" si="2"/>
        <v/>
      </c>
    </row>
    <row r="61" spans="27:30">
      <c r="AA61" s="4" t="str">
        <f t="array" ref="AA61">IFERROR(INDEX($A$2:$A$30,MATCH(0,COUNTIF($AA$1:AA60,$A$2:$A$30),0)),"")</f>
        <v/>
      </c>
      <c r="AB61" s="4" t="str">
        <f t="shared" si="1"/>
        <v/>
      </c>
      <c r="AD61" s="6" t="str">
        <f t="shared" si="2"/>
        <v/>
      </c>
    </row>
    <row r="62" spans="27:30">
      <c r="AA62" s="4" t="str">
        <f t="array" ref="AA62">IFERROR(INDEX($A$2:$A$30,MATCH(0,COUNTIF($AA$1:AA61,$A$2:$A$30),0)),"")</f>
        <v/>
      </c>
      <c r="AB62" s="4" t="str">
        <f t="shared" si="1"/>
        <v/>
      </c>
      <c r="AD62" s="6" t="str">
        <f t="shared" si="2"/>
        <v/>
      </c>
    </row>
    <row r="63" spans="27:30">
      <c r="AA63" s="4" t="str">
        <f t="array" ref="AA63">IFERROR(INDEX($A$2:$A$30,MATCH(0,COUNTIF($AA$1:AA62,$A$2:$A$30),0)),"")</f>
        <v/>
      </c>
      <c r="AB63" s="4" t="str">
        <f t="shared" si="1"/>
        <v/>
      </c>
      <c r="AD63" s="6" t="str">
        <f t="shared" si="2"/>
        <v/>
      </c>
    </row>
    <row r="64" spans="27:30">
      <c r="AA64" s="4" t="str">
        <f t="array" ref="AA64">IFERROR(INDEX($A$2:$A$30,MATCH(0,COUNTIF($AA$1:AA63,$A$2:$A$30),0)),"")</f>
        <v/>
      </c>
      <c r="AB64" s="4" t="str">
        <f t="shared" si="1"/>
        <v/>
      </c>
      <c r="AD64" s="6" t="str">
        <f t="shared" si="2"/>
        <v/>
      </c>
    </row>
    <row r="65" spans="27:30">
      <c r="AA65" s="4" t="str">
        <f t="array" ref="AA65">IFERROR(INDEX($A$2:$A$30,MATCH(0,COUNTIF($AA$1:AA64,$A$2:$A$30),0)),"")</f>
        <v/>
      </c>
      <c r="AB65" s="4" t="str">
        <f t="shared" si="1"/>
        <v/>
      </c>
      <c r="AD65" s="6" t="str">
        <f t="shared" si="2"/>
        <v/>
      </c>
    </row>
    <row r="66" spans="27:30">
      <c r="AA66" s="4" t="str">
        <f t="array" ref="AA66">IFERROR(INDEX($A$2:$A$30,MATCH(0,COUNTIF($AA$1:AA65,$A$2:$A$30),0)),"")</f>
        <v/>
      </c>
      <c r="AB66" s="4" t="str">
        <f t="shared" ref="AB66:AB129" si="5">IF(AA66="","",SUMIF($A$2:$A$30,AA66,$G$2:$G$30))</f>
        <v/>
      </c>
      <c r="AD66" s="6" t="str">
        <f t="shared" ref="AD66:AD129" si="6">IF(AA66="","",AB66 + ROW()/100000)</f>
        <v/>
      </c>
    </row>
    <row r="67" spans="27:30">
      <c r="AA67" s="4" t="str">
        <f t="array" ref="AA67">IFERROR(INDEX($A$2:$A$30,MATCH(0,COUNTIF($AA$1:AA66,$A$2:$A$30),0)),"")</f>
        <v/>
      </c>
      <c r="AB67" s="4" t="str">
        <f t="shared" si="5"/>
        <v/>
      </c>
      <c r="AD67" s="6" t="str">
        <f t="shared" si="6"/>
        <v/>
      </c>
    </row>
    <row r="68" spans="27:30">
      <c r="AA68" s="4" t="str">
        <f t="array" ref="AA68">IFERROR(INDEX($A$2:$A$30,MATCH(0,COUNTIF($AA$1:AA67,$A$2:$A$30),0)),"")</f>
        <v/>
      </c>
      <c r="AB68" s="4" t="str">
        <f t="shared" si="5"/>
        <v/>
      </c>
      <c r="AD68" s="6" t="str">
        <f t="shared" si="6"/>
        <v/>
      </c>
    </row>
    <row r="69" spans="27:30">
      <c r="AA69" s="4" t="str">
        <f t="array" ref="AA69">IFERROR(INDEX($A$2:$A$30,MATCH(0,COUNTIF($AA$1:AA68,$A$2:$A$30),0)),"")</f>
        <v/>
      </c>
      <c r="AB69" s="4" t="str">
        <f t="shared" si="5"/>
        <v/>
      </c>
      <c r="AD69" s="6" t="str">
        <f t="shared" si="6"/>
        <v/>
      </c>
    </row>
    <row r="70" spans="27:30">
      <c r="AA70" s="4" t="str">
        <f t="array" ref="AA70">IFERROR(INDEX($A$2:$A$30,MATCH(0,COUNTIF($AA$1:AA69,$A$2:$A$30),0)),"")</f>
        <v/>
      </c>
      <c r="AB70" s="4" t="str">
        <f t="shared" si="5"/>
        <v/>
      </c>
      <c r="AD70" s="6" t="str">
        <f t="shared" si="6"/>
        <v/>
      </c>
    </row>
    <row r="71" spans="27:30">
      <c r="AA71" s="4" t="str">
        <f t="array" ref="AA71">IFERROR(INDEX($A$2:$A$30,MATCH(0,COUNTIF($AA$1:AA70,$A$2:$A$30),0)),"")</f>
        <v/>
      </c>
      <c r="AB71" s="4" t="str">
        <f t="shared" si="5"/>
        <v/>
      </c>
      <c r="AD71" s="6" t="str">
        <f t="shared" si="6"/>
        <v/>
      </c>
    </row>
    <row r="72" spans="27:30">
      <c r="AA72" s="4" t="str">
        <f t="array" ref="AA72">IFERROR(INDEX($A$2:$A$30,MATCH(0,COUNTIF($AA$1:AA71,$A$2:$A$30),0)),"")</f>
        <v/>
      </c>
      <c r="AB72" s="4" t="str">
        <f t="shared" si="5"/>
        <v/>
      </c>
      <c r="AD72" s="6" t="str">
        <f t="shared" si="6"/>
        <v/>
      </c>
    </row>
    <row r="73" spans="27:30">
      <c r="AA73" s="4" t="str">
        <f t="array" ref="AA73">IFERROR(INDEX($A$2:$A$30,MATCH(0,COUNTIF($AA$1:AA72,$A$2:$A$30),0)),"")</f>
        <v/>
      </c>
      <c r="AB73" s="4" t="str">
        <f t="shared" si="5"/>
        <v/>
      </c>
      <c r="AD73" s="6" t="str">
        <f t="shared" si="6"/>
        <v/>
      </c>
    </row>
    <row r="74" spans="27:30">
      <c r="AA74" s="4" t="str">
        <f t="array" ref="AA74">IFERROR(INDEX($A$2:$A$30,MATCH(0,COUNTIF($AA$1:AA73,$A$2:$A$30),0)),"")</f>
        <v/>
      </c>
      <c r="AB74" s="4" t="str">
        <f t="shared" si="5"/>
        <v/>
      </c>
      <c r="AD74" s="6" t="str">
        <f t="shared" si="6"/>
        <v/>
      </c>
    </row>
    <row r="75" spans="27:30">
      <c r="AA75" s="4" t="str">
        <f t="array" ref="AA75">IFERROR(INDEX($A$2:$A$30,MATCH(0,COUNTIF($AA$1:AA74,$A$2:$A$30),0)),"")</f>
        <v/>
      </c>
      <c r="AB75" s="4" t="str">
        <f t="shared" si="5"/>
        <v/>
      </c>
      <c r="AD75" s="6" t="str">
        <f t="shared" si="6"/>
        <v/>
      </c>
    </row>
    <row r="76" spans="27:30">
      <c r="AA76" s="4" t="str">
        <f t="array" ref="AA76">IFERROR(INDEX($A$2:$A$30,MATCH(0,COUNTIF($AA$1:AA75,$A$2:$A$30),0)),"")</f>
        <v/>
      </c>
      <c r="AB76" s="4" t="str">
        <f t="shared" si="5"/>
        <v/>
      </c>
      <c r="AD76" s="6" t="str">
        <f t="shared" si="6"/>
        <v/>
      </c>
    </row>
    <row r="77" spans="27:30">
      <c r="AA77" s="4" t="str">
        <f t="array" ref="AA77">IFERROR(INDEX($A$2:$A$30,MATCH(0,COUNTIF($AA$1:AA76,$A$2:$A$30),0)),"")</f>
        <v/>
      </c>
      <c r="AB77" s="4" t="str">
        <f t="shared" si="5"/>
        <v/>
      </c>
      <c r="AD77" s="6" t="str">
        <f t="shared" si="6"/>
        <v/>
      </c>
    </row>
    <row r="78" spans="27:30">
      <c r="AA78" s="4" t="str">
        <f t="array" ref="AA78">IFERROR(INDEX($A$2:$A$30,MATCH(0,COUNTIF($AA$1:AA77,$A$2:$A$30),0)),"")</f>
        <v/>
      </c>
      <c r="AB78" s="4" t="str">
        <f t="shared" si="5"/>
        <v/>
      </c>
      <c r="AD78" s="6" t="str">
        <f t="shared" si="6"/>
        <v/>
      </c>
    </row>
    <row r="79" spans="27:30">
      <c r="AA79" s="4" t="str">
        <f t="array" ref="AA79">IFERROR(INDEX($A$2:$A$30,MATCH(0,COUNTIF($AA$1:AA78,$A$2:$A$30),0)),"")</f>
        <v/>
      </c>
      <c r="AB79" s="4" t="str">
        <f t="shared" si="5"/>
        <v/>
      </c>
      <c r="AD79" s="6" t="str">
        <f t="shared" si="6"/>
        <v/>
      </c>
    </row>
    <row r="80" spans="27:30">
      <c r="AA80" s="4" t="str">
        <f t="array" ref="AA80">IFERROR(INDEX($A$2:$A$30,MATCH(0,COUNTIF($AA$1:AA79,$A$2:$A$30),0)),"")</f>
        <v/>
      </c>
      <c r="AB80" s="4" t="str">
        <f t="shared" si="5"/>
        <v/>
      </c>
      <c r="AD80" s="6" t="str">
        <f t="shared" si="6"/>
        <v/>
      </c>
    </row>
    <row r="81" spans="27:30">
      <c r="AA81" s="4" t="str">
        <f t="array" ref="AA81">IFERROR(INDEX($A$2:$A$30,MATCH(0,COUNTIF($AA$1:AA80,$A$2:$A$30),0)),"")</f>
        <v/>
      </c>
      <c r="AB81" s="4" t="str">
        <f t="shared" si="5"/>
        <v/>
      </c>
      <c r="AD81" s="6" t="str">
        <f t="shared" si="6"/>
        <v/>
      </c>
    </row>
    <row r="82" spans="27:30">
      <c r="AA82" s="4" t="str">
        <f t="array" ref="AA82">IFERROR(INDEX($A$2:$A$30,MATCH(0,COUNTIF($AA$1:AA81,$A$2:$A$30),0)),"")</f>
        <v/>
      </c>
      <c r="AB82" s="4" t="str">
        <f t="shared" si="5"/>
        <v/>
      </c>
      <c r="AD82" s="6" t="str">
        <f t="shared" si="6"/>
        <v/>
      </c>
    </row>
    <row r="83" spans="27:30">
      <c r="AA83" s="4" t="str">
        <f t="array" ref="AA83">IFERROR(INDEX($A$2:$A$30,MATCH(0,COUNTIF($AA$1:AA82,$A$2:$A$30),0)),"")</f>
        <v/>
      </c>
      <c r="AB83" s="4" t="str">
        <f t="shared" si="5"/>
        <v/>
      </c>
      <c r="AD83" s="6" t="str">
        <f t="shared" si="6"/>
        <v/>
      </c>
    </row>
    <row r="84" spans="27:30">
      <c r="AA84" s="4" t="str">
        <f t="array" ref="AA84">IFERROR(INDEX($A$2:$A$30,MATCH(0,COUNTIF($AA$1:AA83,$A$2:$A$30),0)),"")</f>
        <v/>
      </c>
      <c r="AB84" s="4" t="str">
        <f t="shared" si="5"/>
        <v/>
      </c>
      <c r="AD84" s="6" t="str">
        <f t="shared" si="6"/>
        <v/>
      </c>
    </row>
    <row r="85" spans="27:30">
      <c r="AA85" s="4" t="str">
        <f t="array" ref="AA85">IFERROR(INDEX($A$2:$A$30,MATCH(0,COUNTIF($AA$1:AA84,$A$2:$A$30),0)),"")</f>
        <v/>
      </c>
      <c r="AB85" s="4" t="str">
        <f t="shared" si="5"/>
        <v/>
      </c>
      <c r="AD85" s="6" t="str">
        <f t="shared" si="6"/>
        <v/>
      </c>
    </row>
    <row r="86" spans="27:30">
      <c r="AA86" s="4" t="str">
        <f t="array" ref="AA86">IFERROR(INDEX($A$2:$A$30,MATCH(0,COUNTIF($AA$1:AA85,$A$2:$A$30),0)),"")</f>
        <v/>
      </c>
      <c r="AB86" s="4" t="str">
        <f t="shared" si="5"/>
        <v/>
      </c>
      <c r="AD86" s="6" t="str">
        <f t="shared" si="6"/>
        <v/>
      </c>
    </row>
    <row r="87" spans="27:30">
      <c r="AA87" s="4" t="str">
        <f t="array" ref="AA87">IFERROR(INDEX($A$2:$A$30,MATCH(0,COUNTIF($AA$1:AA86,$A$2:$A$30),0)),"")</f>
        <v/>
      </c>
      <c r="AB87" s="4" t="str">
        <f t="shared" si="5"/>
        <v/>
      </c>
      <c r="AD87" s="6" t="str">
        <f t="shared" si="6"/>
        <v/>
      </c>
    </row>
    <row r="88" spans="27:30">
      <c r="AA88" s="4" t="str">
        <f t="array" ref="AA88">IFERROR(INDEX($A$2:$A$30,MATCH(0,COUNTIF($AA$1:AA87,$A$2:$A$30),0)),"")</f>
        <v/>
      </c>
      <c r="AB88" s="4" t="str">
        <f t="shared" si="5"/>
        <v/>
      </c>
      <c r="AD88" s="6" t="str">
        <f t="shared" si="6"/>
        <v/>
      </c>
    </row>
    <row r="89" spans="27:30">
      <c r="AA89" s="4" t="str">
        <f t="array" ref="AA89">IFERROR(INDEX($A$2:$A$30,MATCH(0,COUNTIF($AA$1:AA88,$A$2:$A$30),0)),"")</f>
        <v/>
      </c>
      <c r="AB89" s="4" t="str">
        <f t="shared" si="5"/>
        <v/>
      </c>
      <c r="AD89" s="6" t="str">
        <f t="shared" si="6"/>
        <v/>
      </c>
    </row>
    <row r="90" spans="27:30">
      <c r="AA90" s="4" t="str">
        <f t="array" ref="AA90">IFERROR(INDEX($A$2:$A$30,MATCH(0,COUNTIF($AA$1:AA89,$A$2:$A$30),0)),"")</f>
        <v/>
      </c>
      <c r="AB90" s="4" t="str">
        <f t="shared" si="5"/>
        <v/>
      </c>
      <c r="AD90" s="6" t="str">
        <f t="shared" si="6"/>
        <v/>
      </c>
    </row>
    <row r="91" spans="27:30">
      <c r="AA91" s="4" t="str">
        <f t="array" ref="AA91">IFERROR(INDEX($A$2:$A$30,MATCH(0,COUNTIF($AA$1:AA90,$A$2:$A$30),0)),"")</f>
        <v/>
      </c>
      <c r="AB91" s="4" t="str">
        <f t="shared" si="5"/>
        <v/>
      </c>
      <c r="AD91" s="6" t="str">
        <f t="shared" si="6"/>
        <v/>
      </c>
    </row>
    <row r="92" spans="27:30">
      <c r="AA92" s="4" t="str">
        <f t="array" ref="AA92">IFERROR(INDEX($A$2:$A$30,MATCH(0,COUNTIF($AA$1:AA91,$A$2:$A$30),0)),"")</f>
        <v/>
      </c>
      <c r="AB92" s="4" t="str">
        <f t="shared" si="5"/>
        <v/>
      </c>
      <c r="AD92" s="6" t="str">
        <f t="shared" si="6"/>
        <v/>
      </c>
    </row>
    <row r="93" spans="27:30">
      <c r="AA93" s="4" t="str">
        <f t="array" ref="AA93">IFERROR(INDEX($A$2:$A$30,MATCH(0,COUNTIF($AA$1:AA92,$A$2:$A$30),0)),"")</f>
        <v/>
      </c>
      <c r="AB93" s="4" t="str">
        <f t="shared" si="5"/>
        <v/>
      </c>
      <c r="AD93" s="6" t="str">
        <f t="shared" si="6"/>
        <v/>
      </c>
    </row>
    <row r="94" spans="27:30">
      <c r="AA94" s="4" t="str">
        <f t="array" ref="AA94">IFERROR(INDEX($A$2:$A$30,MATCH(0,COUNTIF($AA$1:AA93,$A$2:$A$30),0)),"")</f>
        <v/>
      </c>
      <c r="AB94" s="4" t="str">
        <f t="shared" si="5"/>
        <v/>
      </c>
      <c r="AD94" s="6" t="str">
        <f t="shared" si="6"/>
        <v/>
      </c>
    </row>
    <row r="95" spans="27:30">
      <c r="AA95" s="4" t="str">
        <f t="array" ref="AA95">IFERROR(INDEX($A$2:$A$30,MATCH(0,COUNTIF($AA$1:AA94,$A$2:$A$30),0)),"")</f>
        <v/>
      </c>
      <c r="AB95" s="4" t="str">
        <f t="shared" si="5"/>
        <v/>
      </c>
      <c r="AD95" s="6" t="str">
        <f t="shared" si="6"/>
        <v/>
      </c>
    </row>
    <row r="96" spans="27:30">
      <c r="AA96" s="4" t="str">
        <f t="array" ref="AA96">IFERROR(INDEX($A$2:$A$30,MATCH(0,COUNTIF($AA$1:AA95,$A$2:$A$30),0)),"")</f>
        <v/>
      </c>
      <c r="AB96" s="4" t="str">
        <f t="shared" si="5"/>
        <v/>
      </c>
      <c r="AD96" s="6" t="str">
        <f t="shared" si="6"/>
        <v/>
      </c>
    </row>
    <row r="97" spans="27:30">
      <c r="AA97" s="4" t="str">
        <f t="array" ref="AA97">IFERROR(INDEX($A$2:$A$30,MATCH(0,COUNTIF($AA$1:AA96,$A$2:$A$30),0)),"")</f>
        <v/>
      </c>
      <c r="AB97" s="4" t="str">
        <f t="shared" si="5"/>
        <v/>
      </c>
      <c r="AD97" s="6" t="str">
        <f t="shared" si="6"/>
        <v/>
      </c>
    </row>
    <row r="98" spans="27:30">
      <c r="AA98" s="4" t="str">
        <f t="array" ref="AA98">IFERROR(INDEX($A$2:$A$30,MATCH(0,COUNTIF($AA$1:AA97,$A$2:$A$30),0)),"")</f>
        <v/>
      </c>
      <c r="AB98" s="4" t="str">
        <f t="shared" si="5"/>
        <v/>
      </c>
      <c r="AD98" s="6" t="str">
        <f t="shared" si="6"/>
        <v/>
      </c>
    </row>
    <row r="99" spans="27:30">
      <c r="AA99" s="4" t="str">
        <f t="array" ref="AA99">IFERROR(INDEX($A$2:$A$30,MATCH(0,COUNTIF($AA$1:AA98,$A$2:$A$30),0)),"")</f>
        <v/>
      </c>
      <c r="AB99" s="4" t="str">
        <f t="shared" si="5"/>
        <v/>
      </c>
      <c r="AD99" s="6" t="str">
        <f t="shared" si="6"/>
        <v/>
      </c>
    </row>
    <row r="100" spans="27:30">
      <c r="AA100" s="4" t="str">
        <f t="array" ref="AA100">IFERROR(INDEX($A$2:$A$30,MATCH(0,COUNTIF($AA$1:AA99,$A$2:$A$30),0)),"")</f>
        <v/>
      </c>
      <c r="AB100" s="4" t="str">
        <f t="shared" si="5"/>
        <v/>
      </c>
      <c r="AD100" s="6" t="str">
        <f t="shared" si="6"/>
        <v/>
      </c>
    </row>
    <row r="101" spans="27:30">
      <c r="AA101" s="4" t="str">
        <f t="array" ref="AA101">IFERROR(INDEX($A$2:$A$30,MATCH(0,COUNTIF($AA$1:AA100,$A$2:$A$30),0)),"")</f>
        <v/>
      </c>
      <c r="AB101" s="4" t="str">
        <f t="shared" si="5"/>
        <v/>
      </c>
      <c r="AD101" s="6" t="str">
        <f t="shared" si="6"/>
        <v/>
      </c>
    </row>
    <row r="102" spans="27:30">
      <c r="AA102" s="4" t="str">
        <f t="array" ref="AA102">IFERROR(INDEX($A$2:$A$30,MATCH(0,COUNTIF($AA$1:AA101,$A$2:$A$30),0)),"")</f>
        <v/>
      </c>
      <c r="AB102" s="4" t="str">
        <f t="shared" si="5"/>
        <v/>
      </c>
      <c r="AD102" s="6" t="str">
        <f t="shared" si="6"/>
        <v/>
      </c>
    </row>
    <row r="103" spans="27:30">
      <c r="AA103" s="4" t="str">
        <f t="array" ref="AA103">IFERROR(INDEX($A$2:$A$30,MATCH(0,COUNTIF($AA$1:AA102,$A$2:$A$30),0)),"")</f>
        <v/>
      </c>
      <c r="AB103" s="4" t="str">
        <f t="shared" si="5"/>
        <v/>
      </c>
      <c r="AD103" s="6" t="str">
        <f t="shared" si="6"/>
        <v/>
      </c>
    </row>
    <row r="104" spans="27:30">
      <c r="AA104" s="4" t="str">
        <f t="array" ref="AA104">IFERROR(INDEX($A$2:$A$30,MATCH(0,COUNTIF($AA$1:AA103,$A$2:$A$30),0)),"")</f>
        <v/>
      </c>
      <c r="AB104" s="4" t="str">
        <f t="shared" si="5"/>
        <v/>
      </c>
      <c r="AD104" s="6" t="str">
        <f t="shared" si="6"/>
        <v/>
      </c>
    </row>
    <row r="105" spans="27:30">
      <c r="AA105" s="4" t="str">
        <f t="array" ref="AA105">IFERROR(INDEX($A$2:$A$30,MATCH(0,COUNTIF($AA$1:AA104,$A$2:$A$30),0)),"")</f>
        <v/>
      </c>
      <c r="AB105" s="4" t="str">
        <f t="shared" si="5"/>
        <v/>
      </c>
      <c r="AD105" s="6" t="str">
        <f t="shared" si="6"/>
        <v/>
      </c>
    </row>
    <row r="106" spans="27:30">
      <c r="AA106" s="4" t="str">
        <f t="array" ref="AA106">IFERROR(INDEX($A$2:$A$30,MATCH(0,COUNTIF($AA$1:AA105,$A$2:$A$30),0)),"")</f>
        <v/>
      </c>
      <c r="AB106" s="4" t="str">
        <f t="shared" si="5"/>
        <v/>
      </c>
      <c r="AD106" s="6" t="str">
        <f t="shared" si="6"/>
        <v/>
      </c>
    </row>
    <row r="107" spans="27:30">
      <c r="AA107" s="4" t="str">
        <f t="array" ref="AA107">IFERROR(INDEX($A$2:$A$30,MATCH(0,COUNTIF($AA$1:AA106,$A$2:$A$30),0)),"")</f>
        <v/>
      </c>
      <c r="AB107" s="4" t="str">
        <f t="shared" si="5"/>
        <v/>
      </c>
      <c r="AD107" s="6" t="str">
        <f t="shared" si="6"/>
        <v/>
      </c>
    </row>
    <row r="108" spans="27:30">
      <c r="AA108" s="4" t="str">
        <f t="array" ref="AA108">IFERROR(INDEX($A$2:$A$30,MATCH(0,COUNTIF($AA$1:AA107,$A$2:$A$30),0)),"")</f>
        <v/>
      </c>
      <c r="AB108" s="4" t="str">
        <f t="shared" si="5"/>
        <v/>
      </c>
      <c r="AD108" s="6" t="str">
        <f t="shared" si="6"/>
        <v/>
      </c>
    </row>
    <row r="109" spans="27:30">
      <c r="AA109" s="4" t="str">
        <f t="array" ref="AA109">IFERROR(INDEX($A$2:$A$30,MATCH(0,COUNTIF($AA$1:AA108,$A$2:$A$30),0)),"")</f>
        <v/>
      </c>
      <c r="AB109" s="4" t="str">
        <f t="shared" si="5"/>
        <v/>
      </c>
      <c r="AD109" s="6" t="str">
        <f t="shared" si="6"/>
        <v/>
      </c>
    </row>
    <row r="110" spans="27:30">
      <c r="AA110" s="4" t="str">
        <f t="array" ref="AA110">IFERROR(INDEX($A$2:$A$30,MATCH(0,COUNTIF($AA$1:AA109,$A$2:$A$30),0)),"")</f>
        <v/>
      </c>
      <c r="AB110" s="4" t="str">
        <f t="shared" si="5"/>
        <v/>
      </c>
      <c r="AD110" s="6" t="str">
        <f t="shared" si="6"/>
        <v/>
      </c>
    </row>
    <row r="111" spans="27:30">
      <c r="AA111" s="4" t="str">
        <f t="array" ref="AA111">IFERROR(INDEX($A$2:$A$30,MATCH(0,COUNTIF($AA$1:AA110,$A$2:$A$30),0)),"")</f>
        <v/>
      </c>
      <c r="AB111" s="4" t="str">
        <f t="shared" si="5"/>
        <v/>
      </c>
      <c r="AD111" s="6" t="str">
        <f t="shared" si="6"/>
        <v/>
      </c>
    </row>
    <row r="112" spans="27:30">
      <c r="AA112" s="4" t="str">
        <f t="array" ref="AA112">IFERROR(INDEX($A$2:$A$30,MATCH(0,COUNTIF($AA$1:AA111,$A$2:$A$30),0)),"")</f>
        <v/>
      </c>
      <c r="AB112" s="4" t="str">
        <f t="shared" si="5"/>
        <v/>
      </c>
      <c r="AD112" s="6" t="str">
        <f t="shared" si="6"/>
        <v/>
      </c>
    </row>
    <row r="113" spans="27:30">
      <c r="AA113" s="4" t="str">
        <f t="array" ref="AA113">IFERROR(INDEX($A$2:$A$30,MATCH(0,COUNTIF($AA$1:AA112,$A$2:$A$30),0)),"")</f>
        <v/>
      </c>
      <c r="AB113" s="4" t="str">
        <f t="shared" si="5"/>
        <v/>
      </c>
      <c r="AD113" s="6" t="str">
        <f t="shared" si="6"/>
        <v/>
      </c>
    </row>
    <row r="114" spans="27:30">
      <c r="AA114" s="4" t="str">
        <f t="array" ref="AA114">IFERROR(INDEX($A$2:$A$30,MATCH(0,COUNTIF($AA$1:AA113,$A$2:$A$30),0)),"")</f>
        <v/>
      </c>
      <c r="AB114" s="4" t="str">
        <f t="shared" si="5"/>
        <v/>
      </c>
      <c r="AD114" s="6" t="str">
        <f t="shared" si="6"/>
        <v/>
      </c>
    </row>
    <row r="115" spans="27:30">
      <c r="AA115" s="4" t="str">
        <f t="array" ref="AA115">IFERROR(INDEX($A$2:$A$30,MATCH(0,COUNTIF($AA$1:AA114,$A$2:$A$30),0)),"")</f>
        <v/>
      </c>
      <c r="AB115" s="4" t="str">
        <f t="shared" si="5"/>
        <v/>
      </c>
      <c r="AD115" s="6" t="str">
        <f t="shared" si="6"/>
        <v/>
      </c>
    </row>
    <row r="116" spans="27:30">
      <c r="AA116" s="4" t="str">
        <f t="array" ref="AA116">IFERROR(INDEX($A$2:$A$30,MATCH(0,COUNTIF($AA$1:AA115,$A$2:$A$30),0)),"")</f>
        <v/>
      </c>
      <c r="AB116" s="4" t="str">
        <f t="shared" si="5"/>
        <v/>
      </c>
      <c r="AD116" s="6" t="str">
        <f t="shared" si="6"/>
        <v/>
      </c>
    </row>
    <row r="117" spans="27:30">
      <c r="AA117" s="4" t="str">
        <f t="array" ref="AA117">IFERROR(INDEX($A$2:$A$30,MATCH(0,COUNTIF($AA$1:AA116,$A$2:$A$30),0)),"")</f>
        <v/>
      </c>
      <c r="AB117" s="4" t="str">
        <f t="shared" si="5"/>
        <v/>
      </c>
      <c r="AD117" s="6" t="str">
        <f t="shared" si="6"/>
        <v/>
      </c>
    </row>
    <row r="118" spans="27:30">
      <c r="AA118" s="4" t="str">
        <f t="array" ref="AA118">IFERROR(INDEX($A$2:$A$30,MATCH(0,COUNTIF($AA$1:AA117,$A$2:$A$30),0)),"")</f>
        <v/>
      </c>
      <c r="AB118" s="4" t="str">
        <f t="shared" si="5"/>
        <v/>
      </c>
      <c r="AD118" s="6" t="str">
        <f t="shared" si="6"/>
        <v/>
      </c>
    </row>
    <row r="119" spans="27:30">
      <c r="AA119" s="4" t="str">
        <f t="array" ref="AA119">IFERROR(INDEX($A$2:$A$30,MATCH(0,COUNTIF($AA$1:AA118,$A$2:$A$30),0)),"")</f>
        <v/>
      </c>
      <c r="AB119" s="4" t="str">
        <f t="shared" si="5"/>
        <v/>
      </c>
      <c r="AD119" s="6" t="str">
        <f t="shared" si="6"/>
        <v/>
      </c>
    </row>
    <row r="120" spans="27:30">
      <c r="AA120" s="4" t="str">
        <f t="array" ref="AA120">IFERROR(INDEX($A$2:$A$30,MATCH(0,COUNTIF($AA$1:AA119,$A$2:$A$30),0)),"")</f>
        <v/>
      </c>
      <c r="AB120" s="4" t="str">
        <f t="shared" si="5"/>
        <v/>
      </c>
      <c r="AD120" s="6" t="str">
        <f t="shared" si="6"/>
        <v/>
      </c>
    </row>
    <row r="121" spans="27:30">
      <c r="AA121" s="4" t="str">
        <f t="array" ref="AA121">IFERROR(INDEX($A$2:$A$30,MATCH(0,COUNTIF($AA$1:AA120,$A$2:$A$30),0)),"")</f>
        <v/>
      </c>
      <c r="AB121" s="4" t="str">
        <f t="shared" si="5"/>
        <v/>
      </c>
      <c r="AD121" s="6" t="str">
        <f t="shared" si="6"/>
        <v/>
      </c>
    </row>
    <row r="122" spans="27:30">
      <c r="AA122" s="4" t="str">
        <f t="array" ref="AA122">IFERROR(INDEX($A$2:$A$30,MATCH(0,COUNTIF($AA$1:AA121,$A$2:$A$30),0)),"")</f>
        <v/>
      </c>
      <c r="AB122" s="4" t="str">
        <f t="shared" si="5"/>
        <v/>
      </c>
      <c r="AD122" s="6" t="str">
        <f t="shared" si="6"/>
        <v/>
      </c>
    </row>
    <row r="123" spans="27:30">
      <c r="AA123" s="4" t="str">
        <f t="array" ref="AA123">IFERROR(INDEX($A$2:$A$30,MATCH(0,COUNTIF($AA$1:AA122,$A$2:$A$30),0)),"")</f>
        <v/>
      </c>
      <c r="AB123" s="4" t="str">
        <f t="shared" si="5"/>
        <v/>
      </c>
      <c r="AD123" s="6" t="str">
        <f t="shared" si="6"/>
        <v/>
      </c>
    </row>
    <row r="124" spans="27:30">
      <c r="AA124" s="4" t="str">
        <f t="array" ref="AA124">IFERROR(INDEX($A$2:$A$30,MATCH(0,COUNTIF($AA$1:AA123,$A$2:$A$30),0)),"")</f>
        <v/>
      </c>
      <c r="AB124" s="4" t="str">
        <f t="shared" si="5"/>
        <v/>
      </c>
      <c r="AD124" s="6" t="str">
        <f t="shared" si="6"/>
        <v/>
      </c>
    </row>
    <row r="125" spans="27:30">
      <c r="AA125" s="4" t="str">
        <f t="array" ref="AA125">IFERROR(INDEX($A$2:$A$30,MATCH(0,COUNTIF($AA$1:AA124,$A$2:$A$30),0)),"")</f>
        <v/>
      </c>
      <c r="AB125" s="4" t="str">
        <f t="shared" si="5"/>
        <v/>
      </c>
      <c r="AD125" s="6" t="str">
        <f t="shared" si="6"/>
        <v/>
      </c>
    </row>
    <row r="126" spans="27:30">
      <c r="AA126" s="4" t="str">
        <f t="array" ref="AA126">IFERROR(INDEX($A$2:$A$30,MATCH(0,COUNTIF($AA$1:AA125,$A$2:$A$30),0)),"")</f>
        <v/>
      </c>
      <c r="AB126" s="4" t="str">
        <f t="shared" si="5"/>
        <v/>
      </c>
      <c r="AD126" s="6" t="str">
        <f t="shared" si="6"/>
        <v/>
      </c>
    </row>
    <row r="127" spans="27:30">
      <c r="AA127" s="4" t="str">
        <f t="array" ref="AA127">IFERROR(INDEX($A$2:$A$30,MATCH(0,COUNTIF($AA$1:AA126,$A$2:$A$30),0)),"")</f>
        <v/>
      </c>
      <c r="AB127" s="4" t="str">
        <f t="shared" si="5"/>
        <v/>
      </c>
      <c r="AD127" s="6" t="str">
        <f t="shared" si="6"/>
        <v/>
      </c>
    </row>
    <row r="128" spans="27:30">
      <c r="AA128" s="4" t="str">
        <f t="array" ref="AA128">IFERROR(INDEX($A$2:$A$30,MATCH(0,COUNTIF($AA$1:AA127,$A$2:$A$30),0)),"")</f>
        <v/>
      </c>
      <c r="AB128" s="4" t="str">
        <f t="shared" si="5"/>
        <v/>
      </c>
      <c r="AD128" s="6" t="str">
        <f t="shared" si="6"/>
        <v/>
      </c>
    </row>
    <row r="129" spans="27:30">
      <c r="AA129" s="4" t="str">
        <f t="array" ref="AA129">IFERROR(INDEX($A$2:$A$30,MATCH(0,COUNTIF($AA$1:AA128,$A$2:$A$30),0)),"")</f>
        <v/>
      </c>
      <c r="AB129" s="4" t="str">
        <f t="shared" si="5"/>
        <v/>
      </c>
      <c r="AD129" s="6" t="str">
        <f t="shared" si="6"/>
        <v/>
      </c>
    </row>
    <row r="130" spans="27:30">
      <c r="AA130" s="4" t="str">
        <f t="array" ref="AA130">IFERROR(INDEX($A$2:$A$30,MATCH(0,COUNTIF($AA$1:AA129,$A$2:$A$30),0)),"")</f>
        <v/>
      </c>
      <c r="AB130" s="4" t="str">
        <f t="shared" ref="AB130:AB193" si="7">IF(AA130="","",SUMIF($A$2:$A$30,AA130,$G$2:$G$30))</f>
        <v/>
      </c>
      <c r="AD130" s="6" t="str">
        <f t="shared" ref="AD130:AD193" si="8">IF(AA130="","",AB130 + ROW()/100000)</f>
        <v/>
      </c>
    </row>
    <row r="131" spans="27:30">
      <c r="AA131" s="4" t="str">
        <f t="array" ref="AA131">IFERROR(INDEX($A$2:$A$30,MATCH(0,COUNTIF($AA$1:AA130,$A$2:$A$30),0)),"")</f>
        <v/>
      </c>
      <c r="AB131" s="4" t="str">
        <f t="shared" si="7"/>
        <v/>
      </c>
      <c r="AD131" s="6" t="str">
        <f t="shared" si="8"/>
        <v/>
      </c>
    </row>
    <row r="132" spans="27:30">
      <c r="AA132" s="4" t="str">
        <f t="array" ref="AA132">IFERROR(INDEX($A$2:$A$30,MATCH(0,COUNTIF($AA$1:AA131,$A$2:$A$30),0)),"")</f>
        <v/>
      </c>
      <c r="AB132" s="4" t="str">
        <f t="shared" si="7"/>
        <v/>
      </c>
      <c r="AD132" s="6" t="str">
        <f t="shared" si="8"/>
        <v/>
      </c>
    </row>
    <row r="133" spans="27:30">
      <c r="AA133" s="4" t="str">
        <f t="array" ref="AA133">IFERROR(INDEX($A$2:$A$30,MATCH(0,COUNTIF($AA$1:AA132,$A$2:$A$30),0)),"")</f>
        <v/>
      </c>
      <c r="AB133" s="4" t="str">
        <f t="shared" si="7"/>
        <v/>
      </c>
      <c r="AD133" s="6" t="str">
        <f t="shared" si="8"/>
        <v/>
      </c>
    </row>
    <row r="134" spans="27:30">
      <c r="AA134" s="4" t="str">
        <f t="array" ref="AA134">IFERROR(INDEX($A$2:$A$30,MATCH(0,COUNTIF($AA$1:AA133,$A$2:$A$30),0)),"")</f>
        <v/>
      </c>
      <c r="AB134" s="4" t="str">
        <f t="shared" si="7"/>
        <v/>
      </c>
      <c r="AD134" s="6" t="str">
        <f t="shared" si="8"/>
        <v/>
      </c>
    </row>
    <row r="135" spans="27:30">
      <c r="AA135" s="4" t="str">
        <f t="array" ref="AA135">IFERROR(INDEX($A$2:$A$30,MATCH(0,COUNTIF($AA$1:AA134,$A$2:$A$30),0)),"")</f>
        <v/>
      </c>
      <c r="AB135" s="4" t="str">
        <f t="shared" si="7"/>
        <v/>
      </c>
      <c r="AD135" s="6" t="str">
        <f t="shared" si="8"/>
        <v/>
      </c>
    </row>
    <row r="136" spans="27:30">
      <c r="AA136" s="4" t="str">
        <f t="array" ref="AA136">IFERROR(INDEX($A$2:$A$30,MATCH(0,COUNTIF($AA$1:AA135,$A$2:$A$30),0)),"")</f>
        <v/>
      </c>
      <c r="AB136" s="4" t="str">
        <f t="shared" si="7"/>
        <v/>
      </c>
      <c r="AD136" s="6" t="str">
        <f t="shared" si="8"/>
        <v/>
      </c>
    </row>
    <row r="137" spans="27:30">
      <c r="AA137" s="4" t="str">
        <f t="array" ref="AA137">IFERROR(INDEX($A$2:$A$30,MATCH(0,COUNTIF($AA$1:AA136,$A$2:$A$30),0)),"")</f>
        <v/>
      </c>
      <c r="AB137" s="4" t="str">
        <f t="shared" si="7"/>
        <v/>
      </c>
      <c r="AD137" s="6" t="str">
        <f t="shared" si="8"/>
        <v/>
      </c>
    </row>
    <row r="138" spans="27:30">
      <c r="AA138" s="4" t="str">
        <f t="array" ref="AA138">IFERROR(INDEX($A$2:$A$30,MATCH(0,COUNTIF($AA$1:AA137,$A$2:$A$30),0)),"")</f>
        <v/>
      </c>
      <c r="AB138" s="4" t="str">
        <f t="shared" si="7"/>
        <v/>
      </c>
      <c r="AD138" s="6" t="str">
        <f t="shared" si="8"/>
        <v/>
      </c>
    </row>
    <row r="139" spans="27:30">
      <c r="AA139" s="4" t="str">
        <f t="array" ref="AA139">IFERROR(INDEX($A$2:$A$30,MATCH(0,COUNTIF($AA$1:AA138,$A$2:$A$30),0)),"")</f>
        <v/>
      </c>
      <c r="AB139" s="4" t="str">
        <f t="shared" si="7"/>
        <v/>
      </c>
      <c r="AD139" s="6" t="str">
        <f t="shared" si="8"/>
        <v/>
      </c>
    </row>
    <row r="140" spans="27:30">
      <c r="AA140" s="4" t="str">
        <f t="array" ref="AA140">IFERROR(INDEX($A$2:$A$30,MATCH(0,COUNTIF($AA$1:AA139,$A$2:$A$30),0)),"")</f>
        <v/>
      </c>
      <c r="AB140" s="4" t="str">
        <f t="shared" si="7"/>
        <v/>
      </c>
      <c r="AD140" s="6" t="str">
        <f t="shared" si="8"/>
        <v/>
      </c>
    </row>
    <row r="141" spans="27:30">
      <c r="AA141" s="4" t="str">
        <f t="array" ref="AA141">IFERROR(INDEX($A$2:$A$30,MATCH(0,COUNTIF($AA$1:AA140,$A$2:$A$30),0)),"")</f>
        <v/>
      </c>
      <c r="AB141" s="4" t="str">
        <f t="shared" si="7"/>
        <v/>
      </c>
      <c r="AD141" s="6" t="str">
        <f t="shared" si="8"/>
        <v/>
      </c>
    </row>
    <row r="142" spans="27:30">
      <c r="AA142" s="4" t="str">
        <f t="array" ref="AA142">IFERROR(INDEX($A$2:$A$30,MATCH(0,COUNTIF($AA$1:AA141,$A$2:$A$30),0)),"")</f>
        <v/>
      </c>
      <c r="AB142" s="4" t="str">
        <f t="shared" si="7"/>
        <v/>
      </c>
      <c r="AD142" s="6" t="str">
        <f t="shared" si="8"/>
        <v/>
      </c>
    </row>
    <row r="143" spans="27:30">
      <c r="AA143" s="4" t="str">
        <f t="array" ref="AA143">IFERROR(INDEX($A$2:$A$30,MATCH(0,COUNTIF($AA$1:AA142,$A$2:$A$30),0)),"")</f>
        <v/>
      </c>
      <c r="AB143" s="4" t="str">
        <f t="shared" si="7"/>
        <v/>
      </c>
      <c r="AD143" s="6" t="str">
        <f t="shared" si="8"/>
        <v/>
      </c>
    </row>
    <row r="144" spans="27:30">
      <c r="AA144" s="4" t="str">
        <f t="array" ref="AA144">IFERROR(INDEX($A$2:$A$30,MATCH(0,COUNTIF($AA$1:AA143,$A$2:$A$30),0)),"")</f>
        <v/>
      </c>
      <c r="AB144" s="4" t="str">
        <f t="shared" si="7"/>
        <v/>
      </c>
      <c r="AD144" s="6" t="str">
        <f t="shared" si="8"/>
        <v/>
      </c>
    </row>
    <row r="145" spans="27:30">
      <c r="AA145" s="4" t="str">
        <f t="array" ref="AA145">IFERROR(INDEX($A$2:$A$30,MATCH(0,COUNTIF($AA$1:AA144,$A$2:$A$30),0)),"")</f>
        <v/>
      </c>
      <c r="AB145" s="4" t="str">
        <f t="shared" si="7"/>
        <v/>
      </c>
      <c r="AD145" s="6" t="str">
        <f t="shared" si="8"/>
        <v/>
      </c>
    </row>
    <row r="146" spans="27:30">
      <c r="AA146" s="4" t="str">
        <f t="array" ref="AA146">IFERROR(INDEX($A$2:$A$30,MATCH(0,COUNTIF($AA$1:AA145,$A$2:$A$30),0)),"")</f>
        <v/>
      </c>
      <c r="AB146" s="4" t="str">
        <f t="shared" si="7"/>
        <v/>
      </c>
      <c r="AD146" s="6" t="str">
        <f t="shared" si="8"/>
        <v/>
      </c>
    </row>
    <row r="147" spans="27:30">
      <c r="AA147" s="4" t="str">
        <f t="array" ref="AA147">IFERROR(INDEX($A$2:$A$30,MATCH(0,COUNTIF($AA$1:AA146,$A$2:$A$30),0)),"")</f>
        <v/>
      </c>
      <c r="AB147" s="4" t="str">
        <f t="shared" si="7"/>
        <v/>
      </c>
      <c r="AD147" s="6" t="str">
        <f t="shared" si="8"/>
        <v/>
      </c>
    </row>
    <row r="148" spans="27:30">
      <c r="AA148" s="4" t="str">
        <f t="array" ref="AA148">IFERROR(INDEX($A$2:$A$30,MATCH(0,COUNTIF($AA$1:AA147,$A$2:$A$30),0)),"")</f>
        <v/>
      </c>
      <c r="AB148" s="4" t="str">
        <f t="shared" si="7"/>
        <v/>
      </c>
      <c r="AD148" s="6" t="str">
        <f t="shared" si="8"/>
        <v/>
      </c>
    </row>
    <row r="149" spans="27:30">
      <c r="AA149" s="4" t="str">
        <f t="array" ref="AA149">IFERROR(INDEX($A$2:$A$30,MATCH(0,COUNTIF($AA$1:AA148,$A$2:$A$30),0)),"")</f>
        <v/>
      </c>
      <c r="AB149" s="4" t="str">
        <f t="shared" si="7"/>
        <v/>
      </c>
      <c r="AD149" s="6" t="str">
        <f t="shared" si="8"/>
        <v/>
      </c>
    </row>
    <row r="150" spans="27:30">
      <c r="AA150" s="4" t="str">
        <f t="array" ref="AA150">IFERROR(INDEX($A$2:$A$30,MATCH(0,COUNTIF($AA$1:AA149,$A$2:$A$30),0)),"")</f>
        <v/>
      </c>
      <c r="AB150" s="4" t="str">
        <f t="shared" si="7"/>
        <v/>
      </c>
      <c r="AD150" s="6" t="str">
        <f t="shared" si="8"/>
        <v/>
      </c>
    </row>
    <row r="151" spans="27:30">
      <c r="AA151" s="4" t="str">
        <f t="array" ref="AA151">IFERROR(INDEX($A$2:$A$30,MATCH(0,COUNTIF($AA$1:AA150,$A$2:$A$30),0)),"")</f>
        <v/>
      </c>
      <c r="AB151" s="4" t="str">
        <f t="shared" si="7"/>
        <v/>
      </c>
      <c r="AD151" s="6" t="str">
        <f t="shared" si="8"/>
        <v/>
      </c>
    </row>
    <row r="152" spans="27:30">
      <c r="AA152" s="4" t="str">
        <f t="array" ref="AA152">IFERROR(INDEX($A$2:$A$30,MATCH(0,COUNTIF($AA$1:AA151,$A$2:$A$30),0)),"")</f>
        <v/>
      </c>
      <c r="AB152" s="4" t="str">
        <f t="shared" si="7"/>
        <v/>
      </c>
      <c r="AD152" s="6" t="str">
        <f t="shared" si="8"/>
        <v/>
      </c>
    </row>
    <row r="153" spans="27:30">
      <c r="AA153" s="4" t="str">
        <f t="array" ref="AA153">IFERROR(INDEX($A$2:$A$30,MATCH(0,COUNTIF($AA$1:AA152,$A$2:$A$30),0)),"")</f>
        <v/>
      </c>
      <c r="AB153" s="4" t="str">
        <f t="shared" si="7"/>
        <v/>
      </c>
      <c r="AD153" s="6" t="str">
        <f t="shared" si="8"/>
        <v/>
      </c>
    </row>
    <row r="154" spans="27:30">
      <c r="AA154" s="4" t="str">
        <f t="array" ref="AA154">IFERROR(INDEX($A$2:$A$30,MATCH(0,COUNTIF($AA$1:AA153,$A$2:$A$30),0)),"")</f>
        <v/>
      </c>
      <c r="AB154" s="4" t="str">
        <f t="shared" si="7"/>
        <v/>
      </c>
      <c r="AD154" s="6" t="str">
        <f t="shared" si="8"/>
        <v/>
      </c>
    </row>
    <row r="155" spans="27:30">
      <c r="AA155" s="4" t="str">
        <f t="array" ref="AA155">IFERROR(INDEX($A$2:$A$30,MATCH(0,COUNTIF($AA$1:AA154,$A$2:$A$30),0)),"")</f>
        <v/>
      </c>
      <c r="AB155" s="4" t="str">
        <f t="shared" si="7"/>
        <v/>
      </c>
      <c r="AD155" s="6" t="str">
        <f t="shared" si="8"/>
        <v/>
      </c>
    </row>
    <row r="156" spans="27:30">
      <c r="AA156" s="4" t="str">
        <f t="array" ref="AA156">IFERROR(INDEX($A$2:$A$30,MATCH(0,COUNTIF($AA$1:AA155,$A$2:$A$30),0)),"")</f>
        <v/>
      </c>
      <c r="AB156" s="4" t="str">
        <f t="shared" si="7"/>
        <v/>
      </c>
      <c r="AD156" s="6" t="str">
        <f t="shared" si="8"/>
        <v/>
      </c>
    </row>
    <row r="157" spans="27:30">
      <c r="AA157" s="4" t="str">
        <f t="array" ref="AA157">IFERROR(INDEX($A$2:$A$30,MATCH(0,COUNTIF($AA$1:AA156,$A$2:$A$30),0)),"")</f>
        <v/>
      </c>
      <c r="AB157" s="4" t="str">
        <f t="shared" si="7"/>
        <v/>
      </c>
      <c r="AD157" s="6" t="str">
        <f t="shared" si="8"/>
        <v/>
      </c>
    </row>
    <row r="158" spans="27:30">
      <c r="AA158" s="4" t="str">
        <f t="array" ref="AA158">IFERROR(INDEX($A$2:$A$30,MATCH(0,COUNTIF($AA$1:AA157,$A$2:$A$30),0)),"")</f>
        <v/>
      </c>
      <c r="AB158" s="4" t="str">
        <f t="shared" si="7"/>
        <v/>
      </c>
      <c r="AD158" s="6" t="str">
        <f t="shared" si="8"/>
        <v/>
      </c>
    </row>
    <row r="159" spans="27:30">
      <c r="AA159" s="4" t="str">
        <f t="array" ref="AA159">IFERROR(INDEX($A$2:$A$30,MATCH(0,COUNTIF($AA$1:AA158,$A$2:$A$30),0)),"")</f>
        <v/>
      </c>
      <c r="AB159" s="4" t="str">
        <f t="shared" si="7"/>
        <v/>
      </c>
      <c r="AD159" s="6" t="str">
        <f t="shared" si="8"/>
        <v/>
      </c>
    </row>
    <row r="160" spans="27:30">
      <c r="AA160" s="4" t="str">
        <f t="array" ref="AA160">IFERROR(INDEX($A$2:$A$30,MATCH(0,COUNTIF($AA$1:AA159,$A$2:$A$30),0)),"")</f>
        <v/>
      </c>
      <c r="AB160" s="4" t="str">
        <f t="shared" si="7"/>
        <v/>
      </c>
      <c r="AD160" s="6" t="str">
        <f t="shared" si="8"/>
        <v/>
      </c>
    </row>
    <row r="161" spans="27:30">
      <c r="AA161" s="4" t="str">
        <f t="array" ref="AA161">IFERROR(INDEX($A$2:$A$30,MATCH(0,COUNTIF($AA$1:AA160,$A$2:$A$30),0)),"")</f>
        <v/>
      </c>
      <c r="AB161" s="4" t="str">
        <f t="shared" si="7"/>
        <v/>
      </c>
      <c r="AD161" s="6" t="str">
        <f t="shared" si="8"/>
        <v/>
      </c>
    </row>
    <row r="162" spans="27:30">
      <c r="AA162" s="4" t="str">
        <f t="array" ref="AA162">IFERROR(INDEX($A$2:$A$30,MATCH(0,COUNTIF($AA$1:AA161,$A$2:$A$30),0)),"")</f>
        <v/>
      </c>
      <c r="AB162" s="4" t="str">
        <f t="shared" si="7"/>
        <v/>
      </c>
      <c r="AD162" s="6" t="str">
        <f t="shared" si="8"/>
        <v/>
      </c>
    </row>
    <row r="163" spans="27:30">
      <c r="AA163" s="4" t="str">
        <f t="array" ref="AA163">IFERROR(INDEX($A$2:$A$30,MATCH(0,COUNTIF($AA$1:AA162,$A$2:$A$30),0)),"")</f>
        <v/>
      </c>
      <c r="AB163" s="4" t="str">
        <f t="shared" si="7"/>
        <v/>
      </c>
      <c r="AD163" s="6" t="str">
        <f t="shared" si="8"/>
        <v/>
      </c>
    </row>
    <row r="164" spans="27:30">
      <c r="AA164" s="4" t="str">
        <f t="array" ref="AA164">IFERROR(INDEX($A$2:$A$30,MATCH(0,COUNTIF($AA$1:AA163,$A$2:$A$30),0)),"")</f>
        <v/>
      </c>
      <c r="AB164" s="4" t="str">
        <f t="shared" si="7"/>
        <v/>
      </c>
      <c r="AD164" s="6" t="str">
        <f t="shared" si="8"/>
        <v/>
      </c>
    </row>
    <row r="165" spans="27:30">
      <c r="AA165" s="4" t="str">
        <f t="array" ref="AA165">IFERROR(INDEX($A$2:$A$30,MATCH(0,COUNTIF($AA$1:AA164,$A$2:$A$30),0)),"")</f>
        <v/>
      </c>
      <c r="AB165" s="4" t="str">
        <f t="shared" si="7"/>
        <v/>
      </c>
      <c r="AD165" s="6" t="str">
        <f t="shared" si="8"/>
        <v/>
      </c>
    </row>
    <row r="166" spans="27:30">
      <c r="AA166" s="4" t="str">
        <f t="array" ref="AA166">IFERROR(INDEX($A$2:$A$30,MATCH(0,COUNTIF($AA$1:AA165,$A$2:$A$30),0)),"")</f>
        <v/>
      </c>
      <c r="AB166" s="4" t="str">
        <f t="shared" si="7"/>
        <v/>
      </c>
      <c r="AD166" s="6" t="str">
        <f t="shared" si="8"/>
        <v/>
      </c>
    </row>
    <row r="167" spans="27:30">
      <c r="AA167" s="4" t="str">
        <f t="array" ref="AA167">IFERROR(INDEX($A$2:$A$30,MATCH(0,COUNTIF($AA$1:AA166,$A$2:$A$30),0)),"")</f>
        <v/>
      </c>
      <c r="AB167" s="4" t="str">
        <f t="shared" si="7"/>
        <v/>
      </c>
      <c r="AD167" s="6" t="str">
        <f t="shared" si="8"/>
        <v/>
      </c>
    </row>
    <row r="168" spans="27:30">
      <c r="AA168" s="4" t="str">
        <f t="array" ref="AA168">IFERROR(INDEX($A$2:$A$30,MATCH(0,COUNTIF($AA$1:AA167,$A$2:$A$30),0)),"")</f>
        <v/>
      </c>
      <c r="AB168" s="4" t="str">
        <f t="shared" si="7"/>
        <v/>
      </c>
      <c r="AD168" s="6" t="str">
        <f t="shared" si="8"/>
        <v/>
      </c>
    </row>
    <row r="169" spans="27:30">
      <c r="AA169" s="4" t="str">
        <f t="array" ref="AA169">IFERROR(INDEX($A$2:$A$30,MATCH(0,COUNTIF($AA$1:AA168,$A$2:$A$30),0)),"")</f>
        <v/>
      </c>
      <c r="AB169" s="4" t="str">
        <f t="shared" si="7"/>
        <v/>
      </c>
      <c r="AD169" s="6" t="str">
        <f t="shared" si="8"/>
        <v/>
      </c>
    </row>
    <row r="170" spans="27:30">
      <c r="AA170" s="4" t="str">
        <f t="array" ref="AA170">IFERROR(INDEX($A$2:$A$30,MATCH(0,COUNTIF($AA$1:AA169,$A$2:$A$30),0)),"")</f>
        <v/>
      </c>
      <c r="AB170" s="4" t="str">
        <f t="shared" si="7"/>
        <v/>
      </c>
      <c r="AD170" s="6" t="str">
        <f t="shared" si="8"/>
        <v/>
      </c>
    </row>
    <row r="171" spans="27:30">
      <c r="AA171" s="4" t="str">
        <f t="array" ref="AA171">IFERROR(INDEX($A$2:$A$30,MATCH(0,COUNTIF($AA$1:AA170,$A$2:$A$30),0)),"")</f>
        <v/>
      </c>
      <c r="AB171" s="4" t="str">
        <f t="shared" si="7"/>
        <v/>
      </c>
      <c r="AD171" s="6" t="str">
        <f t="shared" si="8"/>
        <v/>
      </c>
    </row>
    <row r="172" spans="27:30">
      <c r="AA172" s="4" t="str">
        <f t="array" ref="AA172">IFERROR(INDEX($A$2:$A$30,MATCH(0,COUNTIF($AA$1:AA171,$A$2:$A$30),0)),"")</f>
        <v/>
      </c>
      <c r="AB172" s="4" t="str">
        <f t="shared" si="7"/>
        <v/>
      </c>
      <c r="AD172" s="6" t="str">
        <f t="shared" si="8"/>
        <v/>
      </c>
    </row>
    <row r="173" spans="27:30">
      <c r="AA173" s="4" t="str">
        <f t="array" ref="AA173">IFERROR(INDEX($A$2:$A$30,MATCH(0,COUNTIF($AA$1:AA172,$A$2:$A$30),0)),"")</f>
        <v/>
      </c>
      <c r="AB173" s="4" t="str">
        <f t="shared" si="7"/>
        <v/>
      </c>
      <c r="AD173" s="6" t="str">
        <f t="shared" si="8"/>
        <v/>
      </c>
    </row>
    <row r="174" spans="27:30">
      <c r="AA174" s="4" t="str">
        <f t="array" ref="AA174">IFERROR(INDEX($A$2:$A$30,MATCH(0,COUNTIF($AA$1:AA173,$A$2:$A$30),0)),"")</f>
        <v/>
      </c>
      <c r="AB174" s="4" t="str">
        <f t="shared" si="7"/>
        <v/>
      </c>
      <c r="AD174" s="6" t="str">
        <f t="shared" si="8"/>
        <v/>
      </c>
    </row>
    <row r="175" spans="27:30">
      <c r="AA175" s="4" t="str">
        <f t="array" ref="AA175">IFERROR(INDEX($A$2:$A$30,MATCH(0,COUNTIF($AA$1:AA174,$A$2:$A$30),0)),"")</f>
        <v/>
      </c>
      <c r="AB175" s="4" t="str">
        <f t="shared" si="7"/>
        <v/>
      </c>
      <c r="AD175" s="6" t="str">
        <f t="shared" si="8"/>
        <v/>
      </c>
    </row>
    <row r="176" spans="27:30">
      <c r="AA176" s="4" t="str">
        <f t="array" ref="AA176">IFERROR(INDEX($A$2:$A$30,MATCH(0,COUNTIF($AA$1:AA175,$A$2:$A$30),0)),"")</f>
        <v/>
      </c>
      <c r="AB176" s="4" t="str">
        <f t="shared" si="7"/>
        <v/>
      </c>
      <c r="AD176" s="6" t="str">
        <f t="shared" si="8"/>
        <v/>
      </c>
    </row>
    <row r="177" spans="27:30">
      <c r="AA177" s="4" t="str">
        <f t="array" ref="AA177">IFERROR(INDEX($A$2:$A$30,MATCH(0,COUNTIF($AA$1:AA176,$A$2:$A$30),0)),"")</f>
        <v/>
      </c>
      <c r="AB177" s="4" t="str">
        <f t="shared" si="7"/>
        <v/>
      </c>
      <c r="AD177" s="6" t="str">
        <f t="shared" si="8"/>
        <v/>
      </c>
    </row>
    <row r="178" spans="27:30">
      <c r="AA178" s="4" t="str">
        <f t="array" ref="AA178">IFERROR(INDEX($A$2:$A$30,MATCH(0,COUNTIF($AA$1:AA177,$A$2:$A$30),0)),"")</f>
        <v/>
      </c>
      <c r="AB178" s="4" t="str">
        <f t="shared" si="7"/>
        <v/>
      </c>
      <c r="AD178" s="6" t="str">
        <f t="shared" si="8"/>
        <v/>
      </c>
    </row>
    <row r="179" spans="27:30">
      <c r="AA179" s="4" t="str">
        <f t="array" ref="AA179">IFERROR(INDEX($A$2:$A$30,MATCH(0,COUNTIF($AA$1:AA178,$A$2:$A$30),0)),"")</f>
        <v/>
      </c>
      <c r="AB179" s="4" t="str">
        <f t="shared" si="7"/>
        <v/>
      </c>
      <c r="AD179" s="6" t="str">
        <f t="shared" si="8"/>
        <v/>
      </c>
    </row>
    <row r="180" spans="27:30">
      <c r="AA180" s="4" t="str">
        <f t="array" ref="AA180">IFERROR(INDEX($A$2:$A$30,MATCH(0,COUNTIF($AA$1:AA179,$A$2:$A$30),0)),"")</f>
        <v/>
      </c>
      <c r="AB180" s="4" t="str">
        <f t="shared" si="7"/>
        <v/>
      </c>
      <c r="AD180" s="6" t="str">
        <f t="shared" si="8"/>
        <v/>
      </c>
    </row>
    <row r="181" spans="27:30">
      <c r="AA181" s="4" t="str">
        <f t="array" ref="AA181">IFERROR(INDEX($A$2:$A$30,MATCH(0,COUNTIF($AA$1:AA180,$A$2:$A$30),0)),"")</f>
        <v/>
      </c>
      <c r="AB181" s="4" t="str">
        <f t="shared" si="7"/>
        <v/>
      </c>
      <c r="AD181" s="6" t="str">
        <f t="shared" si="8"/>
        <v/>
      </c>
    </row>
    <row r="182" spans="27:30">
      <c r="AA182" s="4" t="str">
        <f t="array" ref="AA182">IFERROR(INDEX($A$2:$A$30,MATCH(0,COUNTIF($AA$1:AA181,$A$2:$A$30),0)),"")</f>
        <v/>
      </c>
      <c r="AB182" s="4" t="str">
        <f t="shared" si="7"/>
        <v/>
      </c>
      <c r="AD182" s="6" t="str">
        <f t="shared" si="8"/>
        <v/>
      </c>
    </row>
    <row r="183" spans="27:30">
      <c r="AA183" s="4" t="str">
        <f t="array" ref="AA183">IFERROR(INDEX($A$2:$A$30,MATCH(0,COUNTIF($AA$1:AA182,$A$2:$A$30),0)),"")</f>
        <v/>
      </c>
      <c r="AB183" s="4" t="str">
        <f t="shared" si="7"/>
        <v/>
      </c>
      <c r="AD183" s="6" t="str">
        <f t="shared" si="8"/>
        <v/>
      </c>
    </row>
    <row r="184" spans="27:30">
      <c r="AA184" s="4" t="str">
        <f t="array" ref="AA184">IFERROR(INDEX($A$2:$A$30,MATCH(0,COUNTIF($AA$1:AA183,$A$2:$A$30),0)),"")</f>
        <v/>
      </c>
      <c r="AB184" s="4" t="str">
        <f t="shared" si="7"/>
        <v/>
      </c>
      <c r="AD184" s="6" t="str">
        <f t="shared" si="8"/>
        <v/>
      </c>
    </row>
    <row r="185" spans="27:30">
      <c r="AA185" s="4" t="str">
        <f t="array" ref="AA185">IFERROR(INDEX($A$2:$A$30,MATCH(0,COUNTIF($AA$1:AA184,$A$2:$A$30),0)),"")</f>
        <v/>
      </c>
      <c r="AB185" s="4" t="str">
        <f t="shared" si="7"/>
        <v/>
      </c>
      <c r="AD185" s="6" t="str">
        <f t="shared" si="8"/>
        <v/>
      </c>
    </row>
    <row r="186" spans="27:30">
      <c r="AA186" s="4" t="str">
        <f t="array" ref="AA186">IFERROR(INDEX($A$2:$A$30,MATCH(0,COUNTIF($AA$1:AA185,$A$2:$A$30),0)),"")</f>
        <v/>
      </c>
      <c r="AB186" s="4" t="str">
        <f t="shared" si="7"/>
        <v/>
      </c>
      <c r="AD186" s="6" t="str">
        <f t="shared" si="8"/>
        <v/>
      </c>
    </row>
    <row r="187" spans="27:30">
      <c r="AA187" s="4" t="str">
        <f t="array" ref="AA187">IFERROR(INDEX($A$2:$A$30,MATCH(0,COUNTIF($AA$1:AA186,$A$2:$A$30),0)),"")</f>
        <v/>
      </c>
      <c r="AB187" s="4" t="str">
        <f t="shared" si="7"/>
        <v/>
      </c>
      <c r="AD187" s="6" t="str">
        <f t="shared" si="8"/>
        <v/>
      </c>
    </row>
    <row r="188" spans="27:30">
      <c r="AA188" s="4" t="str">
        <f t="array" ref="AA188">IFERROR(INDEX($A$2:$A$30,MATCH(0,COUNTIF($AA$1:AA187,$A$2:$A$30),0)),"")</f>
        <v/>
      </c>
      <c r="AB188" s="4" t="str">
        <f t="shared" si="7"/>
        <v/>
      </c>
      <c r="AD188" s="6" t="str">
        <f t="shared" si="8"/>
        <v/>
      </c>
    </row>
    <row r="189" spans="27:30">
      <c r="AA189" s="4" t="str">
        <f t="array" ref="AA189">IFERROR(INDEX($A$2:$A$30,MATCH(0,COUNTIF($AA$1:AA188,$A$2:$A$30),0)),"")</f>
        <v/>
      </c>
      <c r="AB189" s="4" t="str">
        <f t="shared" si="7"/>
        <v/>
      </c>
      <c r="AD189" s="6" t="str">
        <f t="shared" si="8"/>
        <v/>
      </c>
    </row>
    <row r="190" spans="27:30">
      <c r="AA190" s="4" t="str">
        <f t="array" ref="AA190">IFERROR(INDEX($A$2:$A$30,MATCH(0,COUNTIF($AA$1:AA189,$A$2:$A$30),0)),"")</f>
        <v/>
      </c>
      <c r="AB190" s="4" t="str">
        <f t="shared" si="7"/>
        <v/>
      </c>
      <c r="AD190" s="6" t="str">
        <f t="shared" si="8"/>
        <v/>
      </c>
    </row>
    <row r="191" spans="27:30">
      <c r="AA191" s="4" t="str">
        <f t="array" ref="AA191">IFERROR(INDEX($A$2:$A$30,MATCH(0,COUNTIF($AA$1:AA190,$A$2:$A$30),0)),"")</f>
        <v/>
      </c>
      <c r="AB191" s="4" t="str">
        <f t="shared" si="7"/>
        <v/>
      </c>
      <c r="AD191" s="6" t="str">
        <f t="shared" si="8"/>
        <v/>
      </c>
    </row>
    <row r="192" spans="27:30">
      <c r="AA192" s="4" t="str">
        <f t="array" ref="AA192">IFERROR(INDEX($A$2:$A$30,MATCH(0,COUNTIF($AA$1:AA191,$A$2:$A$30),0)),"")</f>
        <v/>
      </c>
      <c r="AB192" s="4" t="str">
        <f t="shared" si="7"/>
        <v/>
      </c>
      <c r="AD192" s="6" t="str">
        <f t="shared" si="8"/>
        <v/>
      </c>
    </row>
    <row r="193" spans="27:30">
      <c r="AA193" s="4" t="str">
        <f t="array" ref="AA193">IFERROR(INDEX($A$2:$A$30,MATCH(0,COUNTIF($AA$1:AA192,$A$2:$A$30),0)),"")</f>
        <v/>
      </c>
      <c r="AB193" s="4" t="str">
        <f t="shared" si="7"/>
        <v/>
      </c>
      <c r="AD193" s="6" t="str">
        <f t="shared" si="8"/>
        <v/>
      </c>
    </row>
    <row r="194" spans="27:30">
      <c r="AA194" s="4" t="str">
        <f t="array" ref="AA194">IFERROR(INDEX($A$2:$A$30,MATCH(0,COUNTIF($AA$1:AA193,$A$2:$A$30),0)),"")</f>
        <v/>
      </c>
      <c r="AB194" s="4" t="str">
        <f t="shared" ref="AB194:AB257" si="9">IF(AA194="","",SUMIF($A$2:$A$30,AA194,$G$2:$G$30))</f>
        <v/>
      </c>
      <c r="AD194" s="6" t="str">
        <f t="shared" ref="AD194:AD257" si="10">IF(AA194="","",AB194 + ROW()/100000)</f>
        <v/>
      </c>
    </row>
    <row r="195" spans="27:30">
      <c r="AA195" s="4" t="str">
        <f t="array" ref="AA195">IFERROR(INDEX($A$2:$A$30,MATCH(0,COUNTIF($AA$1:AA194,$A$2:$A$30),0)),"")</f>
        <v/>
      </c>
      <c r="AB195" s="4" t="str">
        <f t="shared" si="9"/>
        <v/>
      </c>
      <c r="AD195" s="6" t="str">
        <f t="shared" si="10"/>
        <v/>
      </c>
    </row>
    <row r="196" spans="27:30">
      <c r="AA196" s="4" t="str">
        <f t="array" ref="AA196">IFERROR(INDEX($A$2:$A$30,MATCH(0,COUNTIF($AA$1:AA195,$A$2:$A$30),0)),"")</f>
        <v/>
      </c>
      <c r="AB196" s="4" t="str">
        <f t="shared" si="9"/>
        <v/>
      </c>
      <c r="AD196" s="6" t="str">
        <f t="shared" si="10"/>
        <v/>
      </c>
    </row>
    <row r="197" spans="27:30">
      <c r="AA197" s="4" t="str">
        <f t="array" ref="AA197">IFERROR(INDEX($A$2:$A$30,MATCH(0,COUNTIF($AA$1:AA196,$A$2:$A$30),0)),"")</f>
        <v/>
      </c>
      <c r="AB197" s="4" t="str">
        <f t="shared" si="9"/>
        <v/>
      </c>
      <c r="AD197" s="6" t="str">
        <f t="shared" si="10"/>
        <v/>
      </c>
    </row>
    <row r="198" spans="27:30">
      <c r="AA198" s="4" t="str">
        <f t="array" ref="AA198">IFERROR(INDEX($A$2:$A$30,MATCH(0,COUNTIF($AA$1:AA197,$A$2:$A$30),0)),"")</f>
        <v/>
      </c>
      <c r="AB198" s="4" t="str">
        <f t="shared" si="9"/>
        <v/>
      </c>
      <c r="AD198" s="6" t="str">
        <f t="shared" si="10"/>
        <v/>
      </c>
    </row>
    <row r="199" spans="27:30">
      <c r="AA199" s="4" t="str">
        <f t="array" ref="AA199">IFERROR(INDEX($A$2:$A$30,MATCH(0,COUNTIF($AA$1:AA198,$A$2:$A$30),0)),"")</f>
        <v/>
      </c>
      <c r="AB199" s="4" t="str">
        <f t="shared" si="9"/>
        <v/>
      </c>
      <c r="AD199" s="6" t="str">
        <f t="shared" si="10"/>
        <v/>
      </c>
    </row>
    <row r="200" spans="27:30">
      <c r="AA200" s="4" t="str">
        <f t="array" ref="AA200">IFERROR(INDEX($A$2:$A$30,MATCH(0,COUNTIF($AA$1:AA199,$A$2:$A$30),0)),"")</f>
        <v/>
      </c>
      <c r="AB200" s="4" t="str">
        <f t="shared" si="9"/>
        <v/>
      </c>
      <c r="AD200" s="6" t="str">
        <f t="shared" si="10"/>
        <v/>
      </c>
    </row>
    <row r="201" spans="27:30">
      <c r="AA201" s="4" t="str">
        <f t="array" ref="AA201">IFERROR(INDEX($A$2:$A$30,MATCH(0,COUNTIF($AA$1:AA200,$A$2:$A$30),0)),"")</f>
        <v/>
      </c>
      <c r="AB201" s="4" t="str">
        <f t="shared" si="9"/>
        <v/>
      </c>
      <c r="AD201" s="6" t="str">
        <f t="shared" si="10"/>
        <v/>
      </c>
    </row>
    <row r="202" spans="27:30">
      <c r="AA202" s="4" t="str">
        <f t="array" ref="AA202">IFERROR(INDEX($A$2:$A$30,MATCH(0,COUNTIF($AA$1:AA201,$A$2:$A$30),0)),"")</f>
        <v/>
      </c>
      <c r="AB202" s="4" t="str">
        <f t="shared" si="9"/>
        <v/>
      </c>
      <c r="AD202" s="6" t="str">
        <f t="shared" si="10"/>
        <v/>
      </c>
    </row>
    <row r="203" spans="27:30">
      <c r="AA203" s="4" t="str">
        <f t="array" ref="AA203">IFERROR(INDEX($A$2:$A$30,MATCH(0,COUNTIF($AA$1:AA202,$A$2:$A$30),0)),"")</f>
        <v/>
      </c>
      <c r="AB203" s="4" t="str">
        <f t="shared" si="9"/>
        <v/>
      </c>
      <c r="AD203" s="6" t="str">
        <f t="shared" si="10"/>
        <v/>
      </c>
    </row>
    <row r="204" spans="27:30">
      <c r="AA204" s="4" t="str">
        <f t="array" ref="AA204">IFERROR(INDEX($A$2:$A$30,MATCH(0,COUNTIF($AA$1:AA203,$A$2:$A$30),0)),"")</f>
        <v/>
      </c>
      <c r="AB204" s="4" t="str">
        <f t="shared" si="9"/>
        <v/>
      </c>
      <c r="AD204" s="6" t="str">
        <f t="shared" si="10"/>
        <v/>
      </c>
    </row>
    <row r="205" spans="27:30">
      <c r="AA205" s="4" t="str">
        <f t="array" ref="AA205">IFERROR(INDEX($A$2:$A$30,MATCH(0,COUNTIF($AA$1:AA204,$A$2:$A$30),0)),"")</f>
        <v/>
      </c>
      <c r="AB205" s="4" t="str">
        <f t="shared" si="9"/>
        <v/>
      </c>
      <c r="AD205" s="6" t="str">
        <f t="shared" si="10"/>
        <v/>
      </c>
    </row>
    <row r="206" spans="27:30">
      <c r="AA206" s="4" t="str">
        <f t="array" ref="AA206">IFERROR(INDEX($A$2:$A$30,MATCH(0,COUNTIF($AA$1:AA205,$A$2:$A$30),0)),"")</f>
        <v/>
      </c>
      <c r="AB206" s="4" t="str">
        <f t="shared" si="9"/>
        <v/>
      </c>
      <c r="AD206" s="6" t="str">
        <f t="shared" si="10"/>
        <v/>
      </c>
    </row>
    <row r="207" spans="27:30">
      <c r="AA207" s="4" t="str">
        <f t="array" ref="AA207">IFERROR(INDEX($A$2:$A$30,MATCH(0,COUNTIF($AA$1:AA206,$A$2:$A$30),0)),"")</f>
        <v/>
      </c>
      <c r="AB207" s="4" t="str">
        <f t="shared" si="9"/>
        <v/>
      </c>
      <c r="AD207" s="6" t="str">
        <f t="shared" si="10"/>
        <v/>
      </c>
    </row>
    <row r="208" spans="27:30">
      <c r="AA208" s="4" t="str">
        <f t="array" ref="AA208">IFERROR(INDEX($A$2:$A$30,MATCH(0,COUNTIF($AA$1:AA207,$A$2:$A$30),0)),"")</f>
        <v/>
      </c>
      <c r="AB208" s="4" t="str">
        <f t="shared" si="9"/>
        <v/>
      </c>
      <c r="AD208" s="6" t="str">
        <f t="shared" si="10"/>
        <v/>
      </c>
    </row>
    <row r="209" spans="27:30">
      <c r="AA209" s="4" t="str">
        <f t="array" ref="AA209">IFERROR(INDEX($A$2:$A$30,MATCH(0,COUNTIF($AA$1:AA208,$A$2:$A$30),0)),"")</f>
        <v/>
      </c>
      <c r="AB209" s="4" t="str">
        <f t="shared" si="9"/>
        <v/>
      </c>
      <c r="AD209" s="6" t="str">
        <f t="shared" si="10"/>
        <v/>
      </c>
    </row>
    <row r="210" spans="27:30">
      <c r="AA210" s="4" t="str">
        <f t="array" ref="AA210">IFERROR(INDEX($A$2:$A$30,MATCH(0,COUNTIF($AA$1:AA209,$A$2:$A$30),0)),"")</f>
        <v/>
      </c>
      <c r="AB210" s="4" t="str">
        <f t="shared" si="9"/>
        <v/>
      </c>
      <c r="AD210" s="6" t="str">
        <f t="shared" si="10"/>
        <v/>
      </c>
    </row>
    <row r="211" spans="27:30">
      <c r="AA211" s="4" t="str">
        <f t="array" ref="AA211">IFERROR(INDEX($A$2:$A$30,MATCH(0,COUNTIF($AA$1:AA210,$A$2:$A$30),0)),"")</f>
        <v/>
      </c>
      <c r="AB211" s="4" t="str">
        <f t="shared" si="9"/>
        <v/>
      </c>
      <c r="AD211" s="6" t="str">
        <f t="shared" si="10"/>
        <v/>
      </c>
    </row>
    <row r="212" spans="27:30">
      <c r="AA212" s="4" t="str">
        <f t="array" ref="AA212">IFERROR(INDEX($A$2:$A$30,MATCH(0,COUNTIF($AA$1:AA211,$A$2:$A$30),0)),"")</f>
        <v/>
      </c>
      <c r="AB212" s="4" t="str">
        <f t="shared" si="9"/>
        <v/>
      </c>
      <c r="AD212" s="6" t="str">
        <f t="shared" si="10"/>
        <v/>
      </c>
    </row>
    <row r="213" spans="27:30">
      <c r="AA213" s="4" t="str">
        <f t="array" ref="AA213">IFERROR(INDEX($A$2:$A$30,MATCH(0,COUNTIF($AA$1:AA212,$A$2:$A$30),0)),"")</f>
        <v/>
      </c>
      <c r="AB213" s="4" t="str">
        <f t="shared" si="9"/>
        <v/>
      </c>
      <c r="AD213" s="6" t="str">
        <f t="shared" si="10"/>
        <v/>
      </c>
    </row>
    <row r="214" spans="27:30">
      <c r="AA214" s="4" t="str">
        <f t="array" ref="AA214">IFERROR(INDEX($A$2:$A$30,MATCH(0,COUNTIF($AA$1:AA213,$A$2:$A$30),0)),"")</f>
        <v/>
      </c>
      <c r="AB214" s="4" t="str">
        <f t="shared" si="9"/>
        <v/>
      </c>
      <c r="AD214" s="6" t="str">
        <f t="shared" si="10"/>
        <v/>
      </c>
    </row>
    <row r="215" spans="27:30">
      <c r="AA215" s="4" t="str">
        <f t="array" ref="AA215">IFERROR(INDEX($A$2:$A$30,MATCH(0,COUNTIF($AA$1:AA214,$A$2:$A$30),0)),"")</f>
        <v/>
      </c>
      <c r="AB215" s="4" t="str">
        <f t="shared" si="9"/>
        <v/>
      </c>
      <c r="AD215" s="6" t="str">
        <f t="shared" si="10"/>
        <v/>
      </c>
    </row>
    <row r="216" spans="27:30">
      <c r="AA216" s="4" t="str">
        <f t="array" ref="AA216">IFERROR(INDEX($A$2:$A$30,MATCH(0,COUNTIF($AA$1:AA215,$A$2:$A$30),0)),"")</f>
        <v/>
      </c>
      <c r="AB216" s="4" t="str">
        <f t="shared" si="9"/>
        <v/>
      </c>
      <c r="AD216" s="6" t="str">
        <f t="shared" si="10"/>
        <v/>
      </c>
    </row>
    <row r="217" spans="27:30">
      <c r="AA217" s="4" t="str">
        <f t="array" ref="AA217">IFERROR(INDEX($A$2:$A$30,MATCH(0,COUNTIF($AA$1:AA216,$A$2:$A$30),0)),"")</f>
        <v/>
      </c>
      <c r="AB217" s="4" t="str">
        <f t="shared" si="9"/>
        <v/>
      </c>
      <c r="AD217" s="6" t="str">
        <f t="shared" si="10"/>
        <v/>
      </c>
    </row>
    <row r="218" spans="27:30">
      <c r="AA218" s="4" t="str">
        <f t="array" ref="AA218">IFERROR(INDEX($A$2:$A$30,MATCH(0,COUNTIF($AA$1:AA217,$A$2:$A$30),0)),"")</f>
        <v/>
      </c>
      <c r="AB218" s="4" t="str">
        <f t="shared" si="9"/>
        <v/>
      </c>
      <c r="AD218" s="6" t="str">
        <f t="shared" si="10"/>
        <v/>
      </c>
    </row>
    <row r="219" spans="27:30">
      <c r="AA219" s="4" t="str">
        <f t="array" ref="AA219">IFERROR(INDEX($A$2:$A$30,MATCH(0,COUNTIF($AA$1:AA218,$A$2:$A$30),0)),"")</f>
        <v/>
      </c>
      <c r="AB219" s="4" t="str">
        <f t="shared" si="9"/>
        <v/>
      </c>
      <c r="AD219" s="6" t="str">
        <f t="shared" si="10"/>
        <v/>
      </c>
    </row>
    <row r="220" spans="27:30">
      <c r="AA220" s="4" t="str">
        <f t="array" ref="AA220">IFERROR(INDEX($A$2:$A$30,MATCH(0,COUNTIF($AA$1:AA219,$A$2:$A$30),0)),"")</f>
        <v/>
      </c>
      <c r="AB220" s="4" t="str">
        <f t="shared" si="9"/>
        <v/>
      </c>
      <c r="AD220" s="6" t="str">
        <f t="shared" si="10"/>
        <v/>
      </c>
    </row>
    <row r="221" spans="27:30">
      <c r="AA221" s="4" t="str">
        <f t="array" ref="AA221">IFERROR(INDEX($A$2:$A$30,MATCH(0,COUNTIF($AA$1:AA220,$A$2:$A$30),0)),"")</f>
        <v/>
      </c>
      <c r="AB221" s="4" t="str">
        <f t="shared" si="9"/>
        <v/>
      </c>
      <c r="AD221" s="6" t="str">
        <f t="shared" si="10"/>
        <v/>
      </c>
    </row>
    <row r="222" spans="27:30">
      <c r="AA222" s="4" t="str">
        <f t="array" ref="AA222">IFERROR(INDEX($A$2:$A$30,MATCH(0,COUNTIF($AA$1:AA221,$A$2:$A$30),0)),"")</f>
        <v/>
      </c>
      <c r="AB222" s="4" t="str">
        <f t="shared" si="9"/>
        <v/>
      </c>
      <c r="AD222" s="6" t="str">
        <f t="shared" si="10"/>
        <v/>
      </c>
    </row>
    <row r="223" spans="27:30">
      <c r="AA223" s="4" t="str">
        <f t="array" ref="AA223">IFERROR(INDEX($A$2:$A$30,MATCH(0,COUNTIF($AA$1:AA222,$A$2:$A$30),0)),"")</f>
        <v/>
      </c>
      <c r="AB223" s="4" t="str">
        <f t="shared" si="9"/>
        <v/>
      </c>
      <c r="AD223" s="6" t="str">
        <f t="shared" si="10"/>
        <v/>
      </c>
    </row>
    <row r="224" spans="27:30">
      <c r="AA224" s="4" t="str">
        <f t="array" ref="AA224">IFERROR(INDEX($A$2:$A$30,MATCH(0,COUNTIF($AA$1:AA223,$A$2:$A$30),0)),"")</f>
        <v/>
      </c>
      <c r="AB224" s="4" t="str">
        <f t="shared" si="9"/>
        <v/>
      </c>
      <c r="AD224" s="6" t="str">
        <f t="shared" si="10"/>
        <v/>
      </c>
    </row>
    <row r="225" spans="27:30">
      <c r="AA225" s="4" t="str">
        <f t="array" ref="AA225">IFERROR(INDEX($A$2:$A$30,MATCH(0,COUNTIF($AA$1:AA224,$A$2:$A$30),0)),"")</f>
        <v/>
      </c>
      <c r="AB225" s="4" t="str">
        <f t="shared" si="9"/>
        <v/>
      </c>
      <c r="AD225" s="6" t="str">
        <f t="shared" si="10"/>
        <v/>
      </c>
    </row>
    <row r="226" spans="27:30">
      <c r="AA226" s="4" t="str">
        <f t="array" ref="AA226">IFERROR(INDEX($A$2:$A$30,MATCH(0,COUNTIF($AA$1:AA225,$A$2:$A$30),0)),"")</f>
        <v/>
      </c>
      <c r="AB226" s="4" t="str">
        <f t="shared" si="9"/>
        <v/>
      </c>
      <c r="AD226" s="6" t="str">
        <f t="shared" si="10"/>
        <v/>
      </c>
    </row>
    <row r="227" spans="27:30">
      <c r="AA227" s="4" t="str">
        <f t="array" ref="AA227">IFERROR(INDEX($A$2:$A$30,MATCH(0,COUNTIF($AA$1:AA226,$A$2:$A$30),0)),"")</f>
        <v/>
      </c>
      <c r="AB227" s="4" t="str">
        <f t="shared" si="9"/>
        <v/>
      </c>
      <c r="AD227" s="6" t="str">
        <f t="shared" si="10"/>
        <v/>
      </c>
    </row>
    <row r="228" spans="27:30">
      <c r="AA228" s="4" t="str">
        <f t="array" ref="AA228">IFERROR(INDEX($A$2:$A$30,MATCH(0,COUNTIF($AA$1:AA227,$A$2:$A$30),0)),"")</f>
        <v/>
      </c>
      <c r="AB228" s="4" t="str">
        <f t="shared" si="9"/>
        <v/>
      </c>
      <c r="AD228" s="6" t="str">
        <f t="shared" si="10"/>
        <v/>
      </c>
    </row>
    <row r="229" spans="27:30">
      <c r="AA229" s="4" t="str">
        <f t="array" ref="AA229">IFERROR(INDEX($A$2:$A$30,MATCH(0,COUNTIF($AA$1:AA228,$A$2:$A$30),0)),"")</f>
        <v/>
      </c>
      <c r="AB229" s="4" t="str">
        <f t="shared" si="9"/>
        <v/>
      </c>
      <c r="AD229" s="6" t="str">
        <f t="shared" si="10"/>
        <v/>
      </c>
    </row>
    <row r="230" spans="27:30">
      <c r="AA230" s="4" t="str">
        <f t="array" ref="AA230">IFERROR(INDEX($A$2:$A$30,MATCH(0,COUNTIF($AA$1:AA229,$A$2:$A$30),0)),"")</f>
        <v/>
      </c>
      <c r="AB230" s="4" t="str">
        <f t="shared" si="9"/>
        <v/>
      </c>
      <c r="AD230" s="6" t="str">
        <f t="shared" si="10"/>
        <v/>
      </c>
    </row>
    <row r="231" spans="27:30">
      <c r="AA231" s="4" t="str">
        <f t="array" ref="AA231">IFERROR(INDEX($A$2:$A$30,MATCH(0,COUNTIF($AA$1:AA230,$A$2:$A$30),0)),"")</f>
        <v/>
      </c>
      <c r="AB231" s="4" t="str">
        <f t="shared" si="9"/>
        <v/>
      </c>
      <c r="AD231" s="6" t="str">
        <f t="shared" si="10"/>
        <v/>
      </c>
    </row>
    <row r="232" spans="27:30">
      <c r="AA232" s="4" t="str">
        <f t="array" ref="AA232">IFERROR(INDEX($A$2:$A$30,MATCH(0,COUNTIF($AA$1:AA231,$A$2:$A$30),0)),"")</f>
        <v/>
      </c>
      <c r="AB232" s="4" t="str">
        <f t="shared" si="9"/>
        <v/>
      </c>
      <c r="AD232" s="6" t="str">
        <f t="shared" si="10"/>
        <v/>
      </c>
    </row>
    <row r="233" spans="27:30">
      <c r="AA233" s="4" t="str">
        <f t="array" ref="AA233">IFERROR(INDEX($A$2:$A$30,MATCH(0,COUNTIF($AA$1:AA232,$A$2:$A$30),0)),"")</f>
        <v/>
      </c>
      <c r="AB233" s="4" t="str">
        <f t="shared" si="9"/>
        <v/>
      </c>
      <c r="AD233" s="6" t="str">
        <f t="shared" si="10"/>
        <v/>
      </c>
    </row>
    <row r="234" spans="27:30">
      <c r="AA234" s="4" t="str">
        <f t="array" ref="AA234">IFERROR(INDEX($A$2:$A$30,MATCH(0,COUNTIF($AA$1:AA233,$A$2:$A$30),0)),"")</f>
        <v/>
      </c>
      <c r="AB234" s="4" t="str">
        <f t="shared" si="9"/>
        <v/>
      </c>
      <c r="AD234" s="6" t="str">
        <f t="shared" si="10"/>
        <v/>
      </c>
    </row>
    <row r="235" spans="27:30">
      <c r="AA235" s="4" t="str">
        <f t="array" ref="AA235">IFERROR(INDEX($A$2:$A$30,MATCH(0,COUNTIF($AA$1:AA234,$A$2:$A$30),0)),"")</f>
        <v/>
      </c>
      <c r="AB235" s="4" t="str">
        <f t="shared" si="9"/>
        <v/>
      </c>
      <c r="AD235" s="6" t="str">
        <f t="shared" si="10"/>
        <v/>
      </c>
    </row>
    <row r="236" spans="27:30">
      <c r="AA236" s="4" t="str">
        <f t="array" ref="AA236">IFERROR(INDEX($A$2:$A$30,MATCH(0,COUNTIF($AA$1:AA235,$A$2:$A$30),0)),"")</f>
        <v/>
      </c>
      <c r="AB236" s="4" t="str">
        <f t="shared" si="9"/>
        <v/>
      </c>
      <c r="AD236" s="6" t="str">
        <f t="shared" si="10"/>
        <v/>
      </c>
    </row>
    <row r="237" spans="27:30">
      <c r="AA237" s="4" t="str">
        <f t="array" ref="AA237">IFERROR(INDEX($A$2:$A$30,MATCH(0,COUNTIF($AA$1:AA236,$A$2:$A$30),0)),"")</f>
        <v/>
      </c>
      <c r="AB237" s="4" t="str">
        <f t="shared" si="9"/>
        <v/>
      </c>
      <c r="AD237" s="6" t="str">
        <f t="shared" si="10"/>
        <v/>
      </c>
    </row>
    <row r="238" spans="27:30">
      <c r="AA238" s="4" t="str">
        <f t="array" ref="AA238">IFERROR(INDEX($A$2:$A$30,MATCH(0,COUNTIF($AA$1:AA237,$A$2:$A$30),0)),"")</f>
        <v/>
      </c>
      <c r="AB238" s="4" t="str">
        <f t="shared" si="9"/>
        <v/>
      </c>
      <c r="AD238" s="6" t="str">
        <f t="shared" si="10"/>
        <v/>
      </c>
    </row>
    <row r="239" spans="27:30">
      <c r="AA239" s="4" t="str">
        <f t="array" ref="AA239">IFERROR(INDEX($A$2:$A$30,MATCH(0,COUNTIF($AA$1:AA238,$A$2:$A$30),0)),"")</f>
        <v/>
      </c>
      <c r="AB239" s="4" t="str">
        <f t="shared" si="9"/>
        <v/>
      </c>
      <c r="AD239" s="6" t="str">
        <f t="shared" si="10"/>
        <v/>
      </c>
    </row>
    <row r="240" spans="27:30">
      <c r="AA240" s="4" t="str">
        <f t="array" ref="AA240">IFERROR(INDEX($A$2:$A$30,MATCH(0,COUNTIF($AA$1:AA239,$A$2:$A$30),0)),"")</f>
        <v/>
      </c>
      <c r="AB240" s="4" t="str">
        <f t="shared" si="9"/>
        <v/>
      </c>
      <c r="AD240" s="6" t="str">
        <f t="shared" si="10"/>
        <v/>
      </c>
    </row>
    <row r="241" spans="27:30">
      <c r="AA241" s="4" t="str">
        <f t="array" ref="AA241">IFERROR(INDEX($A$2:$A$30,MATCH(0,COUNTIF($AA$1:AA240,$A$2:$A$30),0)),"")</f>
        <v/>
      </c>
      <c r="AB241" s="4" t="str">
        <f t="shared" si="9"/>
        <v/>
      </c>
      <c r="AD241" s="6" t="str">
        <f t="shared" si="10"/>
        <v/>
      </c>
    </row>
    <row r="242" spans="27:30">
      <c r="AA242" s="4" t="str">
        <f t="array" ref="AA242">IFERROR(INDEX($A$2:$A$30,MATCH(0,COUNTIF($AA$1:AA241,$A$2:$A$30),0)),"")</f>
        <v/>
      </c>
      <c r="AB242" s="4" t="str">
        <f t="shared" si="9"/>
        <v/>
      </c>
      <c r="AD242" s="6" t="str">
        <f t="shared" si="10"/>
        <v/>
      </c>
    </row>
    <row r="243" spans="27:30">
      <c r="AA243" s="4" t="str">
        <f t="array" ref="AA243">IFERROR(INDEX($A$2:$A$30,MATCH(0,COUNTIF($AA$1:AA242,$A$2:$A$30),0)),"")</f>
        <v/>
      </c>
      <c r="AB243" s="4" t="str">
        <f t="shared" si="9"/>
        <v/>
      </c>
      <c r="AD243" s="6" t="str">
        <f t="shared" si="10"/>
        <v/>
      </c>
    </row>
    <row r="244" spans="27:30">
      <c r="AA244" s="4" t="str">
        <f t="array" ref="AA244">IFERROR(INDEX($A$2:$A$30,MATCH(0,COUNTIF($AA$1:AA243,$A$2:$A$30),0)),"")</f>
        <v/>
      </c>
      <c r="AB244" s="4" t="str">
        <f t="shared" si="9"/>
        <v/>
      </c>
      <c r="AD244" s="6" t="str">
        <f t="shared" si="10"/>
        <v/>
      </c>
    </row>
    <row r="245" spans="27:30">
      <c r="AA245" s="4" t="str">
        <f t="array" ref="AA245">IFERROR(INDEX($A$2:$A$30,MATCH(0,COUNTIF($AA$1:AA244,$A$2:$A$30),0)),"")</f>
        <v/>
      </c>
      <c r="AB245" s="4" t="str">
        <f t="shared" si="9"/>
        <v/>
      </c>
      <c r="AD245" s="6" t="str">
        <f t="shared" si="10"/>
        <v/>
      </c>
    </row>
    <row r="246" spans="27:30">
      <c r="AA246" s="4" t="str">
        <f t="array" ref="AA246">IFERROR(INDEX($A$2:$A$30,MATCH(0,COUNTIF($AA$1:AA245,$A$2:$A$30),0)),"")</f>
        <v/>
      </c>
      <c r="AB246" s="4" t="str">
        <f t="shared" si="9"/>
        <v/>
      </c>
      <c r="AD246" s="6" t="str">
        <f t="shared" si="10"/>
        <v/>
      </c>
    </row>
    <row r="247" spans="27:30">
      <c r="AA247" s="4" t="str">
        <f t="array" ref="AA247">IFERROR(INDEX($A$2:$A$30,MATCH(0,COUNTIF($AA$1:AA246,$A$2:$A$30),0)),"")</f>
        <v/>
      </c>
      <c r="AB247" s="4" t="str">
        <f t="shared" si="9"/>
        <v/>
      </c>
      <c r="AD247" s="6" t="str">
        <f t="shared" si="10"/>
        <v/>
      </c>
    </row>
    <row r="248" spans="27:30">
      <c r="AA248" s="4" t="str">
        <f t="array" ref="AA248">IFERROR(INDEX($A$2:$A$30,MATCH(0,COUNTIF($AA$1:AA247,$A$2:$A$30),0)),"")</f>
        <v/>
      </c>
      <c r="AB248" s="4" t="str">
        <f t="shared" si="9"/>
        <v/>
      </c>
      <c r="AD248" s="6" t="str">
        <f t="shared" si="10"/>
        <v/>
      </c>
    </row>
    <row r="249" spans="27:30">
      <c r="AA249" s="4" t="str">
        <f t="array" ref="AA249">IFERROR(INDEX($A$2:$A$30,MATCH(0,COUNTIF($AA$1:AA248,$A$2:$A$30),0)),"")</f>
        <v/>
      </c>
      <c r="AB249" s="4" t="str">
        <f t="shared" si="9"/>
        <v/>
      </c>
      <c r="AD249" s="6" t="str">
        <f t="shared" si="10"/>
        <v/>
      </c>
    </row>
    <row r="250" spans="27:30">
      <c r="AA250" s="4" t="str">
        <f t="array" ref="AA250">IFERROR(INDEX($A$2:$A$30,MATCH(0,COUNTIF($AA$1:AA249,$A$2:$A$30),0)),"")</f>
        <v/>
      </c>
      <c r="AB250" s="4" t="str">
        <f t="shared" si="9"/>
        <v/>
      </c>
      <c r="AD250" s="6" t="str">
        <f t="shared" si="10"/>
        <v/>
      </c>
    </row>
    <row r="251" spans="27:30">
      <c r="AA251" s="4" t="str">
        <f t="array" ref="AA251">IFERROR(INDEX($A$2:$A$30,MATCH(0,COUNTIF($AA$1:AA250,$A$2:$A$30),0)),"")</f>
        <v/>
      </c>
      <c r="AB251" s="4" t="str">
        <f t="shared" si="9"/>
        <v/>
      </c>
      <c r="AD251" s="6" t="str">
        <f t="shared" si="10"/>
        <v/>
      </c>
    </row>
    <row r="252" spans="27:30">
      <c r="AA252" s="4" t="str">
        <f t="array" ref="AA252">IFERROR(INDEX($A$2:$A$30,MATCH(0,COUNTIF($AA$1:AA251,$A$2:$A$30),0)),"")</f>
        <v/>
      </c>
      <c r="AB252" s="4" t="str">
        <f t="shared" si="9"/>
        <v/>
      </c>
      <c r="AD252" s="6" t="str">
        <f t="shared" si="10"/>
        <v/>
      </c>
    </row>
    <row r="253" spans="27:30">
      <c r="AA253" s="4" t="str">
        <f t="array" ref="AA253">IFERROR(INDEX($A$2:$A$30,MATCH(0,COUNTIF($AA$1:AA252,$A$2:$A$30),0)),"")</f>
        <v/>
      </c>
      <c r="AB253" s="4" t="str">
        <f t="shared" si="9"/>
        <v/>
      </c>
      <c r="AD253" s="6" t="str">
        <f t="shared" si="10"/>
        <v/>
      </c>
    </row>
    <row r="254" spans="27:30">
      <c r="AA254" s="4" t="str">
        <f t="array" ref="AA254">IFERROR(INDEX($A$2:$A$30,MATCH(0,COUNTIF($AA$1:AA253,$A$2:$A$30),0)),"")</f>
        <v/>
      </c>
      <c r="AB254" s="4" t="str">
        <f t="shared" si="9"/>
        <v/>
      </c>
      <c r="AD254" s="6" t="str">
        <f t="shared" si="10"/>
        <v/>
      </c>
    </row>
    <row r="255" spans="27:30">
      <c r="AA255" s="4" t="str">
        <f t="array" ref="AA255">IFERROR(INDEX($A$2:$A$30,MATCH(0,COUNTIF($AA$1:AA254,$A$2:$A$30),0)),"")</f>
        <v/>
      </c>
      <c r="AB255" s="4" t="str">
        <f t="shared" si="9"/>
        <v/>
      </c>
      <c r="AD255" s="6" t="str">
        <f t="shared" si="10"/>
        <v/>
      </c>
    </row>
    <row r="256" spans="27:30">
      <c r="AA256" s="4" t="str">
        <f t="array" ref="AA256">IFERROR(INDEX($A$2:$A$30,MATCH(0,COUNTIF($AA$1:AA255,$A$2:$A$30),0)),"")</f>
        <v/>
      </c>
      <c r="AB256" s="4" t="str">
        <f t="shared" si="9"/>
        <v/>
      </c>
      <c r="AD256" s="6" t="str">
        <f t="shared" si="10"/>
        <v/>
      </c>
    </row>
    <row r="257" spans="27:30">
      <c r="AA257" s="4" t="str">
        <f t="array" ref="AA257">IFERROR(INDEX($A$2:$A$30,MATCH(0,COUNTIF($AA$1:AA256,$A$2:$A$30),0)),"")</f>
        <v/>
      </c>
      <c r="AB257" s="4" t="str">
        <f t="shared" si="9"/>
        <v/>
      </c>
      <c r="AD257" s="6" t="str">
        <f t="shared" si="10"/>
        <v/>
      </c>
    </row>
    <row r="258" spans="27:30">
      <c r="AA258" s="4" t="str">
        <f t="array" ref="AA258">IFERROR(INDEX($A$2:$A$30,MATCH(0,COUNTIF($AA$1:AA257,$A$2:$A$30),0)),"")</f>
        <v/>
      </c>
      <c r="AB258" s="4" t="str">
        <f t="shared" ref="AB258:AB321" si="11">IF(AA258="","",SUMIF($A$2:$A$30,AA258,$G$2:$G$30))</f>
        <v/>
      </c>
      <c r="AD258" s="6" t="str">
        <f t="shared" ref="AD258:AD321" si="12">IF(AA258="","",AB258 + ROW()/100000)</f>
        <v/>
      </c>
    </row>
    <row r="259" spans="27:30">
      <c r="AA259" s="4" t="str">
        <f t="array" ref="AA259">IFERROR(INDEX($A$2:$A$30,MATCH(0,COUNTIF($AA$1:AA258,$A$2:$A$30),0)),"")</f>
        <v/>
      </c>
      <c r="AB259" s="4" t="str">
        <f t="shared" si="11"/>
        <v/>
      </c>
      <c r="AD259" s="6" t="str">
        <f t="shared" si="12"/>
        <v/>
      </c>
    </row>
    <row r="260" spans="27:30">
      <c r="AA260" s="4" t="str">
        <f t="array" ref="AA260">IFERROR(INDEX($A$2:$A$30,MATCH(0,COUNTIF($AA$1:AA259,$A$2:$A$30),0)),"")</f>
        <v/>
      </c>
      <c r="AB260" s="4" t="str">
        <f t="shared" si="11"/>
        <v/>
      </c>
      <c r="AD260" s="6" t="str">
        <f t="shared" si="12"/>
        <v/>
      </c>
    </row>
    <row r="261" spans="27:30">
      <c r="AA261" s="4" t="str">
        <f t="array" ref="AA261">IFERROR(INDEX($A$2:$A$30,MATCH(0,COUNTIF($AA$1:AA260,$A$2:$A$30),0)),"")</f>
        <v/>
      </c>
      <c r="AB261" s="4" t="str">
        <f t="shared" si="11"/>
        <v/>
      </c>
      <c r="AD261" s="6" t="str">
        <f t="shared" si="12"/>
        <v/>
      </c>
    </row>
    <row r="262" spans="27:30">
      <c r="AA262" s="4" t="str">
        <f t="array" ref="AA262">IFERROR(INDEX($A$2:$A$30,MATCH(0,COUNTIF($AA$1:AA261,$A$2:$A$30),0)),"")</f>
        <v/>
      </c>
      <c r="AB262" s="4" t="str">
        <f t="shared" si="11"/>
        <v/>
      </c>
      <c r="AD262" s="6" t="str">
        <f t="shared" si="12"/>
        <v/>
      </c>
    </row>
    <row r="263" spans="27:30">
      <c r="AA263" s="4" t="str">
        <f t="array" ref="AA263">IFERROR(INDEX($A$2:$A$30,MATCH(0,COUNTIF($AA$1:AA262,$A$2:$A$30),0)),"")</f>
        <v/>
      </c>
      <c r="AB263" s="4" t="str">
        <f t="shared" si="11"/>
        <v/>
      </c>
      <c r="AD263" s="6" t="str">
        <f t="shared" si="12"/>
        <v/>
      </c>
    </row>
    <row r="264" spans="27:30">
      <c r="AA264" s="4" t="str">
        <f t="array" ref="AA264">IFERROR(INDEX($A$2:$A$30,MATCH(0,COUNTIF($AA$1:AA263,$A$2:$A$30),0)),"")</f>
        <v/>
      </c>
      <c r="AB264" s="4" t="str">
        <f t="shared" si="11"/>
        <v/>
      </c>
      <c r="AD264" s="6" t="str">
        <f t="shared" si="12"/>
        <v/>
      </c>
    </row>
    <row r="265" spans="27:30">
      <c r="AA265" s="4" t="str">
        <f t="array" ref="AA265">IFERROR(INDEX($A$2:$A$30,MATCH(0,COUNTIF($AA$1:AA264,$A$2:$A$30),0)),"")</f>
        <v/>
      </c>
      <c r="AB265" s="4" t="str">
        <f t="shared" si="11"/>
        <v/>
      </c>
      <c r="AD265" s="6" t="str">
        <f t="shared" si="12"/>
        <v/>
      </c>
    </row>
    <row r="266" spans="27:30">
      <c r="AA266" s="4" t="str">
        <f t="array" ref="AA266">IFERROR(INDEX($A$2:$A$30,MATCH(0,COUNTIF($AA$1:AA265,$A$2:$A$30),0)),"")</f>
        <v/>
      </c>
      <c r="AB266" s="4" t="str">
        <f t="shared" si="11"/>
        <v/>
      </c>
      <c r="AD266" s="6" t="str">
        <f t="shared" si="12"/>
        <v/>
      </c>
    </row>
    <row r="267" spans="27:30">
      <c r="AA267" s="4" t="str">
        <f t="array" ref="AA267">IFERROR(INDEX($A$2:$A$30,MATCH(0,COUNTIF($AA$1:AA266,$A$2:$A$30),0)),"")</f>
        <v/>
      </c>
      <c r="AB267" s="4" t="str">
        <f t="shared" si="11"/>
        <v/>
      </c>
      <c r="AD267" s="6" t="str">
        <f t="shared" si="12"/>
        <v/>
      </c>
    </row>
    <row r="268" spans="27:30">
      <c r="AA268" s="4" t="str">
        <f t="array" ref="AA268">IFERROR(INDEX($A$2:$A$30,MATCH(0,COUNTIF($AA$1:AA267,$A$2:$A$30),0)),"")</f>
        <v/>
      </c>
      <c r="AB268" s="4" t="str">
        <f t="shared" si="11"/>
        <v/>
      </c>
      <c r="AD268" s="6" t="str">
        <f t="shared" si="12"/>
        <v/>
      </c>
    </row>
    <row r="269" spans="27:30">
      <c r="AA269" s="4" t="str">
        <f t="array" ref="AA269">IFERROR(INDEX($A$2:$A$30,MATCH(0,COUNTIF($AA$1:AA268,$A$2:$A$30),0)),"")</f>
        <v/>
      </c>
      <c r="AB269" s="4" t="str">
        <f t="shared" si="11"/>
        <v/>
      </c>
      <c r="AD269" s="6" t="str">
        <f t="shared" si="12"/>
        <v/>
      </c>
    </row>
    <row r="270" spans="27:30">
      <c r="AA270" s="4" t="str">
        <f t="array" ref="AA270">IFERROR(INDEX($A$2:$A$30,MATCH(0,COUNTIF($AA$1:AA269,$A$2:$A$30),0)),"")</f>
        <v/>
      </c>
      <c r="AB270" s="4" t="str">
        <f t="shared" si="11"/>
        <v/>
      </c>
      <c r="AD270" s="6" t="str">
        <f t="shared" si="12"/>
        <v/>
      </c>
    </row>
    <row r="271" spans="27:30">
      <c r="AA271" s="4" t="str">
        <f t="array" ref="AA271">IFERROR(INDEX($A$2:$A$30,MATCH(0,COUNTIF($AA$1:AA270,$A$2:$A$30),0)),"")</f>
        <v/>
      </c>
      <c r="AB271" s="4" t="str">
        <f t="shared" si="11"/>
        <v/>
      </c>
      <c r="AD271" s="6" t="str">
        <f t="shared" si="12"/>
        <v/>
      </c>
    </row>
    <row r="272" spans="27:30">
      <c r="AA272" s="4" t="str">
        <f t="array" ref="AA272">IFERROR(INDEX($A$2:$A$30,MATCH(0,COUNTIF($AA$1:AA271,$A$2:$A$30),0)),"")</f>
        <v/>
      </c>
      <c r="AB272" s="4" t="str">
        <f t="shared" si="11"/>
        <v/>
      </c>
      <c r="AD272" s="6" t="str">
        <f t="shared" si="12"/>
        <v/>
      </c>
    </row>
    <row r="273" spans="27:30">
      <c r="AA273" s="4" t="str">
        <f t="array" ref="AA273">IFERROR(INDEX($A$2:$A$30,MATCH(0,COUNTIF($AA$1:AA272,$A$2:$A$30),0)),"")</f>
        <v/>
      </c>
      <c r="AB273" s="4" t="str">
        <f t="shared" si="11"/>
        <v/>
      </c>
      <c r="AD273" s="6" t="str">
        <f t="shared" si="12"/>
        <v/>
      </c>
    </row>
    <row r="274" spans="27:30">
      <c r="AA274" s="4" t="str">
        <f t="array" ref="AA274">IFERROR(INDEX($A$2:$A$30,MATCH(0,COUNTIF($AA$1:AA273,$A$2:$A$30),0)),"")</f>
        <v/>
      </c>
      <c r="AB274" s="4" t="str">
        <f t="shared" si="11"/>
        <v/>
      </c>
      <c r="AD274" s="6" t="str">
        <f t="shared" si="12"/>
        <v/>
      </c>
    </row>
    <row r="275" spans="27:30">
      <c r="AA275" s="4" t="str">
        <f t="array" ref="AA275">IFERROR(INDEX($A$2:$A$30,MATCH(0,COUNTIF($AA$1:AA274,$A$2:$A$30),0)),"")</f>
        <v/>
      </c>
      <c r="AB275" s="4" t="str">
        <f t="shared" si="11"/>
        <v/>
      </c>
      <c r="AD275" s="6" t="str">
        <f t="shared" si="12"/>
        <v/>
      </c>
    </row>
    <row r="276" spans="27:30">
      <c r="AA276" s="4" t="str">
        <f t="array" ref="AA276">IFERROR(INDEX($A$2:$A$30,MATCH(0,COUNTIF($AA$1:AA275,$A$2:$A$30),0)),"")</f>
        <v/>
      </c>
      <c r="AB276" s="4" t="str">
        <f t="shared" si="11"/>
        <v/>
      </c>
      <c r="AD276" s="6" t="str">
        <f t="shared" si="12"/>
        <v/>
      </c>
    </row>
    <row r="277" spans="27:30">
      <c r="AA277" s="4" t="str">
        <f t="array" ref="AA277">IFERROR(INDEX($A$2:$A$30,MATCH(0,COUNTIF($AA$1:AA276,$A$2:$A$30),0)),"")</f>
        <v/>
      </c>
      <c r="AB277" s="4" t="str">
        <f t="shared" si="11"/>
        <v/>
      </c>
      <c r="AD277" s="6" t="str">
        <f t="shared" si="12"/>
        <v/>
      </c>
    </row>
    <row r="278" spans="27:30">
      <c r="AA278" s="4" t="str">
        <f t="array" ref="AA278">IFERROR(INDEX($A$2:$A$30,MATCH(0,COUNTIF($AA$1:AA277,$A$2:$A$30),0)),"")</f>
        <v/>
      </c>
      <c r="AB278" s="4" t="str">
        <f t="shared" si="11"/>
        <v/>
      </c>
      <c r="AD278" s="6" t="str">
        <f t="shared" si="12"/>
        <v/>
      </c>
    </row>
    <row r="279" spans="27:30">
      <c r="AA279" s="4" t="str">
        <f t="array" ref="AA279">IFERROR(INDEX($A$2:$A$30,MATCH(0,COUNTIF($AA$1:AA278,$A$2:$A$30),0)),"")</f>
        <v/>
      </c>
      <c r="AB279" s="4" t="str">
        <f t="shared" si="11"/>
        <v/>
      </c>
      <c r="AD279" s="6" t="str">
        <f t="shared" si="12"/>
        <v/>
      </c>
    </row>
    <row r="280" spans="27:30">
      <c r="AA280" s="4" t="str">
        <f t="array" ref="AA280">IFERROR(INDEX($A$2:$A$30,MATCH(0,COUNTIF($AA$1:AA279,$A$2:$A$30),0)),"")</f>
        <v/>
      </c>
      <c r="AB280" s="4" t="str">
        <f t="shared" si="11"/>
        <v/>
      </c>
      <c r="AD280" s="6" t="str">
        <f t="shared" si="12"/>
        <v/>
      </c>
    </row>
    <row r="281" spans="27:30">
      <c r="AA281" s="4" t="str">
        <f t="array" ref="AA281">IFERROR(INDEX($A$2:$A$30,MATCH(0,COUNTIF($AA$1:AA280,$A$2:$A$30),0)),"")</f>
        <v/>
      </c>
      <c r="AB281" s="4" t="str">
        <f t="shared" si="11"/>
        <v/>
      </c>
      <c r="AD281" s="6" t="str">
        <f t="shared" si="12"/>
        <v/>
      </c>
    </row>
    <row r="282" spans="27:30">
      <c r="AA282" s="4" t="str">
        <f t="array" ref="AA282">IFERROR(INDEX($A$2:$A$30,MATCH(0,COUNTIF($AA$1:AA281,$A$2:$A$30),0)),"")</f>
        <v/>
      </c>
      <c r="AB282" s="4" t="str">
        <f t="shared" si="11"/>
        <v/>
      </c>
      <c r="AD282" s="6" t="str">
        <f t="shared" si="12"/>
        <v/>
      </c>
    </row>
    <row r="283" spans="27:30">
      <c r="AA283" s="4" t="str">
        <f t="array" ref="AA283">IFERROR(INDEX($A$2:$A$30,MATCH(0,COUNTIF($AA$1:AA282,$A$2:$A$30),0)),"")</f>
        <v/>
      </c>
      <c r="AB283" s="4" t="str">
        <f t="shared" si="11"/>
        <v/>
      </c>
      <c r="AD283" s="6" t="str">
        <f t="shared" si="12"/>
        <v/>
      </c>
    </row>
    <row r="284" spans="27:30">
      <c r="AA284" s="4" t="str">
        <f t="array" ref="AA284">IFERROR(INDEX($A$2:$A$30,MATCH(0,COUNTIF($AA$1:AA283,$A$2:$A$30),0)),"")</f>
        <v/>
      </c>
      <c r="AB284" s="4" t="str">
        <f t="shared" si="11"/>
        <v/>
      </c>
      <c r="AD284" s="6" t="str">
        <f t="shared" si="12"/>
        <v/>
      </c>
    </row>
    <row r="285" spans="27:30">
      <c r="AA285" s="4" t="str">
        <f t="array" ref="AA285">IFERROR(INDEX($A$2:$A$30,MATCH(0,COUNTIF($AA$1:AA284,$A$2:$A$30),0)),"")</f>
        <v/>
      </c>
      <c r="AB285" s="4" t="str">
        <f t="shared" si="11"/>
        <v/>
      </c>
      <c r="AD285" s="6" t="str">
        <f t="shared" si="12"/>
        <v/>
      </c>
    </row>
    <row r="286" spans="27:30">
      <c r="AA286" s="4" t="str">
        <f t="array" ref="AA286">IFERROR(INDEX($A$2:$A$30,MATCH(0,COUNTIF($AA$1:AA285,$A$2:$A$30),0)),"")</f>
        <v/>
      </c>
      <c r="AB286" s="4" t="str">
        <f t="shared" si="11"/>
        <v/>
      </c>
      <c r="AD286" s="6" t="str">
        <f t="shared" si="12"/>
        <v/>
      </c>
    </row>
    <row r="287" spans="27:30">
      <c r="AA287" s="4" t="str">
        <f t="array" ref="AA287">IFERROR(INDEX($A$2:$A$30,MATCH(0,COUNTIF($AA$1:AA286,$A$2:$A$30),0)),"")</f>
        <v/>
      </c>
      <c r="AB287" s="4" t="str">
        <f t="shared" si="11"/>
        <v/>
      </c>
      <c r="AD287" s="6" t="str">
        <f t="shared" si="12"/>
        <v/>
      </c>
    </row>
    <row r="288" spans="27:30">
      <c r="AA288" s="4" t="str">
        <f t="array" ref="AA288">IFERROR(INDEX($A$2:$A$30,MATCH(0,COUNTIF($AA$1:AA287,$A$2:$A$30),0)),"")</f>
        <v/>
      </c>
      <c r="AB288" s="4" t="str">
        <f t="shared" si="11"/>
        <v/>
      </c>
      <c r="AD288" s="6" t="str">
        <f t="shared" si="12"/>
        <v/>
      </c>
    </row>
    <row r="289" spans="27:30">
      <c r="AA289" s="4" t="str">
        <f t="array" ref="AA289">IFERROR(INDEX($A$2:$A$30,MATCH(0,COUNTIF($AA$1:AA288,$A$2:$A$30),0)),"")</f>
        <v/>
      </c>
      <c r="AB289" s="4" t="str">
        <f t="shared" si="11"/>
        <v/>
      </c>
      <c r="AD289" s="6" t="str">
        <f t="shared" si="12"/>
        <v/>
      </c>
    </row>
    <row r="290" spans="27:30">
      <c r="AA290" s="4" t="str">
        <f t="array" ref="AA290">IFERROR(INDEX($A$2:$A$30,MATCH(0,COUNTIF($AA$1:AA289,$A$2:$A$30),0)),"")</f>
        <v/>
      </c>
      <c r="AB290" s="4" t="str">
        <f t="shared" si="11"/>
        <v/>
      </c>
      <c r="AD290" s="6" t="str">
        <f t="shared" si="12"/>
        <v/>
      </c>
    </row>
    <row r="291" spans="27:30">
      <c r="AA291" s="4" t="str">
        <f t="array" ref="AA291">IFERROR(INDEX($A$2:$A$30,MATCH(0,COUNTIF($AA$1:AA290,$A$2:$A$30),0)),"")</f>
        <v/>
      </c>
      <c r="AB291" s="4" t="str">
        <f t="shared" si="11"/>
        <v/>
      </c>
      <c r="AD291" s="6" t="str">
        <f t="shared" si="12"/>
        <v/>
      </c>
    </row>
    <row r="292" spans="27:30">
      <c r="AA292" s="4" t="str">
        <f t="array" ref="AA292">IFERROR(INDEX($A$2:$A$30,MATCH(0,COUNTIF($AA$1:AA291,$A$2:$A$30),0)),"")</f>
        <v/>
      </c>
      <c r="AB292" s="4" t="str">
        <f t="shared" si="11"/>
        <v/>
      </c>
      <c r="AD292" s="6" t="str">
        <f t="shared" si="12"/>
        <v/>
      </c>
    </row>
    <row r="293" spans="27:30">
      <c r="AA293" s="4" t="str">
        <f t="array" ref="AA293">IFERROR(INDEX($A$2:$A$30,MATCH(0,COUNTIF($AA$1:AA292,$A$2:$A$30),0)),"")</f>
        <v/>
      </c>
      <c r="AB293" s="4" t="str">
        <f t="shared" si="11"/>
        <v/>
      </c>
      <c r="AD293" s="6" t="str">
        <f t="shared" si="12"/>
        <v/>
      </c>
    </row>
    <row r="294" spans="27:30">
      <c r="AA294" s="4" t="str">
        <f t="array" ref="AA294">IFERROR(INDEX($A$2:$A$30,MATCH(0,COUNTIF($AA$1:AA293,$A$2:$A$30),0)),"")</f>
        <v/>
      </c>
      <c r="AB294" s="4" t="str">
        <f t="shared" si="11"/>
        <v/>
      </c>
      <c r="AD294" s="6" t="str">
        <f t="shared" si="12"/>
        <v/>
      </c>
    </row>
    <row r="295" spans="27:30">
      <c r="AA295" s="4" t="str">
        <f t="array" ref="AA295">IFERROR(INDEX($A$2:$A$30,MATCH(0,COUNTIF($AA$1:AA294,$A$2:$A$30),0)),"")</f>
        <v/>
      </c>
      <c r="AB295" s="4" t="str">
        <f t="shared" si="11"/>
        <v/>
      </c>
      <c r="AD295" s="6" t="str">
        <f t="shared" si="12"/>
        <v/>
      </c>
    </row>
    <row r="296" spans="27:30">
      <c r="AA296" s="4" t="str">
        <f t="array" ref="AA296">IFERROR(INDEX($A$2:$A$30,MATCH(0,COUNTIF($AA$1:AA295,$A$2:$A$30),0)),"")</f>
        <v/>
      </c>
      <c r="AB296" s="4" t="str">
        <f t="shared" si="11"/>
        <v/>
      </c>
      <c r="AD296" s="6" t="str">
        <f t="shared" si="12"/>
        <v/>
      </c>
    </row>
    <row r="297" spans="27:30">
      <c r="AA297" s="4" t="str">
        <f t="array" ref="AA297">IFERROR(INDEX($A$2:$A$30,MATCH(0,COUNTIF($AA$1:AA296,$A$2:$A$30),0)),"")</f>
        <v/>
      </c>
      <c r="AB297" s="4" t="str">
        <f t="shared" si="11"/>
        <v/>
      </c>
      <c r="AD297" s="6" t="str">
        <f t="shared" si="12"/>
        <v/>
      </c>
    </row>
    <row r="298" spans="27:30">
      <c r="AA298" s="4" t="str">
        <f t="array" ref="AA298">IFERROR(INDEX($A$2:$A$30,MATCH(0,COUNTIF($AA$1:AA297,$A$2:$A$30),0)),"")</f>
        <v/>
      </c>
      <c r="AB298" s="4" t="str">
        <f t="shared" si="11"/>
        <v/>
      </c>
      <c r="AD298" s="6" t="str">
        <f t="shared" si="12"/>
        <v/>
      </c>
    </row>
    <row r="299" spans="27:30">
      <c r="AA299" s="4" t="str">
        <f t="array" ref="AA299">IFERROR(INDEX($A$2:$A$30,MATCH(0,COUNTIF($AA$1:AA298,$A$2:$A$30),0)),"")</f>
        <v/>
      </c>
      <c r="AB299" s="4" t="str">
        <f t="shared" si="11"/>
        <v/>
      </c>
      <c r="AD299" s="6" t="str">
        <f t="shared" si="12"/>
        <v/>
      </c>
    </row>
    <row r="300" spans="27:30">
      <c r="AA300" s="4" t="str">
        <f t="array" ref="AA300">IFERROR(INDEX($A$2:$A$30,MATCH(0,COUNTIF($AA$1:AA299,$A$2:$A$30),0)),"")</f>
        <v/>
      </c>
      <c r="AB300" s="4" t="str">
        <f t="shared" si="11"/>
        <v/>
      </c>
      <c r="AD300" s="6" t="str">
        <f t="shared" si="12"/>
        <v/>
      </c>
    </row>
    <row r="301" spans="27:30">
      <c r="AA301" s="4" t="str">
        <f t="array" ref="AA301">IFERROR(INDEX($A$2:$A$30,MATCH(0,COUNTIF($AA$1:AA300,$A$2:$A$30),0)),"")</f>
        <v/>
      </c>
      <c r="AB301" s="4" t="str">
        <f t="shared" si="11"/>
        <v/>
      </c>
      <c r="AD301" s="6" t="str">
        <f t="shared" si="12"/>
        <v/>
      </c>
    </row>
    <row r="302" spans="27:30">
      <c r="AA302" s="4" t="str">
        <f t="array" ref="AA302">IFERROR(INDEX($A$2:$A$30,MATCH(0,COUNTIF($AA$1:AA301,$A$2:$A$30),0)),"")</f>
        <v/>
      </c>
      <c r="AB302" s="4" t="str">
        <f t="shared" si="11"/>
        <v/>
      </c>
      <c r="AD302" s="6" t="str">
        <f t="shared" si="12"/>
        <v/>
      </c>
    </row>
    <row r="303" spans="27:30">
      <c r="AA303" s="4" t="str">
        <f t="array" ref="AA303">IFERROR(INDEX($A$2:$A$30,MATCH(0,COUNTIF($AA$1:AA302,$A$2:$A$30),0)),"")</f>
        <v/>
      </c>
      <c r="AB303" s="4" t="str">
        <f t="shared" si="11"/>
        <v/>
      </c>
      <c r="AD303" s="6" t="str">
        <f t="shared" si="12"/>
        <v/>
      </c>
    </row>
    <row r="304" spans="27:30">
      <c r="AA304" s="4" t="str">
        <f t="array" ref="AA304">IFERROR(INDEX($A$2:$A$30,MATCH(0,COUNTIF($AA$1:AA303,$A$2:$A$30),0)),"")</f>
        <v/>
      </c>
      <c r="AB304" s="4" t="str">
        <f t="shared" si="11"/>
        <v/>
      </c>
      <c r="AD304" s="6" t="str">
        <f t="shared" si="12"/>
        <v/>
      </c>
    </row>
    <row r="305" spans="27:30">
      <c r="AA305" s="4" t="str">
        <f t="array" ref="AA305">IFERROR(INDEX($A$2:$A$30,MATCH(0,COUNTIF($AA$1:AA304,$A$2:$A$30),0)),"")</f>
        <v/>
      </c>
      <c r="AB305" s="4" t="str">
        <f t="shared" si="11"/>
        <v/>
      </c>
      <c r="AD305" s="6" t="str">
        <f t="shared" si="12"/>
        <v/>
      </c>
    </row>
    <row r="306" spans="27:30">
      <c r="AA306" s="4" t="str">
        <f t="array" ref="AA306">IFERROR(INDEX($A$2:$A$30,MATCH(0,COUNTIF($AA$1:AA305,$A$2:$A$30),0)),"")</f>
        <v/>
      </c>
      <c r="AB306" s="4" t="str">
        <f t="shared" si="11"/>
        <v/>
      </c>
      <c r="AD306" s="6" t="str">
        <f t="shared" si="12"/>
        <v/>
      </c>
    </row>
    <row r="307" spans="27:30">
      <c r="AA307" s="4" t="str">
        <f t="array" ref="AA307">IFERROR(INDEX($A$2:$A$30,MATCH(0,COUNTIF($AA$1:AA306,$A$2:$A$30),0)),"")</f>
        <v/>
      </c>
      <c r="AB307" s="4" t="str">
        <f t="shared" si="11"/>
        <v/>
      </c>
      <c r="AD307" s="6" t="str">
        <f t="shared" si="12"/>
        <v/>
      </c>
    </row>
    <row r="308" spans="27:30">
      <c r="AA308" s="4" t="str">
        <f t="array" ref="AA308">IFERROR(INDEX($A$2:$A$30,MATCH(0,COUNTIF($AA$1:AA307,$A$2:$A$30),0)),"")</f>
        <v/>
      </c>
      <c r="AB308" s="4" t="str">
        <f t="shared" si="11"/>
        <v/>
      </c>
      <c r="AD308" s="6" t="str">
        <f t="shared" si="12"/>
        <v/>
      </c>
    </row>
    <row r="309" spans="27:30">
      <c r="AA309" s="4" t="str">
        <f t="array" ref="AA309">IFERROR(INDEX($A$2:$A$30,MATCH(0,COUNTIF($AA$1:AA308,$A$2:$A$30),0)),"")</f>
        <v/>
      </c>
      <c r="AB309" s="4" t="str">
        <f t="shared" si="11"/>
        <v/>
      </c>
      <c r="AD309" s="6" t="str">
        <f t="shared" si="12"/>
        <v/>
      </c>
    </row>
    <row r="310" spans="27:30">
      <c r="AA310" s="4" t="str">
        <f t="array" ref="AA310">IFERROR(INDEX($A$2:$A$30,MATCH(0,COUNTIF($AA$1:AA309,$A$2:$A$30),0)),"")</f>
        <v/>
      </c>
      <c r="AB310" s="4" t="str">
        <f t="shared" si="11"/>
        <v/>
      </c>
      <c r="AD310" s="6" t="str">
        <f t="shared" si="12"/>
        <v/>
      </c>
    </row>
    <row r="311" spans="27:30">
      <c r="AA311" s="4" t="str">
        <f t="array" ref="AA311">IFERROR(INDEX($A$2:$A$30,MATCH(0,COUNTIF($AA$1:AA310,$A$2:$A$30),0)),"")</f>
        <v/>
      </c>
      <c r="AB311" s="4" t="str">
        <f t="shared" si="11"/>
        <v/>
      </c>
      <c r="AD311" s="6" t="str">
        <f t="shared" si="12"/>
        <v/>
      </c>
    </row>
    <row r="312" spans="27:30">
      <c r="AA312" s="4" t="str">
        <f t="array" ref="AA312">IFERROR(INDEX($A$2:$A$30,MATCH(0,COUNTIF($AA$1:AA311,$A$2:$A$30),0)),"")</f>
        <v/>
      </c>
      <c r="AB312" s="4" t="str">
        <f t="shared" si="11"/>
        <v/>
      </c>
      <c r="AD312" s="6" t="str">
        <f t="shared" si="12"/>
        <v/>
      </c>
    </row>
    <row r="313" spans="27:30">
      <c r="AA313" s="4" t="str">
        <f t="array" ref="AA313">IFERROR(INDEX($A$2:$A$30,MATCH(0,COUNTIF($AA$1:AA312,$A$2:$A$30),0)),"")</f>
        <v/>
      </c>
      <c r="AB313" s="4" t="str">
        <f t="shared" si="11"/>
        <v/>
      </c>
      <c r="AD313" s="6" t="str">
        <f t="shared" si="12"/>
        <v/>
      </c>
    </row>
    <row r="314" spans="27:30">
      <c r="AA314" s="4" t="str">
        <f t="array" ref="AA314">IFERROR(INDEX($A$2:$A$30,MATCH(0,COUNTIF($AA$1:AA313,$A$2:$A$30),0)),"")</f>
        <v/>
      </c>
      <c r="AB314" s="4" t="str">
        <f t="shared" si="11"/>
        <v/>
      </c>
      <c r="AD314" s="6" t="str">
        <f t="shared" si="12"/>
        <v/>
      </c>
    </row>
    <row r="315" spans="27:30">
      <c r="AA315" s="4" t="str">
        <f t="array" ref="AA315">IFERROR(INDEX($A$2:$A$30,MATCH(0,COUNTIF($AA$1:AA314,$A$2:$A$30),0)),"")</f>
        <v/>
      </c>
      <c r="AB315" s="4" t="str">
        <f t="shared" si="11"/>
        <v/>
      </c>
      <c r="AD315" s="6" t="str">
        <f t="shared" si="12"/>
        <v/>
      </c>
    </row>
    <row r="316" spans="27:30">
      <c r="AA316" s="4" t="str">
        <f t="array" ref="AA316">IFERROR(INDEX($A$2:$A$30,MATCH(0,COUNTIF($AA$1:AA315,$A$2:$A$30),0)),"")</f>
        <v/>
      </c>
      <c r="AB316" s="4" t="str">
        <f t="shared" si="11"/>
        <v/>
      </c>
      <c r="AD316" s="6" t="str">
        <f t="shared" si="12"/>
        <v/>
      </c>
    </row>
    <row r="317" spans="27:30">
      <c r="AA317" s="4" t="str">
        <f t="array" ref="AA317">IFERROR(INDEX($A$2:$A$30,MATCH(0,COUNTIF($AA$1:AA316,$A$2:$A$30),0)),"")</f>
        <v/>
      </c>
      <c r="AB317" s="4" t="str">
        <f t="shared" si="11"/>
        <v/>
      </c>
      <c r="AD317" s="6" t="str">
        <f t="shared" si="12"/>
        <v/>
      </c>
    </row>
    <row r="318" spans="27:30">
      <c r="AA318" s="4" t="str">
        <f t="array" ref="AA318">IFERROR(INDEX($A$2:$A$30,MATCH(0,COUNTIF($AA$1:AA317,$A$2:$A$30),0)),"")</f>
        <v/>
      </c>
      <c r="AB318" s="4" t="str">
        <f t="shared" si="11"/>
        <v/>
      </c>
      <c r="AD318" s="6" t="str">
        <f t="shared" si="12"/>
        <v/>
      </c>
    </row>
    <row r="319" spans="27:30">
      <c r="AA319" s="4" t="str">
        <f t="array" ref="AA319">IFERROR(INDEX($A$2:$A$30,MATCH(0,COUNTIF($AA$1:AA318,$A$2:$A$30),0)),"")</f>
        <v/>
      </c>
      <c r="AB319" s="4" t="str">
        <f t="shared" si="11"/>
        <v/>
      </c>
      <c r="AD319" s="6" t="str">
        <f t="shared" si="12"/>
        <v/>
      </c>
    </row>
    <row r="320" spans="27:30">
      <c r="AA320" s="4" t="str">
        <f t="array" ref="AA320">IFERROR(INDEX($A$2:$A$30,MATCH(0,COUNTIF($AA$1:AA319,$A$2:$A$30),0)),"")</f>
        <v/>
      </c>
      <c r="AB320" s="4" t="str">
        <f t="shared" si="11"/>
        <v/>
      </c>
      <c r="AD320" s="6" t="str">
        <f t="shared" si="12"/>
        <v/>
      </c>
    </row>
    <row r="321" spans="27:30">
      <c r="AA321" s="4" t="str">
        <f t="array" ref="AA321">IFERROR(INDEX($A$2:$A$30,MATCH(0,COUNTIF($AA$1:AA320,$A$2:$A$30),0)),"")</f>
        <v/>
      </c>
      <c r="AB321" s="4" t="str">
        <f t="shared" si="11"/>
        <v/>
      </c>
      <c r="AD321" s="6" t="str">
        <f t="shared" si="12"/>
        <v/>
      </c>
    </row>
    <row r="322" spans="27:30">
      <c r="AA322" s="4" t="str">
        <f t="array" ref="AA322">IFERROR(INDEX($A$2:$A$30,MATCH(0,COUNTIF($AA$1:AA321,$A$2:$A$30),0)),"")</f>
        <v/>
      </c>
      <c r="AB322" s="4" t="str">
        <f t="shared" ref="AB322:AB385" si="13">IF(AA322="","",SUMIF($A$2:$A$30,AA322,$G$2:$G$30))</f>
        <v/>
      </c>
      <c r="AD322" s="6" t="str">
        <f t="shared" ref="AD322:AD385" si="14">IF(AA322="","",AB322 + ROW()/100000)</f>
        <v/>
      </c>
    </row>
    <row r="323" spans="27:30">
      <c r="AA323" s="4" t="str">
        <f t="array" ref="AA323">IFERROR(INDEX($A$2:$A$30,MATCH(0,COUNTIF($AA$1:AA322,$A$2:$A$30),0)),"")</f>
        <v/>
      </c>
      <c r="AB323" s="4" t="str">
        <f t="shared" si="13"/>
        <v/>
      </c>
      <c r="AD323" s="6" t="str">
        <f t="shared" si="14"/>
        <v/>
      </c>
    </row>
    <row r="324" spans="27:30">
      <c r="AA324" s="4" t="str">
        <f t="array" ref="AA324">IFERROR(INDEX($A$2:$A$30,MATCH(0,COUNTIF($AA$1:AA323,$A$2:$A$30),0)),"")</f>
        <v/>
      </c>
      <c r="AB324" s="4" t="str">
        <f t="shared" si="13"/>
        <v/>
      </c>
      <c r="AD324" s="6" t="str">
        <f t="shared" si="14"/>
        <v/>
      </c>
    </row>
    <row r="325" spans="27:30">
      <c r="AA325" s="4" t="str">
        <f t="array" ref="AA325">IFERROR(INDEX($A$2:$A$30,MATCH(0,COUNTIF($AA$1:AA324,$A$2:$A$30),0)),"")</f>
        <v/>
      </c>
      <c r="AB325" s="4" t="str">
        <f t="shared" si="13"/>
        <v/>
      </c>
      <c r="AD325" s="6" t="str">
        <f t="shared" si="14"/>
        <v/>
      </c>
    </row>
    <row r="326" spans="27:30">
      <c r="AA326" s="4" t="str">
        <f t="array" ref="AA326">IFERROR(INDEX($A$2:$A$30,MATCH(0,COUNTIF($AA$1:AA325,$A$2:$A$30),0)),"")</f>
        <v/>
      </c>
      <c r="AB326" s="4" t="str">
        <f t="shared" si="13"/>
        <v/>
      </c>
      <c r="AD326" s="6" t="str">
        <f t="shared" si="14"/>
        <v/>
      </c>
    </row>
    <row r="327" spans="27:30">
      <c r="AA327" s="4" t="str">
        <f t="array" ref="AA327">IFERROR(INDEX($A$2:$A$30,MATCH(0,COUNTIF($AA$1:AA326,$A$2:$A$30),0)),"")</f>
        <v/>
      </c>
      <c r="AB327" s="4" t="str">
        <f t="shared" si="13"/>
        <v/>
      </c>
      <c r="AD327" s="6" t="str">
        <f t="shared" si="14"/>
        <v/>
      </c>
    </row>
    <row r="328" spans="27:30">
      <c r="AA328" s="4" t="str">
        <f t="array" ref="AA328">IFERROR(INDEX($A$2:$A$30,MATCH(0,COUNTIF($AA$1:AA327,$A$2:$A$30),0)),"")</f>
        <v/>
      </c>
      <c r="AB328" s="4" t="str">
        <f t="shared" si="13"/>
        <v/>
      </c>
      <c r="AD328" s="6" t="str">
        <f t="shared" si="14"/>
        <v/>
      </c>
    </row>
    <row r="329" spans="27:30">
      <c r="AA329" s="4" t="str">
        <f t="array" ref="AA329">IFERROR(INDEX($A$2:$A$30,MATCH(0,COUNTIF($AA$1:AA328,$A$2:$A$30),0)),"")</f>
        <v/>
      </c>
      <c r="AB329" s="4" t="str">
        <f t="shared" si="13"/>
        <v/>
      </c>
      <c r="AD329" s="6" t="str">
        <f t="shared" si="14"/>
        <v/>
      </c>
    </row>
    <row r="330" spans="27:30">
      <c r="AA330" s="4" t="str">
        <f t="array" ref="AA330">IFERROR(INDEX($A$2:$A$30,MATCH(0,COUNTIF($AA$1:AA329,$A$2:$A$30),0)),"")</f>
        <v/>
      </c>
      <c r="AB330" s="4" t="str">
        <f t="shared" si="13"/>
        <v/>
      </c>
      <c r="AD330" s="6" t="str">
        <f t="shared" si="14"/>
        <v/>
      </c>
    </row>
    <row r="331" spans="27:30">
      <c r="AA331" s="4" t="str">
        <f t="array" ref="AA331">IFERROR(INDEX($A$2:$A$30,MATCH(0,COUNTIF($AA$1:AA330,$A$2:$A$30),0)),"")</f>
        <v/>
      </c>
      <c r="AB331" s="4" t="str">
        <f t="shared" si="13"/>
        <v/>
      </c>
      <c r="AD331" s="6" t="str">
        <f t="shared" si="14"/>
        <v/>
      </c>
    </row>
    <row r="332" spans="27:30">
      <c r="AA332" s="4" t="str">
        <f t="array" ref="AA332">IFERROR(INDEX($A$2:$A$30,MATCH(0,COUNTIF($AA$1:AA331,$A$2:$A$30),0)),"")</f>
        <v/>
      </c>
      <c r="AB332" s="4" t="str">
        <f t="shared" si="13"/>
        <v/>
      </c>
      <c r="AD332" s="6" t="str">
        <f t="shared" si="14"/>
        <v/>
      </c>
    </row>
    <row r="333" spans="27:30">
      <c r="AA333" s="4" t="str">
        <f t="array" ref="AA333">IFERROR(INDEX($A$2:$A$30,MATCH(0,COUNTIF($AA$1:AA332,$A$2:$A$30),0)),"")</f>
        <v/>
      </c>
      <c r="AB333" s="4" t="str">
        <f t="shared" si="13"/>
        <v/>
      </c>
      <c r="AD333" s="6" t="str">
        <f t="shared" si="14"/>
        <v/>
      </c>
    </row>
    <row r="334" spans="27:30">
      <c r="AA334" s="4" t="str">
        <f t="array" ref="AA334">IFERROR(INDEX($A$2:$A$30,MATCH(0,COUNTIF($AA$1:AA333,$A$2:$A$30),0)),"")</f>
        <v/>
      </c>
      <c r="AB334" s="4" t="str">
        <f t="shared" si="13"/>
        <v/>
      </c>
      <c r="AD334" s="6" t="str">
        <f t="shared" si="14"/>
        <v/>
      </c>
    </row>
    <row r="335" spans="27:30">
      <c r="AA335" s="4" t="str">
        <f t="array" ref="AA335">IFERROR(INDEX($A$2:$A$30,MATCH(0,COUNTIF($AA$1:AA334,$A$2:$A$30),0)),"")</f>
        <v/>
      </c>
      <c r="AB335" s="4" t="str">
        <f t="shared" si="13"/>
        <v/>
      </c>
      <c r="AD335" s="6" t="str">
        <f t="shared" si="14"/>
        <v/>
      </c>
    </row>
    <row r="336" spans="27:30">
      <c r="AA336" s="4" t="str">
        <f t="array" ref="AA336">IFERROR(INDEX($A$2:$A$30,MATCH(0,COUNTIF($AA$1:AA335,$A$2:$A$30),0)),"")</f>
        <v/>
      </c>
      <c r="AB336" s="4" t="str">
        <f t="shared" si="13"/>
        <v/>
      </c>
      <c r="AD336" s="6" t="str">
        <f t="shared" si="14"/>
        <v/>
      </c>
    </row>
    <row r="337" spans="27:30">
      <c r="AA337" s="4" t="str">
        <f t="array" ref="AA337">IFERROR(INDEX($A$2:$A$30,MATCH(0,COUNTIF($AA$1:AA336,$A$2:$A$30),0)),"")</f>
        <v/>
      </c>
      <c r="AB337" s="4" t="str">
        <f t="shared" si="13"/>
        <v/>
      </c>
      <c r="AD337" s="6" t="str">
        <f t="shared" si="14"/>
        <v/>
      </c>
    </row>
    <row r="338" spans="27:30">
      <c r="AA338" s="4" t="str">
        <f t="array" ref="AA338">IFERROR(INDEX($A$2:$A$30,MATCH(0,COUNTIF($AA$1:AA337,$A$2:$A$30),0)),"")</f>
        <v/>
      </c>
      <c r="AB338" s="4" t="str">
        <f t="shared" si="13"/>
        <v/>
      </c>
      <c r="AD338" s="6" t="str">
        <f t="shared" si="14"/>
        <v/>
      </c>
    </row>
    <row r="339" spans="27:30">
      <c r="AA339" s="4" t="str">
        <f t="array" ref="AA339">IFERROR(INDEX($A$2:$A$30,MATCH(0,COUNTIF($AA$1:AA338,$A$2:$A$30),0)),"")</f>
        <v/>
      </c>
      <c r="AB339" s="4" t="str">
        <f t="shared" si="13"/>
        <v/>
      </c>
      <c r="AD339" s="6" t="str">
        <f t="shared" si="14"/>
        <v/>
      </c>
    </row>
    <row r="340" spans="27:30">
      <c r="AA340" s="4" t="str">
        <f t="array" ref="AA340">IFERROR(INDEX($A$2:$A$30,MATCH(0,COUNTIF($AA$1:AA339,$A$2:$A$30),0)),"")</f>
        <v/>
      </c>
      <c r="AB340" s="4" t="str">
        <f t="shared" si="13"/>
        <v/>
      </c>
      <c r="AD340" s="6" t="str">
        <f t="shared" si="14"/>
        <v/>
      </c>
    </row>
    <row r="341" spans="27:30">
      <c r="AA341" s="4" t="str">
        <f t="array" ref="AA341">IFERROR(INDEX($A$2:$A$30,MATCH(0,COUNTIF($AA$1:AA340,$A$2:$A$30),0)),"")</f>
        <v/>
      </c>
      <c r="AB341" s="4" t="str">
        <f t="shared" si="13"/>
        <v/>
      </c>
      <c r="AD341" s="6" t="str">
        <f t="shared" si="14"/>
        <v/>
      </c>
    </row>
    <row r="342" spans="27:30">
      <c r="AA342" s="4" t="str">
        <f t="array" ref="AA342">IFERROR(INDEX($A$2:$A$30,MATCH(0,COUNTIF($AA$1:AA341,$A$2:$A$30),0)),"")</f>
        <v/>
      </c>
      <c r="AB342" s="4" t="str">
        <f t="shared" si="13"/>
        <v/>
      </c>
      <c r="AD342" s="6" t="str">
        <f t="shared" si="14"/>
        <v/>
      </c>
    </row>
    <row r="343" spans="27:30">
      <c r="AA343" s="4" t="str">
        <f t="array" ref="AA343">IFERROR(INDEX($A$2:$A$30,MATCH(0,COUNTIF($AA$1:AA342,$A$2:$A$30),0)),"")</f>
        <v/>
      </c>
      <c r="AB343" s="4" t="str">
        <f t="shared" si="13"/>
        <v/>
      </c>
      <c r="AD343" s="6" t="str">
        <f t="shared" si="14"/>
        <v/>
      </c>
    </row>
    <row r="344" spans="27:30">
      <c r="AA344" s="4" t="str">
        <f t="array" ref="AA344">IFERROR(INDEX($A$2:$A$30,MATCH(0,COUNTIF($AA$1:AA343,$A$2:$A$30),0)),"")</f>
        <v/>
      </c>
      <c r="AB344" s="4" t="str">
        <f t="shared" si="13"/>
        <v/>
      </c>
      <c r="AD344" s="6" t="str">
        <f t="shared" si="14"/>
        <v/>
      </c>
    </row>
    <row r="345" spans="27:30">
      <c r="AA345" s="4" t="str">
        <f t="array" ref="AA345">IFERROR(INDEX($A$2:$A$30,MATCH(0,COUNTIF($AA$1:AA344,$A$2:$A$30),0)),"")</f>
        <v/>
      </c>
      <c r="AB345" s="4" t="str">
        <f t="shared" si="13"/>
        <v/>
      </c>
      <c r="AD345" s="6" t="str">
        <f t="shared" si="14"/>
        <v/>
      </c>
    </row>
    <row r="346" spans="27:30">
      <c r="AA346" s="4" t="str">
        <f t="array" ref="AA346">IFERROR(INDEX($A$2:$A$30,MATCH(0,COUNTIF($AA$1:AA345,$A$2:$A$30),0)),"")</f>
        <v/>
      </c>
      <c r="AB346" s="4" t="str">
        <f t="shared" si="13"/>
        <v/>
      </c>
      <c r="AD346" s="6" t="str">
        <f t="shared" si="14"/>
        <v/>
      </c>
    </row>
    <row r="347" spans="27:30">
      <c r="AA347" s="4" t="str">
        <f t="array" ref="AA347">IFERROR(INDEX($A$2:$A$30,MATCH(0,COUNTIF($AA$1:AA346,$A$2:$A$30),0)),"")</f>
        <v/>
      </c>
      <c r="AB347" s="4" t="str">
        <f t="shared" si="13"/>
        <v/>
      </c>
      <c r="AD347" s="6" t="str">
        <f t="shared" si="14"/>
        <v/>
      </c>
    </row>
    <row r="348" spans="27:30">
      <c r="AA348" s="4" t="str">
        <f t="array" ref="AA348">IFERROR(INDEX($A$2:$A$30,MATCH(0,COUNTIF($AA$1:AA347,$A$2:$A$30),0)),"")</f>
        <v/>
      </c>
      <c r="AB348" s="4" t="str">
        <f t="shared" si="13"/>
        <v/>
      </c>
      <c r="AD348" s="6" t="str">
        <f t="shared" si="14"/>
        <v/>
      </c>
    </row>
    <row r="349" spans="27:30">
      <c r="AA349" s="4" t="str">
        <f t="array" ref="AA349">IFERROR(INDEX($A$2:$A$30,MATCH(0,COUNTIF($AA$1:AA348,$A$2:$A$30),0)),"")</f>
        <v/>
      </c>
      <c r="AB349" s="4" t="str">
        <f t="shared" si="13"/>
        <v/>
      </c>
      <c r="AD349" s="6" t="str">
        <f t="shared" si="14"/>
        <v/>
      </c>
    </row>
    <row r="350" spans="27:30">
      <c r="AA350" s="4" t="str">
        <f t="array" ref="AA350">IFERROR(INDEX($A$2:$A$30,MATCH(0,COUNTIF($AA$1:AA349,$A$2:$A$30),0)),"")</f>
        <v/>
      </c>
      <c r="AB350" s="4" t="str">
        <f t="shared" si="13"/>
        <v/>
      </c>
      <c r="AD350" s="6" t="str">
        <f t="shared" si="14"/>
        <v/>
      </c>
    </row>
    <row r="351" spans="27:30">
      <c r="AA351" s="4" t="str">
        <f t="array" ref="AA351">IFERROR(INDEX($A$2:$A$30,MATCH(0,COUNTIF($AA$1:AA350,$A$2:$A$30),0)),"")</f>
        <v/>
      </c>
      <c r="AB351" s="4" t="str">
        <f t="shared" si="13"/>
        <v/>
      </c>
      <c r="AD351" s="6" t="str">
        <f t="shared" si="14"/>
        <v/>
      </c>
    </row>
    <row r="352" spans="27:30">
      <c r="AA352" s="4" t="str">
        <f t="array" ref="AA352">IFERROR(INDEX($A$2:$A$30,MATCH(0,COUNTIF($AA$1:AA351,$A$2:$A$30),0)),"")</f>
        <v/>
      </c>
      <c r="AB352" s="4" t="str">
        <f t="shared" si="13"/>
        <v/>
      </c>
      <c r="AD352" s="6" t="str">
        <f t="shared" si="14"/>
        <v/>
      </c>
    </row>
    <row r="353" spans="27:30">
      <c r="AA353" s="4" t="str">
        <f t="array" ref="AA353">IFERROR(INDEX($A$2:$A$30,MATCH(0,COUNTIF($AA$1:AA352,$A$2:$A$30),0)),"")</f>
        <v/>
      </c>
      <c r="AB353" s="4" t="str">
        <f t="shared" si="13"/>
        <v/>
      </c>
      <c r="AD353" s="6" t="str">
        <f t="shared" si="14"/>
        <v/>
      </c>
    </row>
    <row r="354" spans="27:30">
      <c r="AA354" s="4" t="str">
        <f t="array" ref="AA354">IFERROR(INDEX($A$2:$A$30,MATCH(0,COUNTIF($AA$1:AA353,$A$2:$A$30),0)),"")</f>
        <v/>
      </c>
      <c r="AB354" s="4" t="str">
        <f t="shared" si="13"/>
        <v/>
      </c>
      <c r="AD354" s="6" t="str">
        <f t="shared" si="14"/>
        <v/>
      </c>
    </row>
    <row r="355" spans="27:30">
      <c r="AA355" s="4" t="str">
        <f t="array" ref="AA355">IFERROR(INDEX($A$2:$A$30,MATCH(0,COUNTIF($AA$1:AA354,$A$2:$A$30),0)),"")</f>
        <v/>
      </c>
      <c r="AB355" s="4" t="str">
        <f t="shared" si="13"/>
        <v/>
      </c>
      <c r="AD355" s="6" t="str">
        <f t="shared" si="14"/>
        <v/>
      </c>
    </row>
    <row r="356" spans="27:30">
      <c r="AA356" s="4" t="str">
        <f t="array" ref="AA356">IFERROR(INDEX($A$2:$A$30,MATCH(0,COUNTIF($AA$1:AA355,$A$2:$A$30),0)),"")</f>
        <v/>
      </c>
      <c r="AB356" s="4" t="str">
        <f t="shared" si="13"/>
        <v/>
      </c>
      <c r="AD356" s="6" t="str">
        <f t="shared" si="14"/>
        <v/>
      </c>
    </row>
    <row r="357" spans="27:30">
      <c r="AA357" s="4" t="str">
        <f t="array" ref="AA357">IFERROR(INDEX($A$2:$A$30,MATCH(0,COUNTIF($AA$1:AA356,$A$2:$A$30),0)),"")</f>
        <v/>
      </c>
      <c r="AB357" s="4" t="str">
        <f t="shared" si="13"/>
        <v/>
      </c>
      <c r="AD357" s="6" t="str">
        <f t="shared" si="14"/>
        <v/>
      </c>
    </row>
    <row r="358" spans="27:30">
      <c r="AA358" s="4" t="str">
        <f t="array" ref="AA358">IFERROR(INDEX($A$2:$A$30,MATCH(0,COUNTIF($AA$1:AA357,$A$2:$A$30),0)),"")</f>
        <v/>
      </c>
      <c r="AB358" s="4" t="str">
        <f t="shared" si="13"/>
        <v/>
      </c>
      <c r="AD358" s="6" t="str">
        <f t="shared" si="14"/>
        <v/>
      </c>
    </row>
    <row r="359" spans="27:30">
      <c r="AA359" s="4" t="str">
        <f t="array" ref="AA359">IFERROR(INDEX($A$2:$A$30,MATCH(0,COUNTIF($AA$1:AA358,$A$2:$A$30),0)),"")</f>
        <v/>
      </c>
      <c r="AB359" s="4" t="str">
        <f t="shared" si="13"/>
        <v/>
      </c>
      <c r="AD359" s="6" t="str">
        <f t="shared" si="14"/>
        <v/>
      </c>
    </row>
    <row r="360" spans="27:30">
      <c r="AA360" s="4" t="str">
        <f t="array" ref="AA360">IFERROR(INDEX($A$2:$A$30,MATCH(0,COUNTIF($AA$1:AA359,$A$2:$A$30),0)),"")</f>
        <v/>
      </c>
      <c r="AB360" s="4" t="str">
        <f t="shared" si="13"/>
        <v/>
      </c>
      <c r="AD360" s="6" t="str">
        <f t="shared" si="14"/>
        <v/>
      </c>
    </row>
    <row r="361" spans="27:30">
      <c r="AA361" s="4" t="str">
        <f t="array" ref="AA361">IFERROR(INDEX($A$2:$A$30,MATCH(0,COUNTIF($AA$1:AA360,$A$2:$A$30),0)),"")</f>
        <v/>
      </c>
      <c r="AB361" s="4" t="str">
        <f t="shared" si="13"/>
        <v/>
      </c>
      <c r="AD361" s="6" t="str">
        <f t="shared" si="14"/>
        <v/>
      </c>
    </row>
    <row r="362" spans="27:30">
      <c r="AA362" s="4" t="str">
        <f t="array" ref="AA362">IFERROR(INDEX($A$2:$A$30,MATCH(0,COUNTIF($AA$1:AA361,$A$2:$A$30),0)),"")</f>
        <v/>
      </c>
      <c r="AB362" s="4" t="str">
        <f t="shared" si="13"/>
        <v/>
      </c>
      <c r="AD362" s="6" t="str">
        <f t="shared" si="14"/>
        <v/>
      </c>
    </row>
    <row r="363" spans="27:30">
      <c r="AA363" s="4" t="str">
        <f t="array" ref="AA363">IFERROR(INDEX($A$2:$A$30,MATCH(0,COUNTIF($AA$1:AA362,$A$2:$A$30),0)),"")</f>
        <v/>
      </c>
      <c r="AB363" s="4" t="str">
        <f t="shared" si="13"/>
        <v/>
      </c>
      <c r="AD363" s="6" t="str">
        <f t="shared" si="14"/>
        <v/>
      </c>
    </row>
    <row r="364" spans="27:30">
      <c r="AA364" s="4" t="str">
        <f t="array" ref="AA364">IFERROR(INDEX($A$2:$A$30,MATCH(0,COUNTIF($AA$1:AA363,$A$2:$A$30),0)),"")</f>
        <v/>
      </c>
      <c r="AB364" s="4" t="str">
        <f t="shared" si="13"/>
        <v/>
      </c>
      <c r="AD364" s="6" t="str">
        <f t="shared" si="14"/>
        <v/>
      </c>
    </row>
    <row r="365" spans="27:30">
      <c r="AA365" s="4" t="str">
        <f t="array" ref="AA365">IFERROR(INDEX($A$2:$A$30,MATCH(0,COUNTIF($AA$1:AA364,$A$2:$A$30),0)),"")</f>
        <v/>
      </c>
      <c r="AB365" s="4" t="str">
        <f t="shared" si="13"/>
        <v/>
      </c>
      <c r="AD365" s="6" t="str">
        <f t="shared" si="14"/>
        <v/>
      </c>
    </row>
    <row r="366" spans="27:30">
      <c r="AA366" s="4" t="str">
        <f t="array" ref="AA366">IFERROR(INDEX($A$2:$A$30,MATCH(0,COUNTIF($AA$1:AA365,$A$2:$A$30),0)),"")</f>
        <v/>
      </c>
      <c r="AB366" s="4" t="str">
        <f t="shared" si="13"/>
        <v/>
      </c>
      <c r="AD366" s="6" t="str">
        <f t="shared" si="14"/>
        <v/>
      </c>
    </row>
    <row r="367" spans="27:30">
      <c r="AA367" s="4" t="str">
        <f t="array" ref="AA367">IFERROR(INDEX($A$2:$A$30,MATCH(0,COUNTIF($AA$1:AA366,$A$2:$A$30),0)),"")</f>
        <v/>
      </c>
      <c r="AB367" s="4" t="str">
        <f t="shared" si="13"/>
        <v/>
      </c>
      <c r="AD367" s="6" t="str">
        <f t="shared" si="14"/>
        <v/>
      </c>
    </row>
    <row r="368" spans="27:30">
      <c r="AA368" s="4" t="str">
        <f t="array" ref="AA368">IFERROR(INDEX($A$2:$A$30,MATCH(0,COUNTIF($AA$1:AA367,$A$2:$A$30),0)),"")</f>
        <v/>
      </c>
      <c r="AB368" s="4" t="str">
        <f t="shared" si="13"/>
        <v/>
      </c>
      <c r="AD368" s="6" t="str">
        <f t="shared" si="14"/>
        <v/>
      </c>
    </row>
    <row r="369" spans="27:30">
      <c r="AA369" s="4" t="str">
        <f t="array" ref="AA369">IFERROR(INDEX($A$2:$A$30,MATCH(0,COUNTIF($AA$1:AA368,$A$2:$A$30),0)),"")</f>
        <v/>
      </c>
      <c r="AB369" s="4" t="str">
        <f t="shared" si="13"/>
        <v/>
      </c>
      <c r="AD369" s="6" t="str">
        <f t="shared" si="14"/>
        <v/>
      </c>
    </row>
    <row r="370" spans="27:30">
      <c r="AA370" s="4" t="str">
        <f t="array" ref="AA370">IFERROR(INDEX($A$2:$A$30,MATCH(0,COUNTIF($AA$1:AA369,$A$2:$A$30),0)),"")</f>
        <v/>
      </c>
      <c r="AB370" s="4" t="str">
        <f t="shared" si="13"/>
        <v/>
      </c>
      <c r="AD370" s="6" t="str">
        <f t="shared" si="14"/>
        <v/>
      </c>
    </row>
    <row r="371" spans="27:30">
      <c r="AA371" s="4" t="str">
        <f t="array" ref="AA371">IFERROR(INDEX($A$2:$A$30,MATCH(0,COUNTIF($AA$1:AA370,$A$2:$A$30),0)),"")</f>
        <v/>
      </c>
      <c r="AB371" s="4" t="str">
        <f t="shared" si="13"/>
        <v/>
      </c>
      <c r="AD371" s="6" t="str">
        <f t="shared" si="14"/>
        <v/>
      </c>
    </row>
    <row r="372" spans="27:30">
      <c r="AA372" s="4" t="str">
        <f t="array" ref="AA372">IFERROR(INDEX($A$2:$A$30,MATCH(0,COUNTIF($AA$1:AA371,$A$2:$A$30),0)),"")</f>
        <v/>
      </c>
      <c r="AB372" s="4" t="str">
        <f t="shared" si="13"/>
        <v/>
      </c>
      <c r="AD372" s="6" t="str">
        <f t="shared" si="14"/>
        <v/>
      </c>
    </row>
    <row r="373" spans="27:30">
      <c r="AA373" s="4" t="str">
        <f t="array" ref="AA373">IFERROR(INDEX($A$2:$A$30,MATCH(0,COUNTIF($AA$1:AA372,$A$2:$A$30),0)),"")</f>
        <v/>
      </c>
      <c r="AB373" s="4" t="str">
        <f t="shared" si="13"/>
        <v/>
      </c>
      <c r="AD373" s="6" t="str">
        <f t="shared" si="14"/>
        <v/>
      </c>
    </row>
    <row r="374" spans="27:30">
      <c r="AA374" s="4" t="str">
        <f t="array" ref="AA374">IFERROR(INDEX($A$2:$A$30,MATCH(0,COUNTIF($AA$1:AA373,$A$2:$A$30),0)),"")</f>
        <v/>
      </c>
      <c r="AB374" s="4" t="str">
        <f t="shared" si="13"/>
        <v/>
      </c>
      <c r="AD374" s="6" t="str">
        <f t="shared" si="14"/>
        <v/>
      </c>
    </row>
    <row r="375" spans="27:30">
      <c r="AA375" s="4" t="str">
        <f t="array" ref="AA375">IFERROR(INDEX($A$2:$A$30,MATCH(0,COUNTIF($AA$1:AA374,$A$2:$A$30),0)),"")</f>
        <v/>
      </c>
      <c r="AB375" s="4" t="str">
        <f t="shared" si="13"/>
        <v/>
      </c>
      <c r="AD375" s="6" t="str">
        <f t="shared" si="14"/>
        <v/>
      </c>
    </row>
    <row r="376" spans="27:30">
      <c r="AA376" s="4" t="str">
        <f t="array" ref="AA376">IFERROR(INDEX($A$2:$A$30,MATCH(0,COUNTIF($AA$1:AA375,$A$2:$A$30),0)),"")</f>
        <v/>
      </c>
      <c r="AB376" s="4" t="str">
        <f t="shared" si="13"/>
        <v/>
      </c>
      <c r="AD376" s="6" t="str">
        <f t="shared" si="14"/>
        <v/>
      </c>
    </row>
    <row r="377" spans="27:30">
      <c r="AA377" s="4" t="str">
        <f t="array" ref="AA377">IFERROR(INDEX($A$2:$A$30,MATCH(0,COUNTIF($AA$1:AA376,$A$2:$A$30),0)),"")</f>
        <v/>
      </c>
      <c r="AB377" s="4" t="str">
        <f t="shared" si="13"/>
        <v/>
      </c>
      <c r="AD377" s="6" t="str">
        <f t="shared" si="14"/>
        <v/>
      </c>
    </row>
    <row r="378" spans="27:30">
      <c r="AA378" s="4" t="str">
        <f t="array" ref="AA378">IFERROR(INDEX($A$2:$A$30,MATCH(0,COUNTIF($AA$1:AA377,$A$2:$A$30),0)),"")</f>
        <v/>
      </c>
      <c r="AB378" s="4" t="str">
        <f t="shared" si="13"/>
        <v/>
      </c>
      <c r="AD378" s="6" t="str">
        <f t="shared" si="14"/>
        <v/>
      </c>
    </row>
    <row r="379" spans="27:30">
      <c r="AA379" s="4" t="str">
        <f t="array" ref="AA379">IFERROR(INDEX($A$2:$A$30,MATCH(0,COUNTIF($AA$1:AA378,$A$2:$A$30),0)),"")</f>
        <v/>
      </c>
      <c r="AB379" s="4" t="str">
        <f t="shared" si="13"/>
        <v/>
      </c>
      <c r="AD379" s="6" t="str">
        <f t="shared" si="14"/>
        <v/>
      </c>
    </row>
    <row r="380" spans="27:30">
      <c r="AA380" s="4" t="str">
        <f t="array" ref="AA380">IFERROR(INDEX($A$2:$A$30,MATCH(0,COUNTIF($AA$1:AA379,$A$2:$A$30),0)),"")</f>
        <v/>
      </c>
      <c r="AB380" s="4" t="str">
        <f t="shared" si="13"/>
        <v/>
      </c>
      <c r="AD380" s="6" t="str">
        <f t="shared" si="14"/>
        <v/>
      </c>
    </row>
    <row r="381" spans="27:30">
      <c r="AA381" s="4" t="str">
        <f t="array" ref="AA381">IFERROR(INDEX($A$2:$A$30,MATCH(0,COUNTIF($AA$1:AA380,$A$2:$A$30),0)),"")</f>
        <v/>
      </c>
      <c r="AB381" s="4" t="str">
        <f t="shared" si="13"/>
        <v/>
      </c>
      <c r="AD381" s="6" t="str">
        <f t="shared" si="14"/>
        <v/>
      </c>
    </row>
    <row r="382" spans="27:30">
      <c r="AA382" s="4" t="str">
        <f t="array" ref="AA382">IFERROR(INDEX($A$2:$A$30,MATCH(0,COUNTIF($AA$1:AA381,$A$2:$A$30),0)),"")</f>
        <v/>
      </c>
      <c r="AB382" s="4" t="str">
        <f t="shared" si="13"/>
        <v/>
      </c>
      <c r="AD382" s="6" t="str">
        <f t="shared" si="14"/>
        <v/>
      </c>
    </row>
    <row r="383" spans="27:30">
      <c r="AA383" s="4" t="str">
        <f t="array" ref="AA383">IFERROR(INDEX($A$2:$A$30,MATCH(0,COUNTIF($AA$1:AA382,$A$2:$A$30),0)),"")</f>
        <v/>
      </c>
      <c r="AB383" s="4" t="str">
        <f t="shared" si="13"/>
        <v/>
      </c>
      <c r="AD383" s="6" t="str">
        <f t="shared" si="14"/>
        <v/>
      </c>
    </row>
    <row r="384" spans="27:30">
      <c r="AA384" s="4" t="str">
        <f t="array" ref="AA384">IFERROR(INDEX($A$2:$A$30,MATCH(0,COUNTIF($AA$1:AA383,$A$2:$A$30),0)),"")</f>
        <v/>
      </c>
      <c r="AB384" s="4" t="str">
        <f t="shared" si="13"/>
        <v/>
      </c>
      <c r="AD384" s="6" t="str">
        <f t="shared" si="14"/>
        <v/>
      </c>
    </row>
    <row r="385" spans="27:30">
      <c r="AA385" s="4" t="str">
        <f t="array" ref="AA385">IFERROR(INDEX($A$2:$A$30,MATCH(0,COUNTIF($AA$1:AA384,$A$2:$A$30),0)),"")</f>
        <v/>
      </c>
      <c r="AB385" s="4" t="str">
        <f t="shared" si="13"/>
        <v/>
      </c>
      <c r="AD385" s="6" t="str">
        <f t="shared" si="14"/>
        <v/>
      </c>
    </row>
    <row r="386" spans="27:30">
      <c r="AA386" s="4" t="str">
        <f t="array" ref="AA386">IFERROR(INDEX($A$2:$A$30,MATCH(0,COUNTIF($AA$1:AA385,$A$2:$A$30),0)),"")</f>
        <v/>
      </c>
      <c r="AB386" s="4" t="str">
        <f t="shared" ref="AB386:AB449" si="15">IF(AA386="","",SUMIF($A$2:$A$30,AA386,$G$2:$G$30))</f>
        <v/>
      </c>
      <c r="AD386" s="6" t="str">
        <f t="shared" ref="AD386:AD449" si="16">IF(AA386="","",AB386 + ROW()/100000)</f>
        <v/>
      </c>
    </row>
    <row r="387" spans="27:30">
      <c r="AA387" s="4" t="str">
        <f t="array" ref="AA387">IFERROR(INDEX($A$2:$A$30,MATCH(0,COUNTIF($AA$1:AA386,$A$2:$A$30),0)),"")</f>
        <v/>
      </c>
      <c r="AB387" s="4" t="str">
        <f t="shared" si="15"/>
        <v/>
      </c>
      <c r="AD387" s="6" t="str">
        <f t="shared" si="16"/>
        <v/>
      </c>
    </row>
    <row r="388" spans="27:30">
      <c r="AA388" s="4" t="str">
        <f t="array" ref="AA388">IFERROR(INDEX($A$2:$A$30,MATCH(0,COUNTIF($AA$1:AA387,$A$2:$A$30),0)),"")</f>
        <v/>
      </c>
      <c r="AB388" s="4" t="str">
        <f t="shared" si="15"/>
        <v/>
      </c>
      <c r="AD388" s="6" t="str">
        <f t="shared" si="16"/>
        <v/>
      </c>
    </row>
    <row r="389" spans="27:30">
      <c r="AA389" s="4" t="str">
        <f t="array" ref="AA389">IFERROR(INDEX($A$2:$A$30,MATCH(0,COUNTIF($AA$1:AA388,$A$2:$A$30),0)),"")</f>
        <v/>
      </c>
      <c r="AB389" s="4" t="str">
        <f t="shared" si="15"/>
        <v/>
      </c>
      <c r="AD389" s="6" t="str">
        <f t="shared" si="16"/>
        <v/>
      </c>
    </row>
    <row r="390" spans="27:30">
      <c r="AA390" s="4" t="str">
        <f t="array" ref="AA390">IFERROR(INDEX($A$2:$A$30,MATCH(0,COUNTIF($AA$1:AA389,$A$2:$A$30),0)),"")</f>
        <v/>
      </c>
      <c r="AB390" s="4" t="str">
        <f t="shared" si="15"/>
        <v/>
      </c>
      <c r="AD390" s="6" t="str">
        <f t="shared" si="16"/>
        <v/>
      </c>
    </row>
    <row r="391" spans="27:30">
      <c r="AA391" s="4" t="str">
        <f t="array" ref="AA391">IFERROR(INDEX($A$2:$A$30,MATCH(0,COUNTIF($AA$1:AA390,$A$2:$A$30),0)),"")</f>
        <v/>
      </c>
      <c r="AB391" s="4" t="str">
        <f t="shared" si="15"/>
        <v/>
      </c>
      <c r="AD391" s="6" t="str">
        <f t="shared" si="16"/>
        <v/>
      </c>
    </row>
    <row r="392" spans="27:30">
      <c r="AA392" s="4" t="str">
        <f t="array" ref="AA392">IFERROR(INDEX($A$2:$A$30,MATCH(0,COUNTIF($AA$1:AA391,$A$2:$A$30),0)),"")</f>
        <v/>
      </c>
      <c r="AB392" s="4" t="str">
        <f t="shared" si="15"/>
        <v/>
      </c>
      <c r="AD392" s="6" t="str">
        <f t="shared" si="16"/>
        <v/>
      </c>
    </row>
    <row r="393" spans="27:30">
      <c r="AA393" s="4" t="str">
        <f t="array" ref="AA393">IFERROR(INDEX($A$2:$A$30,MATCH(0,COUNTIF($AA$1:AA392,$A$2:$A$30),0)),"")</f>
        <v/>
      </c>
      <c r="AB393" s="4" t="str">
        <f t="shared" si="15"/>
        <v/>
      </c>
      <c r="AD393" s="6" t="str">
        <f t="shared" si="16"/>
        <v/>
      </c>
    </row>
    <row r="394" spans="27:30">
      <c r="AA394" s="4" t="str">
        <f t="array" ref="AA394">IFERROR(INDEX($A$2:$A$30,MATCH(0,COUNTIF($AA$1:AA393,$A$2:$A$30),0)),"")</f>
        <v/>
      </c>
      <c r="AB394" s="4" t="str">
        <f t="shared" si="15"/>
        <v/>
      </c>
      <c r="AD394" s="6" t="str">
        <f t="shared" si="16"/>
        <v/>
      </c>
    </row>
    <row r="395" spans="27:30">
      <c r="AA395" s="4" t="str">
        <f t="array" ref="AA395">IFERROR(INDEX($A$2:$A$30,MATCH(0,COUNTIF($AA$1:AA394,$A$2:$A$30),0)),"")</f>
        <v/>
      </c>
      <c r="AB395" s="4" t="str">
        <f t="shared" si="15"/>
        <v/>
      </c>
      <c r="AD395" s="6" t="str">
        <f t="shared" si="16"/>
        <v/>
      </c>
    </row>
    <row r="396" spans="27:30">
      <c r="AA396" s="4" t="str">
        <f t="array" ref="AA396">IFERROR(INDEX($A$2:$A$30,MATCH(0,COUNTIF($AA$1:AA395,$A$2:$A$30),0)),"")</f>
        <v/>
      </c>
      <c r="AB396" s="4" t="str">
        <f t="shared" si="15"/>
        <v/>
      </c>
      <c r="AD396" s="6" t="str">
        <f t="shared" si="16"/>
        <v/>
      </c>
    </row>
    <row r="397" spans="27:30">
      <c r="AA397" s="4" t="str">
        <f t="array" ref="AA397">IFERROR(INDEX($A$2:$A$30,MATCH(0,COUNTIF($AA$1:AA396,$A$2:$A$30),0)),"")</f>
        <v/>
      </c>
      <c r="AB397" s="4" t="str">
        <f t="shared" si="15"/>
        <v/>
      </c>
      <c r="AD397" s="6" t="str">
        <f t="shared" si="16"/>
        <v/>
      </c>
    </row>
    <row r="398" spans="27:30">
      <c r="AA398" s="4" t="str">
        <f t="array" ref="AA398">IFERROR(INDEX($A$2:$A$30,MATCH(0,COUNTIF($AA$1:AA397,$A$2:$A$30),0)),"")</f>
        <v/>
      </c>
      <c r="AB398" s="4" t="str">
        <f t="shared" si="15"/>
        <v/>
      </c>
      <c r="AD398" s="6" t="str">
        <f t="shared" si="16"/>
        <v/>
      </c>
    </row>
    <row r="399" spans="27:30">
      <c r="AA399" s="4" t="str">
        <f t="array" ref="AA399">IFERROR(INDEX($A$2:$A$30,MATCH(0,COUNTIF($AA$1:AA398,$A$2:$A$30),0)),"")</f>
        <v/>
      </c>
      <c r="AB399" s="4" t="str">
        <f t="shared" si="15"/>
        <v/>
      </c>
      <c r="AD399" s="6" t="str">
        <f t="shared" si="16"/>
        <v/>
      </c>
    </row>
    <row r="400" spans="27:30">
      <c r="AA400" s="4" t="str">
        <f t="array" ref="AA400">IFERROR(INDEX($A$2:$A$30,MATCH(0,COUNTIF($AA$1:AA399,$A$2:$A$30),0)),"")</f>
        <v/>
      </c>
      <c r="AB400" s="4" t="str">
        <f t="shared" si="15"/>
        <v/>
      </c>
      <c r="AD400" s="6" t="str">
        <f t="shared" si="16"/>
        <v/>
      </c>
    </row>
    <row r="401" spans="27:30">
      <c r="AA401" s="4" t="str">
        <f t="array" ref="AA401">IFERROR(INDEX($A$2:$A$30,MATCH(0,COUNTIF($AA$1:AA400,$A$2:$A$30),0)),"")</f>
        <v/>
      </c>
      <c r="AB401" s="4" t="str">
        <f t="shared" si="15"/>
        <v/>
      </c>
      <c r="AD401" s="6" t="str">
        <f t="shared" si="16"/>
        <v/>
      </c>
    </row>
    <row r="402" spans="27:30">
      <c r="AA402" s="4" t="str">
        <f t="array" ref="AA402">IFERROR(INDEX($A$2:$A$30,MATCH(0,COUNTIF($AA$1:AA401,$A$2:$A$30),0)),"")</f>
        <v/>
      </c>
      <c r="AB402" s="4" t="str">
        <f t="shared" si="15"/>
        <v/>
      </c>
      <c r="AD402" s="6" t="str">
        <f t="shared" si="16"/>
        <v/>
      </c>
    </row>
    <row r="403" spans="27:30">
      <c r="AA403" s="4" t="str">
        <f t="array" ref="AA403">IFERROR(INDEX($A$2:$A$30,MATCH(0,COUNTIF($AA$1:AA402,$A$2:$A$30),0)),"")</f>
        <v/>
      </c>
      <c r="AB403" s="4" t="str">
        <f t="shared" si="15"/>
        <v/>
      </c>
      <c r="AD403" s="6" t="str">
        <f t="shared" si="16"/>
        <v/>
      </c>
    </row>
    <row r="404" spans="27:30">
      <c r="AA404" s="4" t="str">
        <f t="array" ref="AA404">IFERROR(INDEX($A$2:$A$30,MATCH(0,COUNTIF($AA$1:AA403,$A$2:$A$30),0)),"")</f>
        <v/>
      </c>
      <c r="AB404" s="4" t="str">
        <f t="shared" si="15"/>
        <v/>
      </c>
      <c r="AD404" s="6" t="str">
        <f t="shared" si="16"/>
        <v/>
      </c>
    </row>
    <row r="405" spans="27:30">
      <c r="AA405" s="4" t="str">
        <f t="array" ref="AA405">IFERROR(INDEX($A$2:$A$30,MATCH(0,COUNTIF($AA$1:AA404,$A$2:$A$30),0)),"")</f>
        <v/>
      </c>
      <c r="AB405" s="4" t="str">
        <f t="shared" si="15"/>
        <v/>
      </c>
      <c r="AD405" s="6" t="str">
        <f t="shared" si="16"/>
        <v/>
      </c>
    </row>
    <row r="406" spans="27:30">
      <c r="AA406" s="4" t="str">
        <f t="array" ref="AA406">IFERROR(INDEX($A$2:$A$30,MATCH(0,COUNTIF($AA$1:AA405,$A$2:$A$30),0)),"")</f>
        <v/>
      </c>
      <c r="AB406" s="4" t="str">
        <f t="shared" si="15"/>
        <v/>
      </c>
      <c r="AD406" s="6" t="str">
        <f t="shared" si="16"/>
        <v/>
      </c>
    </row>
    <row r="407" spans="27:30">
      <c r="AA407" s="4" t="str">
        <f t="array" ref="AA407">IFERROR(INDEX($A$2:$A$30,MATCH(0,COUNTIF($AA$1:AA406,$A$2:$A$30),0)),"")</f>
        <v/>
      </c>
      <c r="AB407" s="4" t="str">
        <f t="shared" si="15"/>
        <v/>
      </c>
      <c r="AD407" s="6" t="str">
        <f t="shared" si="16"/>
        <v/>
      </c>
    </row>
    <row r="408" spans="27:30">
      <c r="AA408" s="4" t="str">
        <f t="array" ref="AA408">IFERROR(INDEX($A$2:$A$30,MATCH(0,COUNTIF($AA$1:AA407,$A$2:$A$30),0)),"")</f>
        <v/>
      </c>
      <c r="AB408" s="4" t="str">
        <f t="shared" si="15"/>
        <v/>
      </c>
      <c r="AD408" s="6" t="str">
        <f t="shared" si="16"/>
        <v/>
      </c>
    </row>
    <row r="409" spans="27:30">
      <c r="AA409" s="4" t="str">
        <f t="array" ref="AA409">IFERROR(INDEX($A$2:$A$30,MATCH(0,COUNTIF($AA$1:AA408,$A$2:$A$30),0)),"")</f>
        <v/>
      </c>
      <c r="AB409" s="4" t="str">
        <f t="shared" si="15"/>
        <v/>
      </c>
      <c r="AD409" s="6" t="str">
        <f t="shared" si="16"/>
        <v/>
      </c>
    </row>
    <row r="410" spans="27:30">
      <c r="AA410" s="4" t="str">
        <f t="array" ref="AA410">IFERROR(INDEX($A$2:$A$30,MATCH(0,COUNTIF($AA$1:AA409,$A$2:$A$30),0)),"")</f>
        <v/>
      </c>
      <c r="AB410" s="4" t="str">
        <f t="shared" si="15"/>
        <v/>
      </c>
      <c r="AD410" s="6" t="str">
        <f t="shared" si="16"/>
        <v/>
      </c>
    </row>
    <row r="411" spans="27:30">
      <c r="AA411" s="4" t="str">
        <f t="array" ref="AA411">IFERROR(INDEX($A$2:$A$30,MATCH(0,COUNTIF($AA$1:AA410,$A$2:$A$30),0)),"")</f>
        <v/>
      </c>
      <c r="AB411" s="4" t="str">
        <f t="shared" si="15"/>
        <v/>
      </c>
      <c r="AD411" s="6" t="str">
        <f t="shared" si="16"/>
        <v/>
      </c>
    </row>
    <row r="412" spans="27:30">
      <c r="AA412" s="4" t="str">
        <f t="array" ref="AA412">IFERROR(INDEX($A$2:$A$30,MATCH(0,COUNTIF($AA$1:AA411,$A$2:$A$30),0)),"")</f>
        <v/>
      </c>
      <c r="AB412" s="4" t="str">
        <f t="shared" si="15"/>
        <v/>
      </c>
      <c r="AD412" s="6" t="str">
        <f t="shared" si="16"/>
        <v/>
      </c>
    </row>
    <row r="413" spans="27:30">
      <c r="AA413" s="4" t="str">
        <f t="array" ref="AA413">IFERROR(INDEX($A$2:$A$30,MATCH(0,COUNTIF($AA$1:AA412,$A$2:$A$30),0)),"")</f>
        <v/>
      </c>
      <c r="AB413" s="4" t="str">
        <f t="shared" si="15"/>
        <v/>
      </c>
      <c r="AD413" s="6" t="str">
        <f t="shared" si="16"/>
        <v/>
      </c>
    </row>
    <row r="414" spans="27:30">
      <c r="AA414" s="4" t="str">
        <f t="array" ref="AA414">IFERROR(INDEX($A$2:$A$30,MATCH(0,COUNTIF($AA$1:AA413,$A$2:$A$30),0)),"")</f>
        <v/>
      </c>
      <c r="AB414" s="4" t="str">
        <f t="shared" si="15"/>
        <v/>
      </c>
      <c r="AD414" s="6" t="str">
        <f t="shared" si="16"/>
        <v/>
      </c>
    </row>
    <row r="415" spans="27:30">
      <c r="AA415" s="4" t="str">
        <f t="array" ref="AA415">IFERROR(INDEX($A$2:$A$30,MATCH(0,COUNTIF($AA$1:AA414,$A$2:$A$30),0)),"")</f>
        <v/>
      </c>
      <c r="AB415" s="4" t="str">
        <f t="shared" si="15"/>
        <v/>
      </c>
      <c r="AD415" s="6" t="str">
        <f t="shared" si="16"/>
        <v/>
      </c>
    </row>
    <row r="416" spans="27:30">
      <c r="AA416" s="4" t="str">
        <f t="array" ref="AA416">IFERROR(INDEX($A$2:$A$30,MATCH(0,COUNTIF($AA$1:AA415,$A$2:$A$30),0)),"")</f>
        <v/>
      </c>
      <c r="AB416" s="4" t="str">
        <f t="shared" si="15"/>
        <v/>
      </c>
      <c r="AD416" s="6" t="str">
        <f t="shared" si="16"/>
        <v/>
      </c>
    </row>
    <row r="417" spans="27:30">
      <c r="AA417" s="4" t="str">
        <f t="array" ref="AA417">IFERROR(INDEX($A$2:$A$30,MATCH(0,COUNTIF($AA$1:AA416,$A$2:$A$30),0)),"")</f>
        <v/>
      </c>
      <c r="AB417" s="4" t="str">
        <f t="shared" si="15"/>
        <v/>
      </c>
      <c r="AD417" s="6" t="str">
        <f t="shared" si="16"/>
        <v/>
      </c>
    </row>
    <row r="418" spans="27:30">
      <c r="AA418" s="4" t="str">
        <f t="array" ref="AA418">IFERROR(INDEX($A$2:$A$30,MATCH(0,COUNTIF($AA$1:AA417,$A$2:$A$30),0)),"")</f>
        <v/>
      </c>
      <c r="AB418" s="4" t="str">
        <f t="shared" si="15"/>
        <v/>
      </c>
      <c r="AD418" s="6" t="str">
        <f t="shared" si="16"/>
        <v/>
      </c>
    </row>
    <row r="419" spans="27:30">
      <c r="AA419" s="4" t="str">
        <f t="array" ref="AA419">IFERROR(INDEX($A$2:$A$30,MATCH(0,COUNTIF($AA$1:AA418,$A$2:$A$30),0)),"")</f>
        <v/>
      </c>
      <c r="AB419" s="4" t="str">
        <f t="shared" si="15"/>
        <v/>
      </c>
      <c r="AD419" s="6" t="str">
        <f t="shared" si="16"/>
        <v/>
      </c>
    </row>
    <row r="420" spans="27:30">
      <c r="AA420" s="4" t="str">
        <f t="array" ref="AA420">IFERROR(INDEX($A$2:$A$30,MATCH(0,COUNTIF($AA$1:AA419,$A$2:$A$30),0)),"")</f>
        <v/>
      </c>
      <c r="AB420" s="4" t="str">
        <f t="shared" si="15"/>
        <v/>
      </c>
      <c r="AD420" s="6" t="str">
        <f t="shared" si="16"/>
        <v/>
      </c>
    </row>
    <row r="421" spans="27:30">
      <c r="AA421" s="4" t="str">
        <f t="array" ref="AA421">IFERROR(INDEX($A$2:$A$30,MATCH(0,COUNTIF($AA$1:AA420,$A$2:$A$30),0)),"")</f>
        <v/>
      </c>
      <c r="AB421" s="4" t="str">
        <f t="shared" si="15"/>
        <v/>
      </c>
      <c r="AD421" s="6" t="str">
        <f t="shared" si="16"/>
        <v/>
      </c>
    </row>
    <row r="422" spans="27:30">
      <c r="AA422" s="4" t="str">
        <f t="array" ref="AA422">IFERROR(INDEX($A$2:$A$30,MATCH(0,COUNTIF($AA$1:AA421,$A$2:$A$30),0)),"")</f>
        <v/>
      </c>
      <c r="AB422" s="4" t="str">
        <f t="shared" si="15"/>
        <v/>
      </c>
      <c r="AD422" s="6" t="str">
        <f t="shared" si="16"/>
        <v/>
      </c>
    </row>
    <row r="423" spans="27:30">
      <c r="AA423" s="4" t="str">
        <f t="array" ref="AA423">IFERROR(INDEX($A$2:$A$30,MATCH(0,COUNTIF($AA$1:AA422,$A$2:$A$30),0)),"")</f>
        <v/>
      </c>
      <c r="AB423" s="4" t="str">
        <f t="shared" si="15"/>
        <v/>
      </c>
      <c r="AD423" s="6" t="str">
        <f t="shared" si="16"/>
        <v/>
      </c>
    </row>
    <row r="424" spans="27:30">
      <c r="AA424" s="4" t="str">
        <f t="array" ref="AA424">IFERROR(INDEX($A$2:$A$30,MATCH(0,COUNTIF($AA$1:AA423,$A$2:$A$30),0)),"")</f>
        <v/>
      </c>
      <c r="AB424" s="4" t="str">
        <f t="shared" si="15"/>
        <v/>
      </c>
      <c r="AD424" s="6" t="str">
        <f t="shared" si="16"/>
        <v/>
      </c>
    </row>
    <row r="425" spans="27:30">
      <c r="AA425" s="4" t="str">
        <f t="array" ref="AA425">IFERROR(INDEX($A$2:$A$30,MATCH(0,COUNTIF($AA$1:AA424,$A$2:$A$30),0)),"")</f>
        <v/>
      </c>
      <c r="AB425" s="4" t="str">
        <f t="shared" si="15"/>
        <v/>
      </c>
      <c r="AD425" s="6" t="str">
        <f t="shared" si="16"/>
        <v/>
      </c>
    </row>
    <row r="426" spans="27:30">
      <c r="AA426" s="4" t="str">
        <f t="array" ref="AA426">IFERROR(INDEX($A$2:$A$30,MATCH(0,COUNTIF($AA$1:AA425,$A$2:$A$30),0)),"")</f>
        <v/>
      </c>
      <c r="AB426" s="4" t="str">
        <f t="shared" si="15"/>
        <v/>
      </c>
      <c r="AD426" s="6" t="str">
        <f t="shared" si="16"/>
        <v/>
      </c>
    </row>
    <row r="427" spans="27:30">
      <c r="AA427" s="4" t="str">
        <f t="array" ref="AA427">IFERROR(INDEX($A$2:$A$30,MATCH(0,COUNTIF($AA$1:AA426,$A$2:$A$30),0)),"")</f>
        <v/>
      </c>
      <c r="AB427" s="4" t="str">
        <f t="shared" si="15"/>
        <v/>
      </c>
      <c r="AD427" s="6" t="str">
        <f t="shared" si="16"/>
        <v/>
      </c>
    </row>
    <row r="428" spans="27:30">
      <c r="AA428" s="4" t="str">
        <f t="array" ref="AA428">IFERROR(INDEX($A$2:$A$30,MATCH(0,COUNTIF($AA$1:AA427,$A$2:$A$30),0)),"")</f>
        <v/>
      </c>
      <c r="AB428" s="4" t="str">
        <f t="shared" si="15"/>
        <v/>
      </c>
      <c r="AD428" s="6" t="str">
        <f t="shared" si="16"/>
        <v/>
      </c>
    </row>
    <row r="429" spans="27:30">
      <c r="AA429" s="4" t="str">
        <f t="array" ref="AA429">IFERROR(INDEX($A$2:$A$30,MATCH(0,COUNTIF($AA$1:AA428,$A$2:$A$30),0)),"")</f>
        <v/>
      </c>
      <c r="AB429" s="4" t="str">
        <f t="shared" si="15"/>
        <v/>
      </c>
      <c r="AD429" s="6" t="str">
        <f t="shared" si="16"/>
        <v/>
      </c>
    </row>
    <row r="430" spans="27:30">
      <c r="AA430" s="4" t="str">
        <f t="array" ref="AA430">IFERROR(INDEX($A$2:$A$30,MATCH(0,COUNTIF($AA$1:AA429,$A$2:$A$30),0)),"")</f>
        <v/>
      </c>
      <c r="AB430" s="4" t="str">
        <f t="shared" si="15"/>
        <v/>
      </c>
      <c r="AD430" s="6" t="str">
        <f t="shared" si="16"/>
        <v/>
      </c>
    </row>
    <row r="431" spans="27:30">
      <c r="AA431" s="4" t="str">
        <f t="array" ref="AA431">IFERROR(INDEX($A$2:$A$30,MATCH(0,COUNTIF($AA$1:AA430,$A$2:$A$30),0)),"")</f>
        <v/>
      </c>
      <c r="AB431" s="4" t="str">
        <f t="shared" si="15"/>
        <v/>
      </c>
      <c r="AD431" s="6" t="str">
        <f t="shared" si="16"/>
        <v/>
      </c>
    </row>
    <row r="432" spans="27:30">
      <c r="AA432" s="4" t="str">
        <f t="array" ref="AA432">IFERROR(INDEX($A$2:$A$30,MATCH(0,COUNTIF($AA$1:AA431,$A$2:$A$30),0)),"")</f>
        <v/>
      </c>
      <c r="AB432" s="4" t="str">
        <f t="shared" si="15"/>
        <v/>
      </c>
      <c r="AD432" s="6" t="str">
        <f t="shared" si="16"/>
        <v/>
      </c>
    </row>
    <row r="433" spans="27:30">
      <c r="AA433" s="4" t="str">
        <f t="array" ref="AA433">IFERROR(INDEX($A$2:$A$30,MATCH(0,COUNTIF($AA$1:AA432,$A$2:$A$30),0)),"")</f>
        <v/>
      </c>
      <c r="AB433" s="4" t="str">
        <f t="shared" si="15"/>
        <v/>
      </c>
      <c r="AD433" s="6" t="str">
        <f t="shared" si="16"/>
        <v/>
      </c>
    </row>
    <row r="434" spans="27:30">
      <c r="AA434" s="4" t="str">
        <f t="array" ref="AA434">IFERROR(INDEX($A$2:$A$30,MATCH(0,COUNTIF($AA$1:AA433,$A$2:$A$30),0)),"")</f>
        <v/>
      </c>
      <c r="AB434" s="4" t="str">
        <f t="shared" si="15"/>
        <v/>
      </c>
      <c r="AD434" s="6" t="str">
        <f t="shared" si="16"/>
        <v/>
      </c>
    </row>
    <row r="435" spans="27:30">
      <c r="AA435" s="4" t="str">
        <f t="array" ref="AA435">IFERROR(INDEX($A$2:$A$30,MATCH(0,COUNTIF($AA$1:AA434,$A$2:$A$30),0)),"")</f>
        <v/>
      </c>
      <c r="AB435" s="4" t="str">
        <f t="shared" si="15"/>
        <v/>
      </c>
      <c r="AD435" s="6" t="str">
        <f t="shared" si="16"/>
        <v/>
      </c>
    </row>
    <row r="436" spans="27:30">
      <c r="AA436" s="4" t="str">
        <f t="array" ref="AA436">IFERROR(INDEX($A$2:$A$30,MATCH(0,COUNTIF($AA$1:AA435,$A$2:$A$30),0)),"")</f>
        <v/>
      </c>
      <c r="AB436" s="4" t="str">
        <f t="shared" si="15"/>
        <v/>
      </c>
      <c r="AD436" s="6" t="str">
        <f t="shared" si="16"/>
        <v/>
      </c>
    </row>
    <row r="437" spans="27:30">
      <c r="AA437" s="4" t="str">
        <f t="array" ref="AA437">IFERROR(INDEX($A$2:$A$30,MATCH(0,COUNTIF($AA$1:AA436,$A$2:$A$30),0)),"")</f>
        <v/>
      </c>
      <c r="AB437" s="4" t="str">
        <f t="shared" si="15"/>
        <v/>
      </c>
      <c r="AD437" s="6" t="str">
        <f t="shared" si="16"/>
        <v/>
      </c>
    </row>
    <row r="438" spans="27:30">
      <c r="AA438" s="4" t="str">
        <f t="array" ref="AA438">IFERROR(INDEX($A$2:$A$30,MATCH(0,COUNTIF($AA$1:AA437,$A$2:$A$30),0)),"")</f>
        <v/>
      </c>
      <c r="AB438" s="4" t="str">
        <f t="shared" si="15"/>
        <v/>
      </c>
      <c r="AD438" s="6" t="str">
        <f t="shared" si="16"/>
        <v/>
      </c>
    </row>
    <row r="439" spans="27:30">
      <c r="AA439" s="4" t="str">
        <f t="array" ref="AA439">IFERROR(INDEX($A$2:$A$30,MATCH(0,COUNTIF($AA$1:AA438,$A$2:$A$30),0)),"")</f>
        <v/>
      </c>
      <c r="AB439" s="4" t="str">
        <f t="shared" si="15"/>
        <v/>
      </c>
      <c r="AD439" s="6" t="str">
        <f t="shared" si="16"/>
        <v/>
      </c>
    </row>
    <row r="440" spans="27:30">
      <c r="AA440" s="4" t="str">
        <f t="array" ref="AA440">IFERROR(INDEX($A$2:$A$30,MATCH(0,COUNTIF($AA$1:AA439,$A$2:$A$30),0)),"")</f>
        <v/>
      </c>
      <c r="AB440" s="4" t="str">
        <f t="shared" si="15"/>
        <v/>
      </c>
      <c r="AD440" s="6" t="str">
        <f t="shared" si="16"/>
        <v/>
      </c>
    </row>
    <row r="441" spans="27:30">
      <c r="AA441" s="4" t="str">
        <f t="array" ref="AA441">IFERROR(INDEX($A$2:$A$30,MATCH(0,COUNTIF($AA$1:AA440,$A$2:$A$30),0)),"")</f>
        <v/>
      </c>
      <c r="AB441" s="4" t="str">
        <f t="shared" si="15"/>
        <v/>
      </c>
      <c r="AD441" s="6" t="str">
        <f t="shared" si="16"/>
        <v/>
      </c>
    </row>
    <row r="442" spans="27:30">
      <c r="AA442" s="4" t="str">
        <f t="array" ref="AA442">IFERROR(INDEX($A$2:$A$30,MATCH(0,COUNTIF($AA$1:AA441,$A$2:$A$30),0)),"")</f>
        <v/>
      </c>
      <c r="AB442" s="4" t="str">
        <f t="shared" si="15"/>
        <v/>
      </c>
      <c r="AD442" s="6" t="str">
        <f t="shared" si="16"/>
        <v/>
      </c>
    </row>
    <row r="443" spans="27:30">
      <c r="AA443" s="4" t="str">
        <f t="array" ref="AA443">IFERROR(INDEX($A$2:$A$30,MATCH(0,COUNTIF($AA$1:AA442,$A$2:$A$30),0)),"")</f>
        <v/>
      </c>
      <c r="AB443" s="4" t="str">
        <f t="shared" si="15"/>
        <v/>
      </c>
      <c r="AD443" s="6" t="str">
        <f t="shared" si="16"/>
        <v/>
      </c>
    </row>
    <row r="444" spans="27:30">
      <c r="AA444" s="4" t="str">
        <f t="array" ref="AA444">IFERROR(INDEX($A$2:$A$30,MATCH(0,COUNTIF($AA$1:AA443,$A$2:$A$30),0)),"")</f>
        <v/>
      </c>
      <c r="AB444" s="4" t="str">
        <f t="shared" si="15"/>
        <v/>
      </c>
      <c r="AD444" s="6" t="str">
        <f t="shared" si="16"/>
        <v/>
      </c>
    </row>
    <row r="445" spans="27:30">
      <c r="AA445" s="4" t="str">
        <f t="array" ref="AA445">IFERROR(INDEX($A$2:$A$30,MATCH(0,COUNTIF($AA$1:AA444,$A$2:$A$30),0)),"")</f>
        <v/>
      </c>
      <c r="AB445" s="4" t="str">
        <f t="shared" si="15"/>
        <v/>
      </c>
      <c r="AD445" s="6" t="str">
        <f t="shared" si="16"/>
        <v/>
      </c>
    </row>
    <row r="446" spans="27:30">
      <c r="AA446" s="4" t="str">
        <f t="array" ref="AA446">IFERROR(INDEX($A$2:$A$30,MATCH(0,COUNTIF($AA$1:AA445,$A$2:$A$30),0)),"")</f>
        <v/>
      </c>
      <c r="AB446" s="4" t="str">
        <f t="shared" si="15"/>
        <v/>
      </c>
      <c r="AD446" s="6" t="str">
        <f t="shared" si="16"/>
        <v/>
      </c>
    </row>
    <row r="447" spans="27:30">
      <c r="AA447" s="4" t="str">
        <f t="array" ref="AA447">IFERROR(INDEX($A$2:$A$30,MATCH(0,COUNTIF($AA$1:AA446,$A$2:$A$30),0)),"")</f>
        <v/>
      </c>
      <c r="AB447" s="4" t="str">
        <f t="shared" si="15"/>
        <v/>
      </c>
      <c r="AD447" s="6" t="str">
        <f t="shared" si="16"/>
        <v/>
      </c>
    </row>
    <row r="448" spans="27:30">
      <c r="AA448" s="4" t="str">
        <f t="array" ref="AA448">IFERROR(INDEX($A$2:$A$30,MATCH(0,COUNTIF($AA$1:AA447,$A$2:$A$30),0)),"")</f>
        <v/>
      </c>
      <c r="AB448" s="4" t="str">
        <f t="shared" si="15"/>
        <v/>
      </c>
      <c r="AD448" s="6" t="str">
        <f t="shared" si="16"/>
        <v/>
      </c>
    </row>
    <row r="449" spans="27:30">
      <c r="AA449" s="4" t="str">
        <f t="array" ref="AA449">IFERROR(INDEX($A$2:$A$30,MATCH(0,COUNTIF($AA$1:AA448,$A$2:$A$30),0)),"")</f>
        <v/>
      </c>
      <c r="AB449" s="4" t="str">
        <f t="shared" si="15"/>
        <v/>
      </c>
      <c r="AD449" s="6" t="str">
        <f t="shared" si="16"/>
        <v/>
      </c>
    </row>
    <row r="450" spans="27:30">
      <c r="AA450" s="4" t="str">
        <f t="array" ref="AA450">IFERROR(INDEX($A$2:$A$30,MATCH(0,COUNTIF($AA$1:AA449,$A$2:$A$30),0)),"")</f>
        <v/>
      </c>
      <c r="AB450" s="4" t="str">
        <f t="shared" ref="AB450:AB513" si="17">IF(AA450="","",SUMIF($A$2:$A$30,AA450,$G$2:$G$30))</f>
        <v/>
      </c>
      <c r="AD450" s="6" t="str">
        <f t="shared" ref="AD450:AD513" si="18">IF(AA450="","",AB450 + ROW()/100000)</f>
        <v/>
      </c>
    </row>
    <row r="451" spans="27:30">
      <c r="AA451" s="4" t="str">
        <f t="array" ref="AA451">IFERROR(INDEX($A$2:$A$30,MATCH(0,COUNTIF($AA$1:AA450,$A$2:$A$30),0)),"")</f>
        <v/>
      </c>
      <c r="AB451" s="4" t="str">
        <f t="shared" si="17"/>
        <v/>
      </c>
      <c r="AD451" s="6" t="str">
        <f t="shared" si="18"/>
        <v/>
      </c>
    </row>
    <row r="452" spans="27:30">
      <c r="AA452" s="4" t="str">
        <f t="array" ref="AA452">IFERROR(INDEX($A$2:$A$30,MATCH(0,COUNTIF($AA$1:AA451,$A$2:$A$30),0)),"")</f>
        <v/>
      </c>
      <c r="AB452" s="4" t="str">
        <f t="shared" si="17"/>
        <v/>
      </c>
      <c r="AD452" s="6" t="str">
        <f t="shared" si="18"/>
        <v/>
      </c>
    </row>
    <row r="453" spans="27:30">
      <c r="AA453" s="4" t="str">
        <f t="array" ref="AA453">IFERROR(INDEX($A$2:$A$30,MATCH(0,COUNTIF($AA$1:AA452,$A$2:$A$30),0)),"")</f>
        <v/>
      </c>
      <c r="AB453" s="4" t="str">
        <f t="shared" si="17"/>
        <v/>
      </c>
      <c r="AD453" s="6" t="str">
        <f t="shared" si="18"/>
        <v/>
      </c>
    </row>
    <row r="454" spans="27:30">
      <c r="AA454" s="4" t="str">
        <f t="array" ref="AA454">IFERROR(INDEX($A$2:$A$30,MATCH(0,COUNTIF($AA$1:AA453,$A$2:$A$30),0)),"")</f>
        <v/>
      </c>
      <c r="AB454" s="4" t="str">
        <f t="shared" si="17"/>
        <v/>
      </c>
      <c r="AD454" s="6" t="str">
        <f t="shared" si="18"/>
        <v/>
      </c>
    </row>
    <row r="455" spans="27:30">
      <c r="AA455" s="4" t="str">
        <f t="array" ref="AA455">IFERROR(INDEX($A$2:$A$30,MATCH(0,COUNTIF($AA$1:AA454,$A$2:$A$30),0)),"")</f>
        <v/>
      </c>
      <c r="AB455" s="4" t="str">
        <f t="shared" si="17"/>
        <v/>
      </c>
      <c r="AD455" s="6" t="str">
        <f t="shared" si="18"/>
        <v/>
      </c>
    </row>
    <row r="456" spans="27:30">
      <c r="AA456" s="4" t="str">
        <f t="array" ref="AA456">IFERROR(INDEX($A$2:$A$30,MATCH(0,COUNTIF($AA$1:AA455,$A$2:$A$30),0)),"")</f>
        <v/>
      </c>
      <c r="AB456" s="4" t="str">
        <f t="shared" si="17"/>
        <v/>
      </c>
      <c r="AD456" s="6" t="str">
        <f t="shared" si="18"/>
        <v/>
      </c>
    </row>
    <row r="457" spans="27:30">
      <c r="AA457" s="4" t="str">
        <f t="array" ref="AA457">IFERROR(INDEX($A$2:$A$30,MATCH(0,COUNTIF($AA$1:AA456,$A$2:$A$30),0)),"")</f>
        <v/>
      </c>
      <c r="AB457" s="4" t="str">
        <f t="shared" si="17"/>
        <v/>
      </c>
      <c r="AD457" s="6" t="str">
        <f t="shared" si="18"/>
        <v/>
      </c>
    </row>
    <row r="458" spans="27:30">
      <c r="AA458" s="4" t="str">
        <f t="array" ref="AA458">IFERROR(INDEX($A$2:$A$30,MATCH(0,COUNTIF($AA$1:AA457,$A$2:$A$30),0)),"")</f>
        <v/>
      </c>
      <c r="AB458" s="4" t="str">
        <f t="shared" si="17"/>
        <v/>
      </c>
      <c r="AD458" s="6" t="str">
        <f t="shared" si="18"/>
        <v/>
      </c>
    </row>
    <row r="459" spans="27:30">
      <c r="AA459" s="4" t="str">
        <f t="array" ref="AA459">IFERROR(INDEX($A$2:$A$30,MATCH(0,COUNTIF($AA$1:AA458,$A$2:$A$30),0)),"")</f>
        <v/>
      </c>
      <c r="AB459" s="4" t="str">
        <f t="shared" si="17"/>
        <v/>
      </c>
      <c r="AD459" s="6" t="str">
        <f t="shared" si="18"/>
        <v/>
      </c>
    </row>
    <row r="460" spans="27:30">
      <c r="AA460" s="4" t="str">
        <f t="array" ref="AA460">IFERROR(INDEX($A$2:$A$30,MATCH(0,COUNTIF($AA$1:AA459,$A$2:$A$30),0)),"")</f>
        <v/>
      </c>
      <c r="AB460" s="4" t="str">
        <f t="shared" si="17"/>
        <v/>
      </c>
      <c r="AD460" s="6" t="str">
        <f t="shared" si="18"/>
        <v/>
      </c>
    </row>
    <row r="461" spans="27:30">
      <c r="AA461" s="4" t="str">
        <f t="array" ref="AA461">IFERROR(INDEX($A$2:$A$30,MATCH(0,COUNTIF($AA$1:AA460,$A$2:$A$30),0)),"")</f>
        <v/>
      </c>
      <c r="AB461" s="4" t="str">
        <f t="shared" si="17"/>
        <v/>
      </c>
      <c r="AD461" s="6" t="str">
        <f t="shared" si="18"/>
        <v/>
      </c>
    </row>
    <row r="462" spans="27:30">
      <c r="AA462" s="4" t="str">
        <f t="array" ref="AA462">IFERROR(INDEX($A$2:$A$30,MATCH(0,COUNTIF($AA$1:AA461,$A$2:$A$30),0)),"")</f>
        <v/>
      </c>
      <c r="AB462" s="4" t="str">
        <f t="shared" si="17"/>
        <v/>
      </c>
      <c r="AD462" s="6" t="str">
        <f t="shared" si="18"/>
        <v/>
      </c>
    </row>
    <row r="463" spans="27:30">
      <c r="AA463" s="4" t="str">
        <f t="array" ref="AA463">IFERROR(INDEX($A$2:$A$30,MATCH(0,COUNTIF($AA$1:AA462,$A$2:$A$30),0)),"")</f>
        <v/>
      </c>
      <c r="AB463" s="4" t="str">
        <f t="shared" si="17"/>
        <v/>
      </c>
      <c r="AD463" s="6" t="str">
        <f t="shared" si="18"/>
        <v/>
      </c>
    </row>
    <row r="464" spans="27:30">
      <c r="AA464" s="4" t="str">
        <f t="array" ref="AA464">IFERROR(INDEX($A$2:$A$30,MATCH(0,COUNTIF($AA$1:AA463,$A$2:$A$30),0)),"")</f>
        <v/>
      </c>
      <c r="AB464" s="4" t="str">
        <f t="shared" si="17"/>
        <v/>
      </c>
      <c r="AD464" s="6" t="str">
        <f t="shared" si="18"/>
        <v/>
      </c>
    </row>
    <row r="465" spans="27:30">
      <c r="AA465" s="4" t="str">
        <f t="array" ref="AA465">IFERROR(INDEX($A$2:$A$30,MATCH(0,COUNTIF($AA$1:AA464,$A$2:$A$30),0)),"")</f>
        <v/>
      </c>
      <c r="AB465" s="4" t="str">
        <f t="shared" si="17"/>
        <v/>
      </c>
      <c r="AD465" s="6" t="str">
        <f t="shared" si="18"/>
        <v/>
      </c>
    </row>
    <row r="466" spans="27:30">
      <c r="AA466" s="4" t="str">
        <f t="array" ref="AA466">IFERROR(INDEX($A$2:$A$30,MATCH(0,COUNTIF($AA$1:AA465,$A$2:$A$30),0)),"")</f>
        <v/>
      </c>
      <c r="AB466" s="4" t="str">
        <f t="shared" si="17"/>
        <v/>
      </c>
      <c r="AD466" s="6" t="str">
        <f t="shared" si="18"/>
        <v/>
      </c>
    </row>
    <row r="467" spans="27:30">
      <c r="AA467" s="4" t="str">
        <f t="array" ref="AA467">IFERROR(INDEX($A$2:$A$30,MATCH(0,COUNTIF($AA$1:AA466,$A$2:$A$30),0)),"")</f>
        <v/>
      </c>
      <c r="AB467" s="4" t="str">
        <f t="shared" si="17"/>
        <v/>
      </c>
      <c r="AD467" s="6" t="str">
        <f t="shared" si="18"/>
        <v/>
      </c>
    </row>
    <row r="468" spans="27:30">
      <c r="AA468" s="4" t="str">
        <f t="array" ref="AA468">IFERROR(INDEX($A$2:$A$30,MATCH(0,COUNTIF($AA$1:AA467,$A$2:$A$30),0)),"")</f>
        <v/>
      </c>
      <c r="AB468" s="4" t="str">
        <f t="shared" si="17"/>
        <v/>
      </c>
      <c r="AD468" s="6" t="str">
        <f t="shared" si="18"/>
        <v/>
      </c>
    </row>
    <row r="469" spans="27:30">
      <c r="AA469" s="4" t="str">
        <f t="array" ref="AA469">IFERROR(INDEX($A$2:$A$30,MATCH(0,COUNTIF($AA$1:AA468,$A$2:$A$30),0)),"")</f>
        <v/>
      </c>
      <c r="AB469" s="4" t="str">
        <f t="shared" si="17"/>
        <v/>
      </c>
      <c r="AD469" s="6" t="str">
        <f t="shared" si="18"/>
        <v/>
      </c>
    </row>
    <row r="470" spans="27:30">
      <c r="AA470" s="4" t="str">
        <f t="array" ref="AA470">IFERROR(INDEX($A$2:$A$30,MATCH(0,COUNTIF($AA$1:AA469,$A$2:$A$30),0)),"")</f>
        <v/>
      </c>
      <c r="AB470" s="4" t="str">
        <f t="shared" si="17"/>
        <v/>
      </c>
      <c r="AD470" s="6" t="str">
        <f t="shared" si="18"/>
        <v/>
      </c>
    </row>
    <row r="471" spans="27:30">
      <c r="AA471" s="4" t="str">
        <f t="array" ref="AA471">IFERROR(INDEX($A$2:$A$30,MATCH(0,COUNTIF($AA$1:AA470,$A$2:$A$30),0)),"")</f>
        <v/>
      </c>
      <c r="AB471" s="4" t="str">
        <f t="shared" si="17"/>
        <v/>
      </c>
      <c r="AD471" s="6" t="str">
        <f t="shared" si="18"/>
        <v/>
      </c>
    </row>
    <row r="472" spans="27:30">
      <c r="AA472" s="4" t="str">
        <f t="array" ref="AA472">IFERROR(INDEX($A$2:$A$30,MATCH(0,COUNTIF($AA$1:AA471,$A$2:$A$30),0)),"")</f>
        <v/>
      </c>
      <c r="AB472" s="4" t="str">
        <f t="shared" si="17"/>
        <v/>
      </c>
      <c r="AD472" s="6" t="str">
        <f t="shared" si="18"/>
        <v/>
      </c>
    </row>
    <row r="473" spans="27:30">
      <c r="AA473" s="4" t="str">
        <f t="array" ref="AA473">IFERROR(INDEX($A$2:$A$30,MATCH(0,COUNTIF($AA$1:AA472,$A$2:$A$30),0)),"")</f>
        <v/>
      </c>
      <c r="AB473" s="4" t="str">
        <f t="shared" si="17"/>
        <v/>
      </c>
      <c r="AD473" s="6" t="str">
        <f t="shared" si="18"/>
        <v/>
      </c>
    </row>
    <row r="474" spans="27:30">
      <c r="AA474" s="4" t="str">
        <f t="array" ref="AA474">IFERROR(INDEX($A$2:$A$30,MATCH(0,COUNTIF($AA$1:AA473,$A$2:$A$30),0)),"")</f>
        <v/>
      </c>
      <c r="AB474" s="4" t="str">
        <f t="shared" si="17"/>
        <v/>
      </c>
      <c r="AD474" s="6" t="str">
        <f t="shared" si="18"/>
        <v/>
      </c>
    </row>
    <row r="475" spans="27:30">
      <c r="AA475" s="4" t="str">
        <f t="array" ref="AA475">IFERROR(INDEX($A$2:$A$30,MATCH(0,COUNTIF($AA$1:AA474,$A$2:$A$30),0)),"")</f>
        <v/>
      </c>
      <c r="AB475" s="4" t="str">
        <f t="shared" si="17"/>
        <v/>
      </c>
      <c r="AD475" s="6" t="str">
        <f t="shared" si="18"/>
        <v/>
      </c>
    </row>
    <row r="476" spans="27:30">
      <c r="AA476" s="4" t="str">
        <f t="array" ref="AA476">IFERROR(INDEX($A$2:$A$30,MATCH(0,COUNTIF($AA$1:AA475,$A$2:$A$30),0)),"")</f>
        <v/>
      </c>
      <c r="AB476" s="4" t="str">
        <f t="shared" si="17"/>
        <v/>
      </c>
      <c r="AD476" s="6" t="str">
        <f t="shared" si="18"/>
        <v/>
      </c>
    </row>
    <row r="477" spans="27:30">
      <c r="AA477" s="4" t="str">
        <f t="array" ref="AA477">IFERROR(INDEX($A$2:$A$30,MATCH(0,COUNTIF($AA$1:AA476,$A$2:$A$30),0)),"")</f>
        <v/>
      </c>
      <c r="AB477" s="4" t="str">
        <f t="shared" si="17"/>
        <v/>
      </c>
      <c r="AD477" s="6" t="str">
        <f t="shared" si="18"/>
        <v/>
      </c>
    </row>
    <row r="478" spans="27:30">
      <c r="AA478" s="4" t="str">
        <f t="array" ref="AA478">IFERROR(INDEX($A$2:$A$30,MATCH(0,COUNTIF($AA$1:AA477,$A$2:$A$30),0)),"")</f>
        <v/>
      </c>
      <c r="AB478" s="4" t="str">
        <f t="shared" si="17"/>
        <v/>
      </c>
      <c r="AD478" s="6" t="str">
        <f t="shared" si="18"/>
        <v/>
      </c>
    </row>
    <row r="479" spans="27:30">
      <c r="AA479" s="4" t="str">
        <f t="array" ref="AA479">IFERROR(INDEX($A$2:$A$30,MATCH(0,COUNTIF($AA$1:AA478,$A$2:$A$30),0)),"")</f>
        <v/>
      </c>
      <c r="AB479" s="4" t="str">
        <f t="shared" si="17"/>
        <v/>
      </c>
      <c r="AD479" s="6" t="str">
        <f t="shared" si="18"/>
        <v/>
      </c>
    </row>
    <row r="480" spans="27:30">
      <c r="AA480" s="4" t="str">
        <f t="array" ref="AA480">IFERROR(INDEX($A$2:$A$30,MATCH(0,COUNTIF($AA$1:AA479,$A$2:$A$30),0)),"")</f>
        <v/>
      </c>
      <c r="AB480" s="4" t="str">
        <f t="shared" si="17"/>
        <v/>
      </c>
      <c r="AD480" s="6" t="str">
        <f t="shared" si="18"/>
        <v/>
      </c>
    </row>
    <row r="481" spans="27:30">
      <c r="AA481" s="4" t="str">
        <f t="array" ref="AA481">IFERROR(INDEX($A$2:$A$30,MATCH(0,COUNTIF($AA$1:AA480,$A$2:$A$30),0)),"")</f>
        <v/>
      </c>
      <c r="AB481" s="4" t="str">
        <f t="shared" si="17"/>
        <v/>
      </c>
      <c r="AD481" s="6" t="str">
        <f t="shared" si="18"/>
        <v/>
      </c>
    </row>
    <row r="482" spans="27:30">
      <c r="AA482" s="4" t="str">
        <f t="array" ref="AA482">IFERROR(INDEX($A$2:$A$30,MATCH(0,COUNTIF($AA$1:AA481,$A$2:$A$30),0)),"")</f>
        <v/>
      </c>
      <c r="AB482" s="4" t="str">
        <f t="shared" si="17"/>
        <v/>
      </c>
      <c r="AD482" s="6" t="str">
        <f t="shared" si="18"/>
        <v/>
      </c>
    </row>
    <row r="483" spans="27:30">
      <c r="AA483" s="4" t="str">
        <f t="array" ref="AA483">IFERROR(INDEX($A$2:$A$30,MATCH(0,COUNTIF($AA$1:AA482,$A$2:$A$30),0)),"")</f>
        <v/>
      </c>
      <c r="AB483" s="4" t="str">
        <f t="shared" si="17"/>
        <v/>
      </c>
      <c r="AD483" s="6" t="str">
        <f t="shared" si="18"/>
        <v/>
      </c>
    </row>
    <row r="484" spans="27:30">
      <c r="AA484" s="4" t="str">
        <f t="array" ref="AA484">IFERROR(INDEX($A$2:$A$30,MATCH(0,COUNTIF($AA$1:AA483,$A$2:$A$30),0)),"")</f>
        <v/>
      </c>
      <c r="AB484" s="4" t="str">
        <f t="shared" si="17"/>
        <v/>
      </c>
      <c r="AD484" s="6" t="str">
        <f t="shared" si="18"/>
        <v/>
      </c>
    </row>
    <row r="485" spans="27:30">
      <c r="AA485" s="4" t="str">
        <f t="array" ref="AA485">IFERROR(INDEX($A$2:$A$30,MATCH(0,COUNTIF($AA$1:AA484,$A$2:$A$30),0)),"")</f>
        <v/>
      </c>
      <c r="AB485" s="4" t="str">
        <f t="shared" si="17"/>
        <v/>
      </c>
      <c r="AD485" s="6" t="str">
        <f t="shared" si="18"/>
        <v/>
      </c>
    </row>
    <row r="486" spans="27:30">
      <c r="AA486" s="4" t="str">
        <f t="array" ref="AA486">IFERROR(INDEX($A$2:$A$30,MATCH(0,COUNTIF($AA$1:AA485,$A$2:$A$30),0)),"")</f>
        <v/>
      </c>
      <c r="AB486" s="4" t="str">
        <f t="shared" si="17"/>
        <v/>
      </c>
      <c r="AD486" s="6" t="str">
        <f t="shared" si="18"/>
        <v/>
      </c>
    </row>
    <row r="487" spans="27:30">
      <c r="AA487" s="4" t="str">
        <f t="array" ref="AA487">IFERROR(INDEX($A$2:$A$30,MATCH(0,COUNTIF($AA$1:AA486,$A$2:$A$30),0)),"")</f>
        <v/>
      </c>
      <c r="AB487" s="4" t="str">
        <f t="shared" si="17"/>
        <v/>
      </c>
      <c r="AD487" s="6" t="str">
        <f t="shared" si="18"/>
        <v/>
      </c>
    </row>
    <row r="488" spans="27:30">
      <c r="AA488" s="4" t="str">
        <f t="array" ref="AA488">IFERROR(INDEX($A$2:$A$30,MATCH(0,COUNTIF($AA$1:AA487,$A$2:$A$30),0)),"")</f>
        <v/>
      </c>
      <c r="AB488" s="4" t="str">
        <f t="shared" si="17"/>
        <v/>
      </c>
      <c r="AD488" s="6" t="str">
        <f t="shared" si="18"/>
        <v/>
      </c>
    </row>
    <row r="489" spans="27:30">
      <c r="AA489" s="4" t="str">
        <f t="array" ref="AA489">IFERROR(INDEX($A$2:$A$30,MATCH(0,COUNTIF($AA$1:AA488,$A$2:$A$30),0)),"")</f>
        <v/>
      </c>
      <c r="AB489" s="4" t="str">
        <f t="shared" si="17"/>
        <v/>
      </c>
      <c r="AD489" s="6" t="str">
        <f t="shared" si="18"/>
        <v/>
      </c>
    </row>
    <row r="490" spans="27:30">
      <c r="AA490" s="4" t="str">
        <f t="array" ref="AA490">IFERROR(INDEX($A$2:$A$30,MATCH(0,COUNTIF($AA$1:AA489,$A$2:$A$30),0)),"")</f>
        <v/>
      </c>
      <c r="AB490" s="4" t="str">
        <f t="shared" si="17"/>
        <v/>
      </c>
      <c r="AD490" s="6" t="str">
        <f t="shared" si="18"/>
        <v/>
      </c>
    </row>
    <row r="491" spans="27:30">
      <c r="AA491" s="4" t="str">
        <f t="array" ref="AA491">IFERROR(INDEX($A$2:$A$30,MATCH(0,COUNTIF($AA$1:AA490,$A$2:$A$30),0)),"")</f>
        <v/>
      </c>
      <c r="AB491" s="4" t="str">
        <f t="shared" si="17"/>
        <v/>
      </c>
      <c r="AD491" s="6" t="str">
        <f t="shared" si="18"/>
        <v/>
      </c>
    </row>
    <row r="492" spans="27:30">
      <c r="AA492" s="4" t="str">
        <f t="array" ref="AA492">IFERROR(INDEX($A$2:$A$30,MATCH(0,COUNTIF($AA$1:AA491,$A$2:$A$30),0)),"")</f>
        <v/>
      </c>
      <c r="AB492" s="4" t="str">
        <f t="shared" si="17"/>
        <v/>
      </c>
      <c r="AD492" s="6" t="str">
        <f t="shared" si="18"/>
        <v/>
      </c>
    </row>
    <row r="493" spans="27:30">
      <c r="AA493" s="4" t="str">
        <f t="array" ref="AA493">IFERROR(INDEX($A$2:$A$30,MATCH(0,COUNTIF($AA$1:AA492,$A$2:$A$30),0)),"")</f>
        <v/>
      </c>
      <c r="AB493" s="4" t="str">
        <f t="shared" si="17"/>
        <v/>
      </c>
      <c r="AD493" s="6" t="str">
        <f t="shared" si="18"/>
        <v/>
      </c>
    </row>
    <row r="494" spans="27:30">
      <c r="AA494" s="4" t="str">
        <f t="array" ref="AA494">IFERROR(INDEX($A$2:$A$30,MATCH(0,COUNTIF($AA$1:AA493,$A$2:$A$30),0)),"")</f>
        <v/>
      </c>
      <c r="AB494" s="4" t="str">
        <f t="shared" si="17"/>
        <v/>
      </c>
      <c r="AD494" s="6" t="str">
        <f t="shared" si="18"/>
        <v/>
      </c>
    </row>
    <row r="495" spans="27:30">
      <c r="AA495" s="4" t="str">
        <f t="array" ref="AA495">IFERROR(INDEX($A$2:$A$30,MATCH(0,COUNTIF($AA$1:AA494,$A$2:$A$30),0)),"")</f>
        <v/>
      </c>
      <c r="AB495" s="4" t="str">
        <f t="shared" si="17"/>
        <v/>
      </c>
      <c r="AD495" s="6" t="str">
        <f t="shared" si="18"/>
        <v/>
      </c>
    </row>
    <row r="496" spans="27:30">
      <c r="AA496" s="4" t="str">
        <f t="array" ref="AA496">IFERROR(INDEX($A$2:$A$30,MATCH(0,COUNTIF($AA$1:AA495,$A$2:$A$30),0)),"")</f>
        <v/>
      </c>
      <c r="AB496" s="4" t="str">
        <f t="shared" si="17"/>
        <v/>
      </c>
      <c r="AD496" s="6" t="str">
        <f t="shared" si="18"/>
        <v/>
      </c>
    </row>
    <row r="497" spans="27:30">
      <c r="AA497" s="4" t="str">
        <f t="array" ref="AA497">IFERROR(INDEX($A$2:$A$30,MATCH(0,COUNTIF($AA$1:AA496,$A$2:$A$30),0)),"")</f>
        <v/>
      </c>
      <c r="AB497" s="4" t="str">
        <f t="shared" si="17"/>
        <v/>
      </c>
      <c r="AD497" s="6" t="str">
        <f t="shared" si="18"/>
        <v/>
      </c>
    </row>
    <row r="498" spans="27:30">
      <c r="AA498" s="4" t="str">
        <f t="array" ref="AA498">IFERROR(INDEX($A$2:$A$30,MATCH(0,COUNTIF($AA$1:AA497,$A$2:$A$30),0)),"")</f>
        <v/>
      </c>
      <c r="AB498" s="4" t="str">
        <f t="shared" si="17"/>
        <v/>
      </c>
      <c r="AD498" s="6" t="str">
        <f t="shared" si="18"/>
        <v/>
      </c>
    </row>
    <row r="499" spans="27:30">
      <c r="AA499" s="4" t="str">
        <f t="array" ref="AA499">IFERROR(INDEX($A$2:$A$30,MATCH(0,COUNTIF($AA$1:AA498,$A$2:$A$30),0)),"")</f>
        <v/>
      </c>
      <c r="AB499" s="4" t="str">
        <f t="shared" si="17"/>
        <v/>
      </c>
      <c r="AD499" s="6" t="str">
        <f t="shared" si="18"/>
        <v/>
      </c>
    </row>
    <row r="500" spans="27:30">
      <c r="AA500" s="4" t="str">
        <f t="array" ref="AA500">IFERROR(INDEX($A$2:$A$30,MATCH(0,COUNTIF($AA$1:AA499,$A$2:$A$30),0)),"")</f>
        <v/>
      </c>
      <c r="AB500" s="4" t="str">
        <f t="shared" si="17"/>
        <v/>
      </c>
      <c r="AD500" s="6" t="str">
        <f t="shared" si="18"/>
        <v/>
      </c>
    </row>
    <row r="501" spans="27:30">
      <c r="AA501" s="4" t="str">
        <f t="array" ref="AA501">IFERROR(INDEX($A$2:$A$30,MATCH(0,COUNTIF($AA$1:AA500,$A$2:$A$30),0)),"")</f>
        <v/>
      </c>
      <c r="AB501" s="4" t="str">
        <f t="shared" si="17"/>
        <v/>
      </c>
      <c r="AD501" s="6" t="str">
        <f t="shared" si="18"/>
        <v/>
      </c>
    </row>
    <row r="502" spans="27:30">
      <c r="AA502" s="4" t="str">
        <f t="array" ref="AA502">IFERROR(INDEX($A$2:$A$30,MATCH(0,COUNTIF($AA$1:AA501,$A$2:$A$30),0)),"")</f>
        <v/>
      </c>
      <c r="AB502" s="4" t="str">
        <f t="shared" si="17"/>
        <v/>
      </c>
      <c r="AD502" s="6" t="str">
        <f t="shared" si="18"/>
        <v/>
      </c>
    </row>
    <row r="503" spans="27:30">
      <c r="AA503" s="4" t="str">
        <f t="array" ref="AA503">IFERROR(INDEX($A$2:$A$30,MATCH(0,COUNTIF($AA$1:AA502,$A$2:$A$30),0)),"")</f>
        <v/>
      </c>
      <c r="AB503" s="4" t="str">
        <f t="shared" si="17"/>
        <v/>
      </c>
      <c r="AD503" s="6" t="str">
        <f t="shared" si="18"/>
        <v/>
      </c>
    </row>
    <row r="504" spans="27:30">
      <c r="AA504" s="4" t="str">
        <f t="array" ref="AA504">IFERROR(INDEX($A$2:$A$30,MATCH(0,COUNTIF($AA$1:AA503,$A$2:$A$30),0)),"")</f>
        <v/>
      </c>
      <c r="AB504" s="4" t="str">
        <f t="shared" si="17"/>
        <v/>
      </c>
      <c r="AD504" s="6" t="str">
        <f t="shared" si="18"/>
        <v/>
      </c>
    </row>
    <row r="505" spans="27:30">
      <c r="AA505" s="4" t="str">
        <f t="array" ref="AA505">IFERROR(INDEX($A$2:$A$30,MATCH(0,COUNTIF($AA$1:AA504,$A$2:$A$30),0)),"")</f>
        <v/>
      </c>
      <c r="AB505" s="4" t="str">
        <f t="shared" si="17"/>
        <v/>
      </c>
      <c r="AD505" s="6" t="str">
        <f t="shared" si="18"/>
        <v/>
      </c>
    </row>
    <row r="506" spans="27:30">
      <c r="AA506" s="4" t="str">
        <f t="array" ref="AA506">IFERROR(INDEX($A$2:$A$30,MATCH(0,COUNTIF($AA$1:AA505,$A$2:$A$30),0)),"")</f>
        <v/>
      </c>
      <c r="AB506" s="4" t="str">
        <f t="shared" si="17"/>
        <v/>
      </c>
      <c r="AD506" s="6" t="str">
        <f t="shared" si="18"/>
        <v/>
      </c>
    </row>
    <row r="507" spans="27:30">
      <c r="AA507" s="4" t="str">
        <f t="array" ref="AA507">IFERROR(INDEX($A$2:$A$30,MATCH(0,COUNTIF($AA$1:AA506,$A$2:$A$30),0)),"")</f>
        <v/>
      </c>
      <c r="AB507" s="4" t="str">
        <f t="shared" si="17"/>
        <v/>
      </c>
      <c r="AD507" s="6" t="str">
        <f t="shared" si="18"/>
        <v/>
      </c>
    </row>
    <row r="508" spans="27:30">
      <c r="AA508" s="4" t="str">
        <f t="array" ref="AA508">IFERROR(INDEX($A$2:$A$30,MATCH(0,COUNTIF($AA$1:AA507,$A$2:$A$30),0)),"")</f>
        <v/>
      </c>
      <c r="AB508" s="4" t="str">
        <f t="shared" si="17"/>
        <v/>
      </c>
      <c r="AD508" s="6" t="str">
        <f t="shared" si="18"/>
        <v/>
      </c>
    </row>
    <row r="509" spans="27:30">
      <c r="AA509" s="4" t="str">
        <f t="array" ref="AA509">IFERROR(INDEX($A$2:$A$30,MATCH(0,COUNTIF($AA$1:AA508,$A$2:$A$30),0)),"")</f>
        <v/>
      </c>
      <c r="AB509" s="4" t="str">
        <f t="shared" si="17"/>
        <v/>
      </c>
      <c r="AD509" s="6" t="str">
        <f t="shared" si="18"/>
        <v/>
      </c>
    </row>
    <row r="510" spans="27:30">
      <c r="AA510" s="4" t="str">
        <f t="array" ref="AA510">IFERROR(INDEX($A$2:$A$30,MATCH(0,COUNTIF($AA$1:AA509,$A$2:$A$30),0)),"")</f>
        <v/>
      </c>
      <c r="AB510" s="4" t="str">
        <f t="shared" si="17"/>
        <v/>
      </c>
      <c r="AD510" s="6" t="str">
        <f t="shared" si="18"/>
        <v/>
      </c>
    </row>
    <row r="511" spans="27:30">
      <c r="AA511" s="4" t="str">
        <f t="array" ref="AA511">IFERROR(INDEX($A$2:$A$30,MATCH(0,COUNTIF($AA$1:AA510,$A$2:$A$30),0)),"")</f>
        <v/>
      </c>
      <c r="AB511" s="4" t="str">
        <f t="shared" si="17"/>
        <v/>
      </c>
      <c r="AD511" s="6" t="str">
        <f t="shared" si="18"/>
        <v/>
      </c>
    </row>
    <row r="512" spans="27:30">
      <c r="AA512" s="4" t="str">
        <f t="array" ref="AA512">IFERROR(INDEX($A$2:$A$30,MATCH(0,COUNTIF($AA$1:AA511,$A$2:$A$30),0)),"")</f>
        <v/>
      </c>
      <c r="AB512" s="4" t="str">
        <f t="shared" si="17"/>
        <v/>
      </c>
      <c r="AD512" s="6" t="str">
        <f t="shared" si="18"/>
        <v/>
      </c>
    </row>
    <row r="513" spans="27:30">
      <c r="AA513" s="4" t="str">
        <f t="array" ref="AA513">IFERROR(INDEX($A$2:$A$30,MATCH(0,COUNTIF($AA$1:AA512,$A$2:$A$30),0)),"")</f>
        <v/>
      </c>
      <c r="AB513" s="4" t="str">
        <f t="shared" si="17"/>
        <v/>
      </c>
      <c r="AD513" s="6" t="str">
        <f t="shared" si="18"/>
        <v/>
      </c>
    </row>
    <row r="514" spans="27:30">
      <c r="AA514" s="4" t="str">
        <f t="array" ref="AA514">IFERROR(INDEX($A$2:$A$30,MATCH(0,COUNTIF($AA$1:AA513,$A$2:$A$30),0)),"")</f>
        <v/>
      </c>
      <c r="AB514" s="4" t="str">
        <f t="shared" ref="AB514:AB577" si="19">IF(AA514="","",SUMIF($A$2:$A$30,AA514,$G$2:$G$30))</f>
        <v/>
      </c>
      <c r="AD514" s="6" t="str">
        <f t="shared" ref="AD514:AD577" si="20">IF(AA514="","",AB514 + ROW()/100000)</f>
        <v/>
      </c>
    </row>
    <row r="515" spans="27:30">
      <c r="AA515" s="4" t="str">
        <f t="array" ref="AA515">IFERROR(INDEX($A$2:$A$30,MATCH(0,COUNTIF($AA$1:AA514,$A$2:$A$30),0)),"")</f>
        <v/>
      </c>
      <c r="AB515" s="4" t="str">
        <f t="shared" si="19"/>
        <v/>
      </c>
      <c r="AD515" s="6" t="str">
        <f t="shared" si="20"/>
        <v/>
      </c>
    </row>
    <row r="516" spans="27:30">
      <c r="AA516" s="4" t="str">
        <f t="array" ref="AA516">IFERROR(INDEX($A$2:$A$30,MATCH(0,COUNTIF($AA$1:AA515,$A$2:$A$30),0)),"")</f>
        <v/>
      </c>
      <c r="AB516" s="4" t="str">
        <f t="shared" si="19"/>
        <v/>
      </c>
      <c r="AD516" s="6" t="str">
        <f t="shared" si="20"/>
        <v/>
      </c>
    </row>
    <row r="517" spans="27:30">
      <c r="AA517" s="4" t="str">
        <f t="array" ref="AA517">IFERROR(INDEX($A$2:$A$30,MATCH(0,COUNTIF($AA$1:AA516,$A$2:$A$30),0)),"")</f>
        <v/>
      </c>
      <c r="AB517" s="4" t="str">
        <f t="shared" si="19"/>
        <v/>
      </c>
      <c r="AD517" s="6" t="str">
        <f t="shared" si="20"/>
        <v/>
      </c>
    </row>
    <row r="518" spans="27:30">
      <c r="AA518" s="4" t="str">
        <f t="array" ref="AA518">IFERROR(INDEX($A$2:$A$30,MATCH(0,COUNTIF($AA$1:AA517,$A$2:$A$30),0)),"")</f>
        <v/>
      </c>
      <c r="AB518" s="4" t="str">
        <f t="shared" si="19"/>
        <v/>
      </c>
      <c r="AD518" s="6" t="str">
        <f t="shared" si="20"/>
        <v/>
      </c>
    </row>
    <row r="519" spans="27:30">
      <c r="AA519" s="4" t="str">
        <f t="array" ref="AA519">IFERROR(INDEX($A$2:$A$30,MATCH(0,COUNTIF($AA$1:AA518,$A$2:$A$30),0)),"")</f>
        <v/>
      </c>
      <c r="AB519" s="4" t="str">
        <f t="shared" si="19"/>
        <v/>
      </c>
      <c r="AD519" s="6" t="str">
        <f t="shared" si="20"/>
        <v/>
      </c>
    </row>
    <row r="520" spans="27:30">
      <c r="AA520" s="4" t="str">
        <f t="array" ref="AA520">IFERROR(INDEX($A$2:$A$30,MATCH(0,COUNTIF($AA$1:AA519,$A$2:$A$30),0)),"")</f>
        <v/>
      </c>
      <c r="AB520" s="4" t="str">
        <f t="shared" si="19"/>
        <v/>
      </c>
      <c r="AD520" s="6" t="str">
        <f t="shared" si="20"/>
        <v/>
      </c>
    </row>
    <row r="521" spans="27:30">
      <c r="AA521" s="4" t="str">
        <f t="array" ref="AA521">IFERROR(INDEX($A$2:$A$30,MATCH(0,COUNTIF($AA$1:AA520,$A$2:$A$30),0)),"")</f>
        <v/>
      </c>
      <c r="AB521" s="4" t="str">
        <f t="shared" si="19"/>
        <v/>
      </c>
      <c r="AD521" s="6" t="str">
        <f t="shared" si="20"/>
        <v/>
      </c>
    </row>
    <row r="522" spans="27:30">
      <c r="AA522" s="4" t="str">
        <f t="array" ref="AA522">IFERROR(INDEX($A$2:$A$30,MATCH(0,COUNTIF($AA$1:AA521,$A$2:$A$30),0)),"")</f>
        <v/>
      </c>
      <c r="AB522" s="4" t="str">
        <f t="shared" si="19"/>
        <v/>
      </c>
      <c r="AD522" s="6" t="str">
        <f t="shared" si="20"/>
        <v/>
      </c>
    </row>
    <row r="523" spans="27:30">
      <c r="AA523" s="4" t="str">
        <f t="array" ref="AA523">IFERROR(INDEX($A$2:$A$30,MATCH(0,COUNTIF($AA$1:AA522,$A$2:$A$30),0)),"")</f>
        <v/>
      </c>
      <c r="AB523" s="4" t="str">
        <f t="shared" si="19"/>
        <v/>
      </c>
      <c r="AD523" s="6" t="str">
        <f t="shared" si="20"/>
        <v/>
      </c>
    </row>
    <row r="524" spans="27:30">
      <c r="AA524" s="4" t="str">
        <f t="array" ref="AA524">IFERROR(INDEX($A$2:$A$30,MATCH(0,COUNTIF($AA$1:AA523,$A$2:$A$30),0)),"")</f>
        <v/>
      </c>
      <c r="AB524" s="4" t="str">
        <f t="shared" si="19"/>
        <v/>
      </c>
      <c r="AD524" s="6" t="str">
        <f t="shared" si="20"/>
        <v/>
      </c>
    </row>
    <row r="525" spans="27:30">
      <c r="AA525" s="4" t="str">
        <f t="array" ref="AA525">IFERROR(INDEX($A$2:$A$30,MATCH(0,COUNTIF($AA$1:AA524,$A$2:$A$30),0)),"")</f>
        <v/>
      </c>
      <c r="AB525" s="4" t="str">
        <f t="shared" si="19"/>
        <v/>
      </c>
      <c r="AD525" s="6" t="str">
        <f t="shared" si="20"/>
        <v/>
      </c>
    </row>
    <row r="526" spans="27:30">
      <c r="AA526" s="4" t="str">
        <f t="array" ref="AA526">IFERROR(INDEX($A$2:$A$30,MATCH(0,COUNTIF($AA$1:AA525,$A$2:$A$30),0)),"")</f>
        <v/>
      </c>
      <c r="AB526" s="4" t="str">
        <f t="shared" si="19"/>
        <v/>
      </c>
      <c r="AD526" s="6" t="str">
        <f t="shared" si="20"/>
        <v/>
      </c>
    </row>
    <row r="527" spans="27:30">
      <c r="AA527" s="4" t="str">
        <f t="array" ref="AA527">IFERROR(INDEX($A$2:$A$30,MATCH(0,COUNTIF($AA$1:AA526,$A$2:$A$30),0)),"")</f>
        <v/>
      </c>
      <c r="AB527" s="4" t="str">
        <f t="shared" si="19"/>
        <v/>
      </c>
      <c r="AD527" s="6" t="str">
        <f t="shared" si="20"/>
        <v/>
      </c>
    </row>
    <row r="528" spans="27:30">
      <c r="AA528" s="4" t="str">
        <f t="array" ref="AA528">IFERROR(INDEX($A$2:$A$30,MATCH(0,COUNTIF($AA$1:AA527,$A$2:$A$30),0)),"")</f>
        <v/>
      </c>
      <c r="AB528" s="4" t="str">
        <f t="shared" si="19"/>
        <v/>
      </c>
      <c r="AD528" s="6" t="str">
        <f t="shared" si="20"/>
        <v/>
      </c>
    </row>
    <row r="529" spans="27:30">
      <c r="AA529" s="4" t="str">
        <f t="array" ref="AA529">IFERROR(INDEX($A$2:$A$30,MATCH(0,COUNTIF($AA$1:AA528,$A$2:$A$30),0)),"")</f>
        <v/>
      </c>
      <c r="AB529" s="4" t="str">
        <f t="shared" si="19"/>
        <v/>
      </c>
      <c r="AD529" s="6" t="str">
        <f t="shared" si="20"/>
        <v/>
      </c>
    </row>
    <row r="530" spans="27:30">
      <c r="AA530" s="4" t="str">
        <f t="array" ref="AA530">IFERROR(INDEX($A$2:$A$30,MATCH(0,COUNTIF($AA$1:AA529,$A$2:$A$30),0)),"")</f>
        <v/>
      </c>
      <c r="AB530" s="4" t="str">
        <f t="shared" si="19"/>
        <v/>
      </c>
      <c r="AD530" s="6" t="str">
        <f t="shared" si="20"/>
        <v/>
      </c>
    </row>
    <row r="531" spans="27:30">
      <c r="AA531" s="4" t="str">
        <f t="array" ref="AA531">IFERROR(INDEX($A$2:$A$30,MATCH(0,COUNTIF($AA$1:AA530,$A$2:$A$30),0)),"")</f>
        <v/>
      </c>
      <c r="AB531" s="4" t="str">
        <f t="shared" si="19"/>
        <v/>
      </c>
      <c r="AD531" s="6" t="str">
        <f t="shared" si="20"/>
        <v/>
      </c>
    </row>
    <row r="532" spans="27:30">
      <c r="AA532" s="4" t="str">
        <f t="array" ref="AA532">IFERROR(INDEX($A$2:$A$30,MATCH(0,COUNTIF($AA$1:AA531,$A$2:$A$30),0)),"")</f>
        <v/>
      </c>
      <c r="AB532" s="4" t="str">
        <f t="shared" si="19"/>
        <v/>
      </c>
      <c r="AD532" s="6" t="str">
        <f t="shared" si="20"/>
        <v/>
      </c>
    </row>
    <row r="533" spans="27:30">
      <c r="AA533" s="4" t="str">
        <f t="array" ref="AA533">IFERROR(INDEX($A$2:$A$30,MATCH(0,COUNTIF($AA$1:AA532,$A$2:$A$30),0)),"")</f>
        <v/>
      </c>
      <c r="AB533" s="4" t="str">
        <f t="shared" si="19"/>
        <v/>
      </c>
      <c r="AD533" s="6" t="str">
        <f t="shared" si="20"/>
        <v/>
      </c>
    </row>
    <row r="534" spans="27:30">
      <c r="AA534" s="4" t="str">
        <f t="array" ref="AA534">IFERROR(INDEX($A$2:$A$30,MATCH(0,COUNTIF($AA$1:AA533,$A$2:$A$30),0)),"")</f>
        <v/>
      </c>
      <c r="AB534" s="4" t="str">
        <f t="shared" si="19"/>
        <v/>
      </c>
      <c r="AD534" s="6" t="str">
        <f t="shared" si="20"/>
        <v/>
      </c>
    </row>
    <row r="535" spans="27:30">
      <c r="AA535" s="4" t="str">
        <f t="array" ref="AA535">IFERROR(INDEX($A$2:$A$30,MATCH(0,COUNTIF($AA$1:AA534,$A$2:$A$30),0)),"")</f>
        <v/>
      </c>
      <c r="AB535" s="4" t="str">
        <f t="shared" si="19"/>
        <v/>
      </c>
      <c r="AD535" s="6" t="str">
        <f t="shared" si="20"/>
        <v/>
      </c>
    </row>
    <row r="536" spans="27:30">
      <c r="AA536" s="4" t="str">
        <f t="array" ref="AA536">IFERROR(INDEX($A$2:$A$30,MATCH(0,COUNTIF($AA$1:AA535,$A$2:$A$30),0)),"")</f>
        <v/>
      </c>
      <c r="AB536" s="4" t="str">
        <f t="shared" si="19"/>
        <v/>
      </c>
      <c r="AD536" s="6" t="str">
        <f t="shared" si="20"/>
        <v/>
      </c>
    </row>
    <row r="537" spans="27:30">
      <c r="AA537" s="4" t="str">
        <f t="array" ref="AA537">IFERROR(INDEX($A$2:$A$30,MATCH(0,COUNTIF($AA$1:AA536,$A$2:$A$30),0)),"")</f>
        <v/>
      </c>
      <c r="AB537" s="4" t="str">
        <f t="shared" si="19"/>
        <v/>
      </c>
      <c r="AD537" s="6" t="str">
        <f t="shared" si="20"/>
        <v/>
      </c>
    </row>
    <row r="538" spans="27:30">
      <c r="AA538" s="4" t="str">
        <f t="array" ref="AA538">IFERROR(INDEX($A$2:$A$30,MATCH(0,COUNTIF($AA$1:AA537,$A$2:$A$30),0)),"")</f>
        <v/>
      </c>
      <c r="AB538" s="4" t="str">
        <f t="shared" si="19"/>
        <v/>
      </c>
      <c r="AD538" s="6" t="str">
        <f t="shared" si="20"/>
        <v/>
      </c>
    </row>
    <row r="539" spans="27:30">
      <c r="AA539" s="4" t="str">
        <f t="array" ref="AA539">IFERROR(INDEX($A$2:$A$30,MATCH(0,COUNTIF($AA$1:AA538,$A$2:$A$30),0)),"")</f>
        <v/>
      </c>
      <c r="AB539" s="4" t="str">
        <f t="shared" si="19"/>
        <v/>
      </c>
      <c r="AD539" s="6" t="str">
        <f t="shared" si="20"/>
        <v/>
      </c>
    </row>
    <row r="540" spans="27:30">
      <c r="AA540" s="4" t="str">
        <f t="array" ref="AA540">IFERROR(INDEX($A$2:$A$30,MATCH(0,COUNTIF($AA$1:AA539,$A$2:$A$30),0)),"")</f>
        <v/>
      </c>
      <c r="AB540" s="4" t="str">
        <f t="shared" si="19"/>
        <v/>
      </c>
      <c r="AD540" s="6" t="str">
        <f t="shared" si="20"/>
        <v/>
      </c>
    </row>
    <row r="541" spans="27:30">
      <c r="AA541" s="4" t="str">
        <f t="array" ref="AA541">IFERROR(INDEX($A$2:$A$30,MATCH(0,COUNTIF($AA$1:AA540,$A$2:$A$30),0)),"")</f>
        <v/>
      </c>
      <c r="AB541" s="4" t="str">
        <f t="shared" si="19"/>
        <v/>
      </c>
      <c r="AD541" s="6" t="str">
        <f t="shared" si="20"/>
        <v/>
      </c>
    </row>
    <row r="542" spans="27:30">
      <c r="AA542" s="4" t="str">
        <f t="array" ref="AA542">IFERROR(INDEX($A$2:$A$30,MATCH(0,COUNTIF($AA$1:AA541,$A$2:$A$30),0)),"")</f>
        <v/>
      </c>
      <c r="AB542" s="4" t="str">
        <f t="shared" si="19"/>
        <v/>
      </c>
      <c r="AD542" s="6" t="str">
        <f t="shared" si="20"/>
        <v/>
      </c>
    </row>
    <row r="543" spans="27:30">
      <c r="AA543" s="4" t="str">
        <f t="array" ref="AA543">IFERROR(INDEX($A$2:$A$30,MATCH(0,COUNTIF($AA$1:AA542,$A$2:$A$30),0)),"")</f>
        <v/>
      </c>
      <c r="AB543" s="4" t="str">
        <f t="shared" si="19"/>
        <v/>
      </c>
      <c r="AD543" s="6" t="str">
        <f t="shared" si="20"/>
        <v/>
      </c>
    </row>
    <row r="544" spans="27:30">
      <c r="AA544" s="4" t="str">
        <f t="array" ref="AA544">IFERROR(INDEX($A$2:$A$30,MATCH(0,COUNTIF($AA$1:AA543,$A$2:$A$30),0)),"")</f>
        <v/>
      </c>
      <c r="AB544" s="4" t="str">
        <f t="shared" si="19"/>
        <v/>
      </c>
      <c r="AD544" s="6" t="str">
        <f t="shared" si="20"/>
        <v/>
      </c>
    </row>
    <row r="545" spans="27:30">
      <c r="AA545" s="4" t="str">
        <f t="array" ref="AA545">IFERROR(INDEX($A$2:$A$30,MATCH(0,COUNTIF($AA$1:AA544,$A$2:$A$30),0)),"")</f>
        <v/>
      </c>
      <c r="AB545" s="4" t="str">
        <f t="shared" si="19"/>
        <v/>
      </c>
      <c r="AD545" s="6" t="str">
        <f t="shared" si="20"/>
        <v/>
      </c>
    </row>
    <row r="546" spans="27:30">
      <c r="AA546" s="4" t="str">
        <f t="array" ref="AA546">IFERROR(INDEX($A$2:$A$30,MATCH(0,COUNTIF($AA$1:AA545,$A$2:$A$30),0)),"")</f>
        <v/>
      </c>
      <c r="AB546" s="4" t="str">
        <f t="shared" si="19"/>
        <v/>
      </c>
      <c r="AD546" s="6" t="str">
        <f t="shared" si="20"/>
        <v/>
      </c>
    </row>
    <row r="547" spans="27:30">
      <c r="AA547" s="4" t="str">
        <f t="array" ref="AA547">IFERROR(INDEX($A$2:$A$30,MATCH(0,COUNTIF($AA$1:AA546,$A$2:$A$30),0)),"")</f>
        <v/>
      </c>
      <c r="AB547" s="4" t="str">
        <f t="shared" si="19"/>
        <v/>
      </c>
      <c r="AD547" s="6" t="str">
        <f t="shared" si="20"/>
        <v/>
      </c>
    </row>
    <row r="548" spans="27:30">
      <c r="AA548" s="4" t="str">
        <f t="array" ref="AA548">IFERROR(INDEX($A$2:$A$30,MATCH(0,COUNTIF($AA$1:AA547,$A$2:$A$30),0)),"")</f>
        <v/>
      </c>
      <c r="AB548" s="4" t="str">
        <f t="shared" si="19"/>
        <v/>
      </c>
      <c r="AD548" s="6" t="str">
        <f t="shared" si="20"/>
        <v/>
      </c>
    </row>
    <row r="549" spans="27:30">
      <c r="AA549" s="4" t="str">
        <f t="array" ref="AA549">IFERROR(INDEX($A$2:$A$30,MATCH(0,COUNTIF($AA$1:AA548,$A$2:$A$30),0)),"")</f>
        <v/>
      </c>
      <c r="AB549" s="4" t="str">
        <f t="shared" si="19"/>
        <v/>
      </c>
      <c r="AD549" s="6" t="str">
        <f t="shared" si="20"/>
        <v/>
      </c>
    </row>
    <row r="550" spans="27:30">
      <c r="AA550" s="4" t="str">
        <f t="array" ref="AA550">IFERROR(INDEX($A$2:$A$30,MATCH(0,COUNTIF($AA$1:AA549,$A$2:$A$30),0)),"")</f>
        <v/>
      </c>
      <c r="AB550" s="4" t="str">
        <f t="shared" si="19"/>
        <v/>
      </c>
      <c r="AD550" s="6" t="str">
        <f t="shared" si="20"/>
        <v/>
      </c>
    </row>
    <row r="551" spans="27:30">
      <c r="AA551" s="4" t="str">
        <f t="array" ref="AA551">IFERROR(INDEX($A$2:$A$30,MATCH(0,COUNTIF($AA$1:AA550,$A$2:$A$30),0)),"")</f>
        <v/>
      </c>
      <c r="AB551" s="4" t="str">
        <f t="shared" si="19"/>
        <v/>
      </c>
      <c r="AD551" s="6" t="str">
        <f t="shared" si="20"/>
        <v/>
      </c>
    </row>
    <row r="552" spans="27:30">
      <c r="AA552" s="4" t="str">
        <f t="array" ref="AA552">IFERROR(INDEX($A$2:$A$30,MATCH(0,COUNTIF($AA$1:AA551,$A$2:$A$30),0)),"")</f>
        <v/>
      </c>
      <c r="AB552" s="4" t="str">
        <f t="shared" si="19"/>
        <v/>
      </c>
      <c r="AD552" s="6" t="str">
        <f t="shared" si="20"/>
        <v/>
      </c>
    </row>
    <row r="553" spans="27:30">
      <c r="AA553" s="4" t="str">
        <f t="array" ref="AA553">IFERROR(INDEX($A$2:$A$30,MATCH(0,COUNTIF($AA$1:AA552,$A$2:$A$30),0)),"")</f>
        <v/>
      </c>
      <c r="AB553" s="4" t="str">
        <f t="shared" si="19"/>
        <v/>
      </c>
      <c r="AD553" s="6" t="str">
        <f t="shared" si="20"/>
        <v/>
      </c>
    </row>
    <row r="554" spans="27:30">
      <c r="AA554" s="4" t="str">
        <f t="array" ref="AA554">IFERROR(INDEX($A$2:$A$30,MATCH(0,COUNTIF($AA$1:AA553,$A$2:$A$30),0)),"")</f>
        <v/>
      </c>
      <c r="AB554" s="4" t="str">
        <f t="shared" si="19"/>
        <v/>
      </c>
      <c r="AD554" s="6" t="str">
        <f t="shared" si="20"/>
        <v/>
      </c>
    </row>
    <row r="555" spans="27:30">
      <c r="AA555" s="4" t="str">
        <f t="array" ref="AA555">IFERROR(INDEX($A$2:$A$30,MATCH(0,COUNTIF($AA$1:AA554,$A$2:$A$30),0)),"")</f>
        <v/>
      </c>
      <c r="AB555" s="4" t="str">
        <f t="shared" si="19"/>
        <v/>
      </c>
      <c r="AD555" s="6" t="str">
        <f t="shared" si="20"/>
        <v/>
      </c>
    </row>
    <row r="556" spans="27:30">
      <c r="AA556" s="4" t="str">
        <f t="array" ref="AA556">IFERROR(INDEX($A$2:$A$30,MATCH(0,COUNTIF($AA$1:AA555,$A$2:$A$30),0)),"")</f>
        <v/>
      </c>
      <c r="AB556" s="4" t="str">
        <f t="shared" si="19"/>
        <v/>
      </c>
      <c r="AD556" s="6" t="str">
        <f t="shared" si="20"/>
        <v/>
      </c>
    </row>
    <row r="557" spans="27:30">
      <c r="AA557" s="4" t="str">
        <f t="array" ref="AA557">IFERROR(INDEX($A$2:$A$30,MATCH(0,COUNTIF($AA$1:AA556,$A$2:$A$30),0)),"")</f>
        <v/>
      </c>
      <c r="AB557" s="4" t="str">
        <f t="shared" si="19"/>
        <v/>
      </c>
      <c r="AD557" s="6" t="str">
        <f t="shared" si="20"/>
        <v/>
      </c>
    </row>
    <row r="558" spans="27:30">
      <c r="AA558" s="4" t="str">
        <f t="array" ref="AA558">IFERROR(INDEX($A$2:$A$30,MATCH(0,COUNTIF($AA$1:AA557,$A$2:$A$30),0)),"")</f>
        <v/>
      </c>
      <c r="AB558" s="4" t="str">
        <f t="shared" si="19"/>
        <v/>
      </c>
      <c r="AD558" s="6" t="str">
        <f t="shared" si="20"/>
        <v/>
      </c>
    </row>
    <row r="559" spans="27:30">
      <c r="AA559" s="4" t="str">
        <f t="array" ref="AA559">IFERROR(INDEX($A$2:$A$30,MATCH(0,COUNTIF($AA$1:AA558,$A$2:$A$30),0)),"")</f>
        <v/>
      </c>
      <c r="AB559" s="4" t="str">
        <f t="shared" si="19"/>
        <v/>
      </c>
      <c r="AD559" s="6" t="str">
        <f t="shared" si="20"/>
        <v/>
      </c>
    </row>
    <row r="560" spans="27:30">
      <c r="AA560" s="4" t="str">
        <f t="array" ref="AA560">IFERROR(INDEX($A$2:$A$30,MATCH(0,COUNTIF($AA$1:AA559,$A$2:$A$30),0)),"")</f>
        <v/>
      </c>
      <c r="AB560" s="4" t="str">
        <f t="shared" si="19"/>
        <v/>
      </c>
      <c r="AD560" s="6" t="str">
        <f t="shared" si="20"/>
        <v/>
      </c>
    </row>
    <row r="561" spans="27:30">
      <c r="AA561" s="4" t="str">
        <f t="array" ref="AA561">IFERROR(INDEX($A$2:$A$30,MATCH(0,COUNTIF($AA$1:AA560,$A$2:$A$30),0)),"")</f>
        <v/>
      </c>
      <c r="AB561" s="4" t="str">
        <f t="shared" si="19"/>
        <v/>
      </c>
      <c r="AD561" s="6" t="str">
        <f t="shared" si="20"/>
        <v/>
      </c>
    </row>
    <row r="562" spans="27:30">
      <c r="AA562" s="4" t="str">
        <f t="array" ref="AA562">IFERROR(INDEX($A$2:$A$30,MATCH(0,COUNTIF($AA$1:AA561,$A$2:$A$30),0)),"")</f>
        <v/>
      </c>
      <c r="AB562" s="4" t="str">
        <f t="shared" si="19"/>
        <v/>
      </c>
      <c r="AD562" s="6" t="str">
        <f t="shared" si="20"/>
        <v/>
      </c>
    </row>
    <row r="563" spans="27:30">
      <c r="AA563" s="4" t="str">
        <f t="array" ref="AA563">IFERROR(INDEX($A$2:$A$30,MATCH(0,COUNTIF($AA$1:AA562,$A$2:$A$30),0)),"")</f>
        <v/>
      </c>
      <c r="AB563" s="4" t="str">
        <f t="shared" si="19"/>
        <v/>
      </c>
      <c r="AD563" s="6" t="str">
        <f t="shared" si="20"/>
        <v/>
      </c>
    </row>
    <row r="564" spans="27:30">
      <c r="AA564" s="4" t="str">
        <f t="array" ref="AA564">IFERROR(INDEX($A$2:$A$30,MATCH(0,COUNTIF($AA$1:AA563,$A$2:$A$30),0)),"")</f>
        <v/>
      </c>
      <c r="AB564" s="4" t="str">
        <f t="shared" si="19"/>
        <v/>
      </c>
      <c r="AD564" s="6" t="str">
        <f t="shared" si="20"/>
        <v/>
      </c>
    </row>
    <row r="565" spans="27:30">
      <c r="AA565" s="4" t="str">
        <f t="array" ref="AA565">IFERROR(INDEX($A$2:$A$30,MATCH(0,COUNTIF($AA$1:AA564,$A$2:$A$30),0)),"")</f>
        <v/>
      </c>
      <c r="AB565" s="4" t="str">
        <f t="shared" si="19"/>
        <v/>
      </c>
      <c r="AD565" s="6" t="str">
        <f t="shared" si="20"/>
        <v/>
      </c>
    </row>
    <row r="566" spans="27:30">
      <c r="AA566" s="4" t="str">
        <f t="array" ref="AA566">IFERROR(INDEX($A$2:$A$30,MATCH(0,COUNTIF($AA$1:AA565,$A$2:$A$30),0)),"")</f>
        <v/>
      </c>
      <c r="AB566" s="4" t="str">
        <f t="shared" si="19"/>
        <v/>
      </c>
      <c r="AD566" s="6" t="str">
        <f t="shared" si="20"/>
        <v/>
      </c>
    </row>
    <row r="567" spans="27:30">
      <c r="AA567" s="4" t="str">
        <f t="array" ref="AA567">IFERROR(INDEX($A$2:$A$30,MATCH(0,COUNTIF($AA$1:AA566,$A$2:$A$30),0)),"")</f>
        <v/>
      </c>
      <c r="AB567" s="4" t="str">
        <f t="shared" si="19"/>
        <v/>
      </c>
      <c r="AD567" s="6" t="str">
        <f t="shared" si="20"/>
        <v/>
      </c>
    </row>
    <row r="568" spans="27:30">
      <c r="AA568" s="4" t="str">
        <f t="array" ref="AA568">IFERROR(INDEX($A$2:$A$30,MATCH(0,COUNTIF($AA$1:AA567,$A$2:$A$30),0)),"")</f>
        <v/>
      </c>
      <c r="AB568" s="4" t="str">
        <f t="shared" si="19"/>
        <v/>
      </c>
      <c r="AD568" s="6" t="str">
        <f t="shared" si="20"/>
        <v/>
      </c>
    </row>
    <row r="569" spans="27:30">
      <c r="AA569" s="4" t="str">
        <f t="array" ref="AA569">IFERROR(INDEX($A$2:$A$30,MATCH(0,COUNTIF($AA$1:AA568,$A$2:$A$30),0)),"")</f>
        <v/>
      </c>
      <c r="AB569" s="4" t="str">
        <f t="shared" si="19"/>
        <v/>
      </c>
      <c r="AD569" s="6" t="str">
        <f t="shared" si="20"/>
        <v/>
      </c>
    </row>
    <row r="570" spans="27:30">
      <c r="AA570" s="4" t="str">
        <f t="array" ref="AA570">IFERROR(INDEX($A$2:$A$30,MATCH(0,COUNTIF($AA$1:AA569,$A$2:$A$30),0)),"")</f>
        <v/>
      </c>
      <c r="AB570" s="4" t="str">
        <f t="shared" si="19"/>
        <v/>
      </c>
      <c r="AD570" s="6" t="str">
        <f t="shared" si="20"/>
        <v/>
      </c>
    </row>
    <row r="571" spans="27:30">
      <c r="AA571" s="4" t="str">
        <f t="array" ref="AA571">IFERROR(INDEX($A$2:$A$30,MATCH(0,COUNTIF($AA$1:AA570,$A$2:$A$30),0)),"")</f>
        <v/>
      </c>
      <c r="AB571" s="4" t="str">
        <f t="shared" si="19"/>
        <v/>
      </c>
      <c r="AD571" s="6" t="str">
        <f t="shared" si="20"/>
        <v/>
      </c>
    </row>
    <row r="572" spans="27:30">
      <c r="AA572" s="4" t="str">
        <f t="array" ref="AA572">IFERROR(INDEX($A$2:$A$30,MATCH(0,COUNTIF($AA$1:AA571,$A$2:$A$30),0)),"")</f>
        <v/>
      </c>
      <c r="AB572" s="4" t="str">
        <f t="shared" si="19"/>
        <v/>
      </c>
      <c r="AD572" s="6" t="str">
        <f t="shared" si="20"/>
        <v/>
      </c>
    </row>
    <row r="573" spans="27:30">
      <c r="AA573" s="4" t="str">
        <f t="array" ref="AA573">IFERROR(INDEX($A$2:$A$30,MATCH(0,COUNTIF($AA$1:AA572,$A$2:$A$30),0)),"")</f>
        <v/>
      </c>
      <c r="AB573" s="4" t="str">
        <f t="shared" si="19"/>
        <v/>
      </c>
      <c r="AD573" s="6" t="str">
        <f t="shared" si="20"/>
        <v/>
      </c>
    </row>
    <row r="574" spans="27:30">
      <c r="AA574" s="4" t="str">
        <f t="array" ref="AA574">IFERROR(INDEX($A$2:$A$30,MATCH(0,COUNTIF($AA$1:AA573,$A$2:$A$30),0)),"")</f>
        <v/>
      </c>
      <c r="AB574" s="4" t="str">
        <f t="shared" si="19"/>
        <v/>
      </c>
      <c r="AD574" s="6" t="str">
        <f t="shared" si="20"/>
        <v/>
      </c>
    </row>
    <row r="575" spans="27:30">
      <c r="AA575" s="4" t="str">
        <f t="array" ref="AA575">IFERROR(INDEX($A$2:$A$30,MATCH(0,COUNTIF($AA$1:AA574,$A$2:$A$30),0)),"")</f>
        <v/>
      </c>
      <c r="AB575" s="4" t="str">
        <f t="shared" si="19"/>
        <v/>
      </c>
      <c r="AD575" s="6" t="str">
        <f t="shared" si="20"/>
        <v/>
      </c>
    </row>
    <row r="576" spans="27:30">
      <c r="AA576" s="4" t="str">
        <f t="array" ref="AA576">IFERROR(INDEX($A$2:$A$30,MATCH(0,COUNTIF($AA$1:AA575,$A$2:$A$30),0)),"")</f>
        <v/>
      </c>
      <c r="AB576" s="4" t="str">
        <f t="shared" si="19"/>
        <v/>
      </c>
      <c r="AD576" s="6" t="str">
        <f t="shared" si="20"/>
        <v/>
      </c>
    </row>
    <row r="577" spans="27:30">
      <c r="AA577" s="4" t="str">
        <f t="array" ref="AA577">IFERROR(INDEX($A$2:$A$30,MATCH(0,COUNTIF($AA$1:AA576,$A$2:$A$30),0)),"")</f>
        <v/>
      </c>
      <c r="AB577" s="4" t="str">
        <f t="shared" si="19"/>
        <v/>
      </c>
      <c r="AD577" s="6" t="str">
        <f t="shared" si="20"/>
        <v/>
      </c>
    </row>
    <row r="578" spans="27:30">
      <c r="AA578" s="4" t="str">
        <f t="array" ref="AA578">IFERROR(INDEX($A$2:$A$30,MATCH(0,COUNTIF($AA$1:AA577,$A$2:$A$30),0)),"")</f>
        <v/>
      </c>
      <c r="AB578" s="4" t="str">
        <f t="shared" ref="AB578:AB641" si="21">IF(AA578="","",SUMIF($A$2:$A$30,AA578,$G$2:$G$30))</f>
        <v/>
      </c>
      <c r="AD578" s="6" t="str">
        <f t="shared" ref="AD578:AD641" si="22">IF(AA578="","",AB578 + ROW()/100000)</f>
        <v/>
      </c>
    </row>
    <row r="579" spans="27:30">
      <c r="AA579" s="4" t="str">
        <f t="array" ref="AA579">IFERROR(INDEX($A$2:$A$30,MATCH(0,COUNTIF($AA$1:AA578,$A$2:$A$30),0)),"")</f>
        <v/>
      </c>
      <c r="AB579" s="4" t="str">
        <f t="shared" si="21"/>
        <v/>
      </c>
      <c r="AD579" s="6" t="str">
        <f t="shared" si="22"/>
        <v/>
      </c>
    </row>
    <row r="580" spans="27:30">
      <c r="AA580" s="4" t="str">
        <f t="array" ref="AA580">IFERROR(INDEX($A$2:$A$30,MATCH(0,COUNTIF($AA$1:AA579,$A$2:$A$30),0)),"")</f>
        <v/>
      </c>
      <c r="AB580" s="4" t="str">
        <f t="shared" si="21"/>
        <v/>
      </c>
      <c r="AD580" s="6" t="str">
        <f t="shared" si="22"/>
        <v/>
      </c>
    </row>
    <row r="581" spans="27:30">
      <c r="AA581" s="4" t="str">
        <f t="array" ref="AA581">IFERROR(INDEX($A$2:$A$30,MATCH(0,COUNTIF($AA$1:AA580,$A$2:$A$30),0)),"")</f>
        <v/>
      </c>
      <c r="AB581" s="4" t="str">
        <f t="shared" si="21"/>
        <v/>
      </c>
      <c r="AD581" s="6" t="str">
        <f t="shared" si="22"/>
        <v/>
      </c>
    </row>
    <row r="582" spans="27:30">
      <c r="AA582" s="4" t="str">
        <f t="array" ref="AA582">IFERROR(INDEX($A$2:$A$30,MATCH(0,COUNTIF($AA$1:AA581,$A$2:$A$30),0)),"")</f>
        <v/>
      </c>
      <c r="AB582" s="4" t="str">
        <f t="shared" si="21"/>
        <v/>
      </c>
      <c r="AD582" s="6" t="str">
        <f t="shared" si="22"/>
        <v/>
      </c>
    </row>
    <row r="583" spans="27:30">
      <c r="AA583" s="4" t="str">
        <f t="array" ref="AA583">IFERROR(INDEX($A$2:$A$30,MATCH(0,COUNTIF($AA$1:AA582,$A$2:$A$30),0)),"")</f>
        <v/>
      </c>
      <c r="AB583" s="4" t="str">
        <f t="shared" si="21"/>
        <v/>
      </c>
      <c r="AD583" s="6" t="str">
        <f t="shared" si="22"/>
        <v/>
      </c>
    </row>
    <row r="584" spans="27:30">
      <c r="AA584" s="4" t="str">
        <f t="array" ref="AA584">IFERROR(INDEX($A$2:$A$30,MATCH(0,COUNTIF($AA$1:AA583,$A$2:$A$30),0)),"")</f>
        <v/>
      </c>
      <c r="AB584" s="4" t="str">
        <f t="shared" si="21"/>
        <v/>
      </c>
      <c r="AD584" s="6" t="str">
        <f t="shared" si="22"/>
        <v/>
      </c>
    </row>
    <row r="585" spans="27:30">
      <c r="AA585" s="4" t="str">
        <f t="array" ref="AA585">IFERROR(INDEX($A$2:$A$30,MATCH(0,COUNTIF($AA$1:AA584,$A$2:$A$30),0)),"")</f>
        <v/>
      </c>
      <c r="AB585" s="4" t="str">
        <f t="shared" si="21"/>
        <v/>
      </c>
      <c r="AD585" s="6" t="str">
        <f t="shared" si="22"/>
        <v/>
      </c>
    </row>
    <row r="586" spans="27:30">
      <c r="AA586" s="4" t="str">
        <f t="array" ref="AA586">IFERROR(INDEX($A$2:$A$30,MATCH(0,COUNTIF($AA$1:AA585,$A$2:$A$30),0)),"")</f>
        <v/>
      </c>
      <c r="AB586" s="4" t="str">
        <f t="shared" si="21"/>
        <v/>
      </c>
      <c r="AD586" s="6" t="str">
        <f t="shared" si="22"/>
        <v/>
      </c>
    </row>
    <row r="587" spans="27:30">
      <c r="AA587" s="4" t="str">
        <f t="array" ref="AA587">IFERROR(INDEX($A$2:$A$30,MATCH(0,COUNTIF($AA$1:AA586,$A$2:$A$30),0)),"")</f>
        <v/>
      </c>
      <c r="AB587" s="4" t="str">
        <f t="shared" si="21"/>
        <v/>
      </c>
      <c r="AD587" s="6" t="str">
        <f t="shared" si="22"/>
        <v/>
      </c>
    </row>
    <row r="588" spans="27:30">
      <c r="AA588" s="4" t="str">
        <f t="array" ref="AA588">IFERROR(INDEX($A$2:$A$30,MATCH(0,COUNTIF($AA$1:AA587,$A$2:$A$30),0)),"")</f>
        <v/>
      </c>
      <c r="AB588" s="4" t="str">
        <f t="shared" si="21"/>
        <v/>
      </c>
      <c r="AD588" s="6" t="str">
        <f t="shared" si="22"/>
        <v/>
      </c>
    </row>
    <row r="589" spans="27:30">
      <c r="AA589" s="4" t="str">
        <f t="array" ref="AA589">IFERROR(INDEX($A$2:$A$30,MATCH(0,COUNTIF($AA$1:AA588,$A$2:$A$30),0)),"")</f>
        <v/>
      </c>
      <c r="AB589" s="4" t="str">
        <f t="shared" si="21"/>
        <v/>
      </c>
      <c r="AD589" s="6" t="str">
        <f t="shared" si="22"/>
        <v/>
      </c>
    </row>
    <row r="590" spans="27:30">
      <c r="AA590" s="4" t="str">
        <f t="array" ref="AA590">IFERROR(INDEX($A$2:$A$30,MATCH(0,COUNTIF($AA$1:AA589,$A$2:$A$30),0)),"")</f>
        <v/>
      </c>
      <c r="AB590" s="4" t="str">
        <f t="shared" si="21"/>
        <v/>
      </c>
      <c r="AD590" s="6" t="str">
        <f t="shared" si="22"/>
        <v/>
      </c>
    </row>
    <row r="591" spans="27:30">
      <c r="AA591" s="4" t="str">
        <f t="array" ref="AA591">IFERROR(INDEX($A$2:$A$30,MATCH(0,COUNTIF($AA$1:AA590,$A$2:$A$30),0)),"")</f>
        <v/>
      </c>
      <c r="AB591" s="4" t="str">
        <f t="shared" si="21"/>
        <v/>
      </c>
      <c r="AD591" s="6" t="str">
        <f t="shared" si="22"/>
        <v/>
      </c>
    </row>
    <row r="592" spans="27:30">
      <c r="AA592" s="4" t="str">
        <f t="array" ref="AA592">IFERROR(INDEX($A$2:$A$30,MATCH(0,COUNTIF($AA$1:AA591,$A$2:$A$30),0)),"")</f>
        <v/>
      </c>
      <c r="AB592" s="4" t="str">
        <f t="shared" si="21"/>
        <v/>
      </c>
      <c r="AD592" s="6" t="str">
        <f t="shared" si="22"/>
        <v/>
      </c>
    </row>
    <row r="593" spans="27:30">
      <c r="AA593" s="4" t="str">
        <f t="array" ref="AA593">IFERROR(INDEX($A$2:$A$30,MATCH(0,COUNTIF($AA$1:AA592,$A$2:$A$30),0)),"")</f>
        <v/>
      </c>
      <c r="AB593" s="4" t="str">
        <f t="shared" si="21"/>
        <v/>
      </c>
      <c r="AD593" s="6" t="str">
        <f t="shared" si="22"/>
        <v/>
      </c>
    </row>
    <row r="594" spans="27:30">
      <c r="AA594" s="4" t="str">
        <f t="array" ref="AA594">IFERROR(INDEX($A$2:$A$30,MATCH(0,COUNTIF($AA$1:AA593,$A$2:$A$30),0)),"")</f>
        <v/>
      </c>
      <c r="AB594" s="4" t="str">
        <f t="shared" si="21"/>
        <v/>
      </c>
      <c r="AD594" s="6" t="str">
        <f t="shared" si="22"/>
        <v/>
      </c>
    </row>
    <row r="595" spans="27:30">
      <c r="AA595" s="4" t="str">
        <f t="array" ref="AA595">IFERROR(INDEX($A$2:$A$30,MATCH(0,COUNTIF($AA$1:AA594,$A$2:$A$30),0)),"")</f>
        <v/>
      </c>
      <c r="AB595" s="4" t="str">
        <f t="shared" si="21"/>
        <v/>
      </c>
      <c r="AD595" s="6" t="str">
        <f t="shared" si="22"/>
        <v/>
      </c>
    </row>
    <row r="596" spans="27:30">
      <c r="AA596" s="4" t="str">
        <f t="array" ref="AA596">IFERROR(INDEX($A$2:$A$30,MATCH(0,COUNTIF($AA$1:AA595,$A$2:$A$30),0)),"")</f>
        <v/>
      </c>
      <c r="AB596" s="4" t="str">
        <f t="shared" si="21"/>
        <v/>
      </c>
      <c r="AD596" s="6" t="str">
        <f t="shared" si="22"/>
        <v/>
      </c>
    </row>
    <row r="597" spans="27:30">
      <c r="AA597" s="4" t="str">
        <f t="array" ref="AA597">IFERROR(INDEX($A$2:$A$30,MATCH(0,COUNTIF($AA$1:AA596,$A$2:$A$30),0)),"")</f>
        <v/>
      </c>
      <c r="AB597" s="4" t="str">
        <f t="shared" si="21"/>
        <v/>
      </c>
      <c r="AD597" s="6" t="str">
        <f t="shared" si="22"/>
        <v/>
      </c>
    </row>
    <row r="598" spans="27:30">
      <c r="AA598" s="4" t="str">
        <f t="array" ref="AA598">IFERROR(INDEX($A$2:$A$30,MATCH(0,COUNTIF($AA$1:AA597,$A$2:$A$30),0)),"")</f>
        <v/>
      </c>
      <c r="AB598" s="4" t="str">
        <f t="shared" si="21"/>
        <v/>
      </c>
      <c r="AD598" s="6" t="str">
        <f t="shared" si="22"/>
        <v/>
      </c>
    </row>
    <row r="599" spans="27:30">
      <c r="AA599" s="4" t="str">
        <f t="array" ref="AA599">IFERROR(INDEX($A$2:$A$30,MATCH(0,COUNTIF($AA$1:AA598,$A$2:$A$30),0)),"")</f>
        <v/>
      </c>
      <c r="AB599" s="4" t="str">
        <f t="shared" si="21"/>
        <v/>
      </c>
      <c r="AD599" s="6" t="str">
        <f t="shared" si="22"/>
        <v/>
      </c>
    </row>
    <row r="600" spans="27:30">
      <c r="AA600" s="4" t="str">
        <f t="array" ref="AA600">IFERROR(INDEX($A$2:$A$30,MATCH(0,COUNTIF($AA$1:AA599,$A$2:$A$30),0)),"")</f>
        <v/>
      </c>
      <c r="AB600" s="4" t="str">
        <f t="shared" si="21"/>
        <v/>
      </c>
      <c r="AD600" s="6" t="str">
        <f t="shared" si="22"/>
        <v/>
      </c>
    </row>
    <row r="601" spans="27:30">
      <c r="AA601" s="4" t="str">
        <f t="array" ref="AA601">IFERROR(INDEX($A$2:$A$30,MATCH(0,COUNTIF($AA$1:AA600,$A$2:$A$30),0)),"")</f>
        <v/>
      </c>
      <c r="AB601" s="4" t="str">
        <f t="shared" si="21"/>
        <v/>
      </c>
      <c r="AD601" s="6" t="str">
        <f t="shared" si="22"/>
        <v/>
      </c>
    </row>
    <row r="602" spans="27:30">
      <c r="AA602" s="4" t="str">
        <f t="array" ref="AA602">IFERROR(INDEX($A$2:$A$30,MATCH(0,COUNTIF($AA$1:AA601,$A$2:$A$30),0)),"")</f>
        <v/>
      </c>
      <c r="AB602" s="4" t="str">
        <f t="shared" si="21"/>
        <v/>
      </c>
      <c r="AD602" s="6" t="str">
        <f t="shared" si="22"/>
        <v/>
      </c>
    </row>
    <row r="603" spans="27:30">
      <c r="AA603" s="4" t="str">
        <f t="array" ref="AA603">IFERROR(INDEX($A$2:$A$30,MATCH(0,COUNTIF($AA$1:AA602,$A$2:$A$30),0)),"")</f>
        <v/>
      </c>
      <c r="AB603" s="4" t="str">
        <f t="shared" si="21"/>
        <v/>
      </c>
      <c r="AD603" s="6" t="str">
        <f t="shared" si="22"/>
        <v/>
      </c>
    </row>
    <row r="604" spans="27:30">
      <c r="AA604" s="4" t="str">
        <f t="array" ref="AA604">IFERROR(INDEX($A$2:$A$30,MATCH(0,COUNTIF($AA$1:AA603,$A$2:$A$30),0)),"")</f>
        <v/>
      </c>
      <c r="AB604" s="4" t="str">
        <f t="shared" si="21"/>
        <v/>
      </c>
      <c r="AD604" s="6" t="str">
        <f t="shared" si="22"/>
        <v/>
      </c>
    </row>
    <row r="605" spans="27:30">
      <c r="AA605" s="4" t="str">
        <f t="array" ref="AA605">IFERROR(INDEX($A$2:$A$30,MATCH(0,COUNTIF($AA$1:AA604,$A$2:$A$30),0)),"")</f>
        <v/>
      </c>
      <c r="AB605" s="4" t="str">
        <f t="shared" si="21"/>
        <v/>
      </c>
      <c r="AD605" s="6" t="str">
        <f t="shared" si="22"/>
        <v/>
      </c>
    </row>
    <row r="606" spans="27:30">
      <c r="AA606" s="4" t="str">
        <f t="array" ref="AA606">IFERROR(INDEX($A$2:$A$30,MATCH(0,COUNTIF($AA$1:AA605,$A$2:$A$30),0)),"")</f>
        <v/>
      </c>
      <c r="AB606" s="4" t="str">
        <f t="shared" si="21"/>
        <v/>
      </c>
      <c r="AD606" s="6" t="str">
        <f t="shared" si="22"/>
        <v/>
      </c>
    </row>
    <row r="607" spans="27:30">
      <c r="AA607" s="4" t="str">
        <f t="array" ref="AA607">IFERROR(INDEX($A$2:$A$30,MATCH(0,COUNTIF($AA$1:AA606,$A$2:$A$30),0)),"")</f>
        <v/>
      </c>
      <c r="AB607" s="4" t="str">
        <f t="shared" si="21"/>
        <v/>
      </c>
      <c r="AD607" s="6" t="str">
        <f t="shared" si="22"/>
        <v/>
      </c>
    </row>
    <row r="608" spans="27:30">
      <c r="AA608" s="4" t="str">
        <f t="array" ref="AA608">IFERROR(INDEX($A$2:$A$30,MATCH(0,COUNTIF($AA$1:AA607,$A$2:$A$30),0)),"")</f>
        <v/>
      </c>
      <c r="AB608" s="4" t="str">
        <f t="shared" si="21"/>
        <v/>
      </c>
      <c r="AD608" s="6" t="str">
        <f t="shared" si="22"/>
        <v/>
      </c>
    </row>
    <row r="609" spans="27:30">
      <c r="AA609" s="4" t="str">
        <f t="array" ref="AA609">IFERROR(INDEX($A$2:$A$30,MATCH(0,COUNTIF($AA$1:AA608,$A$2:$A$30),0)),"")</f>
        <v/>
      </c>
      <c r="AB609" s="4" t="str">
        <f t="shared" si="21"/>
        <v/>
      </c>
      <c r="AD609" s="6" t="str">
        <f t="shared" si="22"/>
        <v/>
      </c>
    </row>
    <row r="610" spans="27:30">
      <c r="AA610" s="4" t="str">
        <f t="array" ref="AA610">IFERROR(INDEX($A$2:$A$30,MATCH(0,COUNTIF($AA$1:AA609,$A$2:$A$30),0)),"")</f>
        <v/>
      </c>
      <c r="AB610" s="4" t="str">
        <f t="shared" si="21"/>
        <v/>
      </c>
      <c r="AD610" s="6" t="str">
        <f t="shared" si="22"/>
        <v/>
      </c>
    </row>
    <row r="611" spans="27:30">
      <c r="AA611" s="4" t="str">
        <f t="array" ref="AA611">IFERROR(INDEX($A$2:$A$30,MATCH(0,COUNTIF($AA$1:AA610,$A$2:$A$30),0)),"")</f>
        <v/>
      </c>
      <c r="AB611" s="4" t="str">
        <f t="shared" si="21"/>
        <v/>
      </c>
      <c r="AD611" s="6" t="str">
        <f t="shared" si="22"/>
        <v/>
      </c>
    </row>
    <row r="612" spans="27:30">
      <c r="AA612" s="4" t="str">
        <f t="array" ref="AA612">IFERROR(INDEX($A$2:$A$30,MATCH(0,COUNTIF($AA$1:AA611,$A$2:$A$30),0)),"")</f>
        <v/>
      </c>
      <c r="AB612" s="4" t="str">
        <f t="shared" si="21"/>
        <v/>
      </c>
      <c r="AD612" s="6" t="str">
        <f t="shared" si="22"/>
        <v/>
      </c>
    </row>
    <row r="613" spans="27:30">
      <c r="AA613" s="4" t="str">
        <f t="array" ref="AA613">IFERROR(INDEX($A$2:$A$30,MATCH(0,COUNTIF($AA$1:AA612,$A$2:$A$30),0)),"")</f>
        <v/>
      </c>
      <c r="AB613" s="4" t="str">
        <f t="shared" si="21"/>
        <v/>
      </c>
      <c r="AD613" s="6" t="str">
        <f t="shared" si="22"/>
        <v/>
      </c>
    </row>
    <row r="614" spans="27:30">
      <c r="AA614" s="4" t="str">
        <f t="array" ref="AA614">IFERROR(INDEX($A$2:$A$30,MATCH(0,COUNTIF($AA$1:AA613,$A$2:$A$30),0)),"")</f>
        <v/>
      </c>
      <c r="AB614" s="4" t="str">
        <f t="shared" si="21"/>
        <v/>
      </c>
      <c r="AD614" s="6" t="str">
        <f t="shared" si="22"/>
        <v/>
      </c>
    </row>
    <row r="615" spans="27:30">
      <c r="AA615" s="4" t="str">
        <f t="array" ref="AA615">IFERROR(INDEX($A$2:$A$30,MATCH(0,COUNTIF($AA$1:AA614,$A$2:$A$30),0)),"")</f>
        <v/>
      </c>
      <c r="AB615" s="4" t="str">
        <f t="shared" si="21"/>
        <v/>
      </c>
      <c r="AD615" s="6" t="str">
        <f t="shared" si="22"/>
        <v/>
      </c>
    </row>
    <row r="616" spans="27:30">
      <c r="AA616" s="4" t="str">
        <f t="array" ref="AA616">IFERROR(INDEX($A$2:$A$30,MATCH(0,COUNTIF($AA$1:AA615,$A$2:$A$30),0)),"")</f>
        <v/>
      </c>
      <c r="AB616" s="4" t="str">
        <f t="shared" si="21"/>
        <v/>
      </c>
      <c r="AD616" s="6" t="str">
        <f t="shared" si="22"/>
        <v/>
      </c>
    </row>
    <row r="617" spans="27:30">
      <c r="AA617" s="4" t="str">
        <f t="array" ref="AA617">IFERROR(INDEX($A$2:$A$30,MATCH(0,COUNTIF($AA$1:AA616,$A$2:$A$30),0)),"")</f>
        <v/>
      </c>
      <c r="AB617" s="4" t="str">
        <f t="shared" si="21"/>
        <v/>
      </c>
      <c r="AD617" s="6" t="str">
        <f t="shared" si="22"/>
        <v/>
      </c>
    </row>
    <row r="618" spans="27:30">
      <c r="AA618" s="4" t="str">
        <f t="array" ref="AA618">IFERROR(INDEX($A$2:$A$30,MATCH(0,COUNTIF($AA$1:AA617,$A$2:$A$30),0)),"")</f>
        <v/>
      </c>
      <c r="AB618" s="4" t="str">
        <f t="shared" si="21"/>
        <v/>
      </c>
      <c r="AD618" s="6" t="str">
        <f t="shared" si="22"/>
        <v/>
      </c>
    </row>
    <row r="619" spans="27:30">
      <c r="AA619" s="4" t="str">
        <f t="array" ref="AA619">IFERROR(INDEX($A$2:$A$30,MATCH(0,COUNTIF($AA$1:AA618,$A$2:$A$30),0)),"")</f>
        <v/>
      </c>
      <c r="AB619" s="4" t="str">
        <f t="shared" si="21"/>
        <v/>
      </c>
      <c r="AD619" s="6" t="str">
        <f t="shared" si="22"/>
        <v/>
      </c>
    </row>
    <row r="620" spans="27:30">
      <c r="AA620" s="4" t="str">
        <f t="array" ref="AA620">IFERROR(INDEX($A$2:$A$30,MATCH(0,COUNTIF($AA$1:AA619,$A$2:$A$30),0)),"")</f>
        <v/>
      </c>
      <c r="AB620" s="4" t="str">
        <f t="shared" si="21"/>
        <v/>
      </c>
      <c r="AD620" s="6" t="str">
        <f t="shared" si="22"/>
        <v/>
      </c>
    </row>
    <row r="621" spans="27:30">
      <c r="AA621" s="4" t="str">
        <f t="array" ref="AA621">IFERROR(INDEX($A$2:$A$30,MATCH(0,COUNTIF($AA$1:AA620,$A$2:$A$30),0)),"")</f>
        <v/>
      </c>
      <c r="AB621" s="4" t="str">
        <f t="shared" si="21"/>
        <v/>
      </c>
      <c r="AD621" s="6" t="str">
        <f t="shared" si="22"/>
        <v/>
      </c>
    </row>
    <row r="622" spans="27:30">
      <c r="AA622" s="4" t="str">
        <f t="array" ref="AA622">IFERROR(INDEX($A$2:$A$30,MATCH(0,COUNTIF($AA$1:AA621,$A$2:$A$30),0)),"")</f>
        <v/>
      </c>
      <c r="AB622" s="4" t="str">
        <f t="shared" si="21"/>
        <v/>
      </c>
      <c r="AD622" s="6" t="str">
        <f t="shared" si="22"/>
        <v/>
      </c>
    </row>
    <row r="623" spans="27:30">
      <c r="AA623" s="4" t="str">
        <f t="array" ref="AA623">IFERROR(INDEX($A$2:$A$30,MATCH(0,COUNTIF($AA$1:AA622,$A$2:$A$30),0)),"")</f>
        <v/>
      </c>
      <c r="AB623" s="4" t="str">
        <f t="shared" si="21"/>
        <v/>
      </c>
      <c r="AD623" s="6" t="str">
        <f t="shared" si="22"/>
        <v/>
      </c>
    </row>
    <row r="624" spans="27:30">
      <c r="AA624" s="4" t="str">
        <f t="array" ref="AA624">IFERROR(INDEX($A$2:$A$30,MATCH(0,COUNTIF($AA$1:AA623,$A$2:$A$30),0)),"")</f>
        <v/>
      </c>
      <c r="AB624" s="4" t="str">
        <f t="shared" si="21"/>
        <v/>
      </c>
      <c r="AD624" s="6" t="str">
        <f t="shared" si="22"/>
        <v/>
      </c>
    </row>
    <row r="625" spans="27:30">
      <c r="AA625" s="4" t="str">
        <f t="array" ref="AA625">IFERROR(INDEX($A$2:$A$30,MATCH(0,COUNTIF($AA$1:AA624,$A$2:$A$30),0)),"")</f>
        <v/>
      </c>
      <c r="AB625" s="4" t="str">
        <f t="shared" si="21"/>
        <v/>
      </c>
      <c r="AD625" s="6" t="str">
        <f t="shared" si="22"/>
        <v/>
      </c>
    </row>
    <row r="626" spans="27:30">
      <c r="AA626" s="4" t="str">
        <f t="array" ref="AA626">IFERROR(INDEX($A$2:$A$30,MATCH(0,COUNTIF($AA$1:AA625,$A$2:$A$30),0)),"")</f>
        <v/>
      </c>
      <c r="AB626" s="4" t="str">
        <f t="shared" si="21"/>
        <v/>
      </c>
      <c r="AD626" s="6" t="str">
        <f t="shared" si="22"/>
        <v/>
      </c>
    </row>
    <row r="627" spans="27:30">
      <c r="AA627" s="4" t="str">
        <f t="array" ref="AA627">IFERROR(INDEX($A$2:$A$30,MATCH(0,COUNTIF($AA$1:AA626,$A$2:$A$30),0)),"")</f>
        <v/>
      </c>
      <c r="AB627" s="4" t="str">
        <f t="shared" si="21"/>
        <v/>
      </c>
      <c r="AD627" s="6" t="str">
        <f t="shared" si="22"/>
        <v/>
      </c>
    </row>
    <row r="628" spans="27:30">
      <c r="AA628" s="4" t="str">
        <f t="array" ref="AA628">IFERROR(INDEX($A$2:$A$30,MATCH(0,COUNTIF($AA$1:AA627,$A$2:$A$30),0)),"")</f>
        <v/>
      </c>
      <c r="AB628" s="4" t="str">
        <f t="shared" si="21"/>
        <v/>
      </c>
      <c r="AD628" s="6" t="str">
        <f t="shared" si="22"/>
        <v/>
      </c>
    </row>
    <row r="629" spans="27:30">
      <c r="AA629" s="4" t="str">
        <f t="array" ref="AA629">IFERROR(INDEX($A$2:$A$30,MATCH(0,COUNTIF($AA$1:AA628,$A$2:$A$30),0)),"")</f>
        <v/>
      </c>
      <c r="AB629" s="4" t="str">
        <f t="shared" si="21"/>
        <v/>
      </c>
      <c r="AD629" s="6" t="str">
        <f t="shared" si="22"/>
        <v/>
      </c>
    </row>
    <row r="630" spans="27:30">
      <c r="AA630" s="4" t="str">
        <f t="array" ref="AA630">IFERROR(INDEX($A$2:$A$30,MATCH(0,COUNTIF($AA$1:AA629,$A$2:$A$30),0)),"")</f>
        <v/>
      </c>
      <c r="AB630" s="4" t="str">
        <f t="shared" si="21"/>
        <v/>
      </c>
      <c r="AD630" s="6" t="str">
        <f t="shared" si="22"/>
        <v/>
      </c>
    </row>
    <row r="631" spans="27:30">
      <c r="AA631" s="4" t="str">
        <f t="array" ref="AA631">IFERROR(INDEX($A$2:$A$30,MATCH(0,COUNTIF($AA$1:AA630,$A$2:$A$30),0)),"")</f>
        <v/>
      </c>
      <c r="AB631" s="4" t="str">
        <f t="shared" si="21"/>
        <v/>
      </c>
      <c r="AD631" s="6" t="str">
        <f t="shared" si="22"/>
        <v/>
      </c>
    </row>
    <row r="632" spans="27:30">
      <c r="AA632" s="4" t="str">
        <f t="array" ref="AA632">IFERROR(INDEX($A$2:$A$30,MATCH(0,COUNTIF($AA$1:AA631,$A$2:$A$30),0)),"")</f>
        <v/>
      </c>
      <c r="AB632" s="4" t="str">
        <f t="shared" si="21"/>
        <v/>
      </c>
      <c r="AD632" s="6" t="str">
        <f t="shared" si="22"/>
        <v/>
      </c>
    </row>
    <row r="633" spans="27:30">
      <c r="AA633" s="4" t="str">
        <f t="array" ref="AA633">IFERROR(INDEX($A$2:$A$30,MATCH(0,COUNTIF($AA$1:AA632,$A$2:$A$30),0)),"")</f>
        <v/>
      </c>
      <c r="AB633" s="4" t="str">
        <f t="shared" si="21"/>
        <v/>
      </c>
      <c r="AD633" s="6" t="str">
        <f t="shared" si="22"/>
        <v/>
      </c>
    </row>
    <row r="634" spans="27:30">
      <c r="AA634" s="4" t="str">
        <f t="array" ref="AA634">IFERROR(INDEX($A$2:$A$30,MATCH(0,COUNTIF($AA$1:AA633,$A$2:$A$30),0)),"")</f>
        <v/>
      </c>
      <c r="AB634" s="4" t="str">
        <f t="shared" si="21"/>
        <v/>
      </c>
      <c r="AD634" s="6" t="str">
        <f t="shared" si="22"/>
        <v/>
      </c>
    </row>
    <row r="635" spans="27:30">
      <c r="AA635" s="4" t="str">
        <f t="array" ref="AA635">IFERROR(INDEX($A$2:$A$30,MATCH(0,COUNTIF($AA$1:AA634,$A$2:$A$30),0)),"")</f>
        <v/>
      </c>
      <c r="AB635" s="4" t="str">
        <f t="shared" si="21"/>
        <v/>
      </c>
      <c r="AD635" s="6" t="str">
        <f t="shared" si="22"/>
        <v/>
      </c>
    </row>
    <row r="636" spans="27:30">
      <c r="AA636" s="4" t="str">
        <f t="array" ref="AA636">IFERROR(INDEX($A$2:$A$30,MATCH(0,COUNTIF($AA$1:AA635,$A$2:$A$30),0)),"")</f>
        <v/>
      </c>
      <c r="AB636" s="4" t="str">
        <f t="shared" si="21"/>
        <v/>
      </c>
      <c r="AD636" s="6" t="str">
        <f t="shared" si="22"/>
        <v/>
      </c>
    </row>
    <row r="637" spans="27:30">
      <c r="AA637" s="4" t="str">
        <f t="array" ref="AA637">IFERROR(INDEX($A$2:$A$30,MATCH(0,COUNTIF($AA$1:AA636,$A$2:$A$30),0)),"")</f>
        <v/>
      </c>
      <c r="AB637" s="4" t="str">
        <f t="shared" si="21"/>
        <v/>
      </c>
      <c r="AD637" s="6" t="str">
        <f t="shared" si="22"/>
        <v/>
      </c>
    </row>
    <row r="638" spans="27:30">
      <c r="AA638" s="4" t="str">
        <f t="array" ref="AA638">IFERROR(INDEX($A$2:$A$30,MATCH(0,COUNTIF($AA$1:AA637,$A$2:$A$30),0)),"")</f>
        <v/>
      </c>
      <c r="AB638" s="4" t="str">
        <f t="shared" si="21"/>
        <v/>
      </c>
      <c r="AD638" s="6" t="str">
        <f t="shared" si="22"/>
        <v/>
      </c>
    </row>
    <row r="639" spans="27:30">
      <c r="AA639" s="4" t="str">
        <f t="array" ref="AA639">IFERROR(INDEX($A$2:$A$30,MATCH(0,COUNTIF($AA$1:AA638,$A$2:$A$30),0)),"")</f>
        <v/>
      </c>
      <c r="AB639" s="4" t="str">
        <f t="shared" si="21"/>
        <v/>
      </c>
      <c r="AD639" s="6" t="str">
        <f t="shared" si="22"/>
        <v/>
      </c>
    </row>
    <row r="640" spans="27:30">
      <c r="AA640" s="4" t="str">
        <f t="array" ref="AA640">IFERROR(INDEX($A$2:$A$30,MATCH(0,COUNTIF($AA$1:AA639,$A$2:$A$30),0)),"")</f>
        <v/>
      </c>
      <c r="AB640" s="4" t="str">
        <f t="shared" si="21"/>
        <v/>
      </c>
      <c r="AD640" s="6" t="str">
        <f t="shared" si="22"/>
        <v/>
      </c>
    </row>
    <row r="641" spans="27:30">
      <c r="AA641" s="4" t="str">
        <f t="array" ref="AA641">IFERROR(INDEX($A$2:$A$30,MATCH(0,COUNTIF($AA$1:AA640,$A$2:$A$30),0)),"")</f>
        <v/>
      </c>
      <c r="AB641" s="4" t="str">
        <f t="shared" si="21"/>
        <v/>
      </c>
      <c r="AD641" s="6" t="str">
        <f t="shared" si="22"/>
        <v/>
      </c>
    </row>
    <row r="642" spans="27:30">
      <c r="AA642" s="4" t="str">
        <f t="array" ref="AA642">IFERROR(INDEX($A$2:$A$30,MATCH(0,COUNTIF($AA$1:AA641,$A$2:$A$30),0)),"")</f>
        <v/>
      </c>
      <c r="AB642" s="4" t="str">
        <f t="shared" ref="AB642:AB705" si="23">IF(AA642="","",SUMIF($A$2:$A$30,AA642,$G$2:$G$30))</f>
        <v/>
      </c>
      <c r="AD642" s="6" t="str">
        <f t="shared" ref="AD642:AD705" si="24">IF(AA642="","",AB642 + ROW()/100000)</f>
        <v/>
      </c>
    </row>
    <row r="643" spans="27:30">
      <c r="AA643" s="4" t="str">
        <f t="array" ref="AA643">IFERROR(INDEX($A$2:$A$30,MATCH(0,COUNTIF($AA$1:AA642,$A$2:$A$30),0)),"")</f>
        <v/>
      </c>
      <c r="AB643" s="4" t="str">
        <f t="shared" si="23"/>
        <v/>
      </c>
      <c r="AD643" s="6" t="str">
        <f t="shared" si="24"/>
        <v/>
      </c>
    </row>
    <row r="644" spans="27:30">
      <c r="AA644" s="4" t="str">
        <f t="array" ref="AA644">IFERROR(INDEX($A$2:$A$30,MATCH(0,COUNTIF($AA$1:AA643,$A$2:$A$30),0)),"")</f>
        <v/>
      </c>
      <c r="AB644" s="4" t="str">
        <f t="shared" si="23"/>
        <v/>
      </c>
      <c r="AD644" s="6" t="str">
        <f t="shared" si="24"/>
        <v/>
      </c>
    </row>
    <row r="645" spans="27:30">
      <c r="AA645" s="4" t="str">
        <f t="array" ref="AA645">IFERROR(INDEX($A$2:$A$30,MATCH(0,COUNTIF($AA$1:AA644,$A$2:$A$30),0)),"")</f>
        <v/>
      </c>
      <c r="AB645" s="4" t="str">
        <f t="shared" si="23"/>
        <v/>
      </c>
      <c r="AD645" s="6" t="str">
        <f t="shared" si="24"/>
        <v/>
      </c>
    </row>
    <row r="646" spans="27:30">
      <c r="AA646" s="4" t="str">
        <f t="array" ref="AA646">IFERROR(INDEX($A$2:$A$30,MATCH(0,COUNTIF($AA$1:AA645,$A$2:$A$30),0)),"")</f>
        <v/>
      </c>
      <c r="AB646" s="4" t="str">
        <f t="shared" si="23"/>
        <v/>
      </c>
      <c r="AD646" s="6" t="str">
        <f t="shared" si="24"/>
        <v/>
      </c>
    </row>
    <row r="647" spans="27:30">
      <c r="AA647" s="4" t="str">
        <f t="array" ref="AA647">IFERROR(INDEX($A$2:$A$30,MATCH(0,COUNTIF($AA$1:AA646,$A$2:$A$30),0)),"")</f>
        <v/>
      </c>
      <c r="AB647" s="4" t="str">
        <f t="shared" si="23"/>
        <v/>
      </c>
      <c r="AD647" s="6" t="str">
        <f t="shared" si="24"/>
        <v/>
      </c>
    </row>
    <row r="648" spans="27:30">
      <c r="AA648" s="4" t="str">
        <f t="array" ref="AA648">IFERROR(INDEX($A$2:$A$30,MATCH(0,COUNTIF($AA$1:AA647,$A$2:$A$30),0)),"")</f>
        <v/>
      </c>
      <c r="AB648" s="4" t="str">
        <f t="shared" si="23"/>
        <v/>
      </c>
      <c r="AD648" s="6" t="str">
        <f t="shared" si="24"/>
        <v/>
      </c>
    </row>
    <row r="649" spans="27:30">
      <c r="AA649" s="4" t="str">
        <f t="array" ref="AA649">IFERROR(INDEX($A$2:$A$30,MATCH(0,COUNTIF($AA$1:AA648,$A$2:$A$30),0)),"")</f>
        <v/>
      </c>
      <c r="AB649" s="4" t="str">
        <f t="shared" si="23"/>
        <v/>
      </c>
      <c r="AD649" s="6" t="str">
        <f t="shared" si="24"/>
        <v/>
      </c>
    </row>
    <row r="650" spans="27:30">
      <c r="AA650" s="4" t="str">
        <f t="array" ref="AA650">IFERROR(INDEX($A$2:$A$30,MATCH(0,COUNTIF($AA$1:AA649,$A$2:$A$30),0)),"")</f>
        <v/>
      </c>
      <c r="AB650" s="4" t="str">
        <f t="shared" si="23"/>
        <v/>
      </c>
      <c r="AD650" s="6" t="str">
        <f t="shared" si="24"/>
        <v/>
      </c>
    </row>
    <row r="651" spans="27:30">
      <c r="AA651" s="4" t="str">
        <f t="array" ref="AA651">IFERROR(INDEX($A$2:$A$30,MATCH(0,COUNTIF($AA$1:AA650,$A$2:$A$30),0)),"")</f>
        <v/>
      </c>
      <c r="AB651" s="4" t="str">
        <f t="shared" si="23"/>
        <v/>
      </c>
      <c r="AD651" s="6" t="str">
        <f t="shared" si="24"/>
        <v/>
      </c>
    </row>
    <row r="652" spans="27:30">
      <c r="AA652" s="4" t="str">
        <f t="array" ref="AA652">IFERROR(INDEX($A$2:$A$30,MATCH(0,COUNTIF($AA$1:AA651,$A$2:$A$30),0)),"")</f>
        <v/>
      </c>
      <c r="AB652" s="4" t="str">
        <f t="shared" si="23"/>
        <v/>
      </c>
      <c r="AD652" s="6" t="str">
        <f t="shared" si="24"/>
        <v/>
      </c>
    </row>
    <row r="653" spans="27:30">
      <c r="AA653" s="4" t="str">
        <f t="array" ref="AA653">IFERROR(INDEX($A$2:$A$30,MATCH(0,COUNTIF($AA$1:AA652,$A$2:$A$30),0)),"")</f>
        <v/>
      </c>
      <c r="AB653" s="4" t="str">
        <f t="shared" si="23"/>
        <v/>
      </c>
      <c r="AD653" s="6" t="str">
        <f t="shared" si="24"/>
        <v/>
      </c>
    </row>
    <row r="654" spans="27:30">
      <c r="AA654" s="4" t="str">
        <f t="array" ref="AA654">IFERROR(INDEX($A$2:$A$30,MATCH(0,COUNTIF($AA$1:AA653,$A$2:$A$30),0)),"")</f>
        <v/>
      </c>
      <c r="AB654" s="4" t="str">
        <f t="shared" si="23"/>
        <v/>
      </c>
      <c r="AD654" s="6" t="str">
        <f t="shared" si="24"/>
        <v/>
      </c>
    </row>
    <row r="655" spans="27:30">
      <c r="AA655" s="4" t="str">
        <f t="array" ref="AA655">IFERROR(INDEX($A$2:$A$30,MATCH(0,COUNTIF($AA$1:AA654,$A$2:$A$30),0)),"")</f>
        <v/>
      </c>
      <c r="AB655" s="4" t="str">
        <f t="shared" si="23"/>
        <v/>
      </c>
      <c r="AD655" s="6" t="str">
        <f t="shared" si="24"/>
        <v/>
      </c>
    </row>
    <row r="656" spans="27:30">
      <c r="AA656" s="4" t="str">
        <f t="array" ref="AA656">IFERROR(INDEX($A$2:$A$30,MATCH(0,COUNTIF($AA$1:AA655,$A$2:$A$30),0)),"")</f>
        <v/>
      </c>
      <c r="AB656" s="4" t="str">
        <f t="shared" si="23"/>
        <v/>
      </c>
      <c r="AD656" s="6" t="str">
        <f t="shared" si="24"/>
        <v/>
      </c>
    </row>
    <row r="657" spans="27:30">
      <c r="AA657" s="4" t="str">
        <f t="array" ref="AA657">IFERROR(INDEX($A$2:$A$30,MATCH(0,COUNTIF($AA$1:AA656,$A$2:$A$30),0)),"")</f>
        <v/>
      </c>
      <c r="AB657" s="4" t="str">
        <f t="shared" si="23"/>
        <v/>
      </c>
      <c r="AD657" s="6" t="str">
        <f t="shared" si="24"/>
        <v/>
      </c>
    </row>
    <row r="658" spans="27:30">
      <c r="AA658" s="4" t="str">
        <f t="array" ref="AA658">IFERROR(INDEX($A$2:$A$30,MATCH(0,COUNTIF($AA$1:AA657,$A$2:$A$30),0)),"")</f>
        <v/>
      </c>
      <c r="AB658" s="4" t="str">
        <f t="shared" si="23"/>
        <v/>
      </c>
      <c r="AD658" s="6" t="str">
        <f t="shared" si="24"/>
        <v/>
      </c>
    </row>
    <row r="659" spans="27:30">
      <c r="AA659" s="4" t="str">
        <f t="array" ref="AA659">IFERROR(INDEX($A$2:$A$30,MATCH(0,COUNTIF($AA$1:AA658,$A$2:$A$30),0)),"")</f>
        <v/>
      </c>
      <c r="AB659" s="4" t="str">
        <f t="shared" si="23"/>
        <v/>
      </c>
      <c r="AD659" s="6" t="str">
        <f t="shared" si="24"/>
        <v/>
      </c>
    </row>
    <row r="660" spans="27:30">
      <c r="AA660" s="4" t="str">
        <f t="array" ref="AA660">IFERROR(INDEX($A$2:$A$30,MATCH(0,COUNTIF($AA$1:AA659,$A$2:$A$30),0)),"")</f>
        <v/>
      </c>
      <c r="AB660" s="4" t="str">
        <f t="shared" si="23"/>
        <v/>
      </c>
      <c r="AD660" s="6" t="str">
        <f t="shared" si="24"/>
        <v/>
      </c>
    </row>
    <row r="661" spans="27:30">
      <c r="AA661" s="4" t="str">
        <f t="array" ref="AA661">IFERROR(INDEX($A$2:$A$30,MATCH(0,COUNTIF($AA$1:AA660,$A$2:$A$30),0)),"")</f>
        <v/>
      </c>
      <c r="AB661" s="4" t="str">
        <f t="shared" si="23"/>
        <v/>
      </c>
      <c r="AD661" s="6" t="str">
        <f t="shared" si="24"/>
        <v/>
      </c>
    </row>
    <row r="662" spans="27:30">
      <c r="AA662" s="4" t="str">
        <f t="array" ref="AA662">IFERROR(INDEX($A$2:$A$30,MATCH(0,COUNTIF($AA$1:AA661,$A$2:$A$30),0)),"")</f>
        <v/>
      </c>
      <c r="AB662" s="4" t="str">
        <f t="shared" si="23"/>
        <v/>
      </c>
      <c r="AD662" s="6" t="str">
        <f t="shared" si="24"/>
        <v/>
      </c>
    </row>
    <row r="663" spans="27:30">
      <c r="AA663" s="4" t="str">
        <f t="array" ref="AA663">IFERROR(INDEX($A$2:$A$30,MATCH(0,COUNTIF($AA$1:AA662,$A$2:$A$30),0)),"")</f>
        <v/>
      </c>
      <c r="AB663" s="4" t="str">
        <f t="shared" si="23"/>
        <v/>
      </c>
      <c r="AD663" s="6" t="str">
        <f t="shared" si="24"/>
        <v/>
      </c>
    </row>
    <row r="664" spans="27:30">
      <c r="AA664" s="4" t="str">
        <f t="array" ref="AA664">IFERROR(INDEX($A$2:$A$30,MATCH(0,COUNTIF($AA$1:AA663,$A$2:$A$30),0)),"")</f>
        <v/>
      </c>
      <c r="AB664" s="4" t="str">
        <f t="shared" si="23"/>
        <v/>
      </c>
      <c r="AD664" s="6" t="str">
        <f t="shared" si="24"/>
        <v/>
      </c>
    </row>
    <row r="665" spans="27:30">
      <c r="AA665" s="4" t="str">
        <f t="array" ref="AA665">IFERROR(INDEX($A$2:$A$30,MATCH(0,COUNTIF($AA$1:AA664,$A$2:$A$30),0)),"")</f>
        <v/>
      </c>
      <c r="AB665" s="4" t="str">
        <f t="shared" si="23"/>
        <v/>
      </c>
      <c r="AD665" s="6" t="str">
        <f t="shared" si="24"/>
        <v/>
      </c>
    </row>
    <row r="666" spans="27:30">
      <c r="AA666" s="4" t="str">
        <f t="array" ref="AA666">IFERROR(INDEX($A$2:$A$30,MATCH(0,COUNTIF($AA$1:AA665,$A$2:$A$30),0)),"")</f>
        <v/>
      </c>
      <c r="AB666" s="4" t="str">
        <f t="shared" si="23"/>
        <v/>
      </c>
      <c r="AD666" s="6" t="str">
        <f t="shared" si="24"/>
        <v/>
      </c>
    </row>
    <row r="667" spans="27:30">
      <c r="AA667" s="4" t="str">
        <f t="array" ref="AA667">IFERROR(INDEX($A$2:$A$30,MATCH(0,COUNTIF($AA$1:AA666,$A$2:$A$30),0)),"")</f>
        <v/>
      </c>
      <c r="AB667" s="4" t="str">
        <f t="shared" si="23"/>
        <v/>
      </c>
      <c r="AD667" s="6" t="str">
        <f t="shared" si="24"/>
        <v/>
      </c>
    </row>
    <row r="668" spans="27:30">
      <c r="AA668" s="4" t="str">
        <f t="array" ref="AA668">IFERROR(INDEX($A$2:$A$30,MATCH(0,COUNTIF($AA$1:AA667,$A$2:$A$30),0)),"")</f>
        <v/>
      </c>
      <c r="AB668" s="4" t="str">
        <f t="shared" si="23"/>
        <v/>
      </c>
      <c r="AD668" s="6" t="str">
        <f t="shared" si="24"/>
        <v/>
      </c>
    </row>
    <row r="669" spans="27:30">
      <c r="AA669" s="4" t="str">
        <f t="array" ref="AA669">IFERROR(INDEX($A$2:$A$30,MATCH(0,COUNTIF($AA$1:AA668,$A$2:$A$30),0)),"")</f>
        <v/>
      </c>
      <c r="AB669" s="4" t="str">
        <f t="shared" si="23"/>
        <v/>
      </c>
      <c r="AD669" s="6" t="str">
        <f t="shared" si="24"/>
        <v/>
      </c>
    </row>
    <row r="670" spans="27:30">
      <c r="AA670" s="4" t="str">
        <f t="array" ref="AA670">IFERROR(INDEX($A$2:$A$30,MATCH(0,COUNTIF($AA$1:AA669,$A$2:$A$30),0)),"")</f>
        <v/>
      </c>
      <c r="AB670" s="4" t="str">
        <f t="shared" si="23"/>
        <v/>
      </c>
      <c r="AD670" s="6" t="str">
        <f t="shared" si="24"/>
        <v/>
      </c>
    </row>
    <row r="671" spans="27:30">
      <c r="AA671" s="4" t="str">
        <f t="array" ref="AA671">IFERROR(INDEX($A$2:$A$30,MATCH(0,COUNTIF($AA$1:AA670,$A$2:$A$30),0)),"")</f>
        <v/>
      </c>
      <c r="AB671" s="4" t="str">
        <f t="shared" si="23"/>
        <v/>
      </c>
      <c r="AD671" s="6" t="str">
        <f t="shared" si="24"/>
        <v/>
      </c>
    </row>
    <row r="672" spans="27:30">
      <c r="AA672" s="4" t="str">
        <f t="array" ref="AA672">IFERROR(INDEX($A$2:$A$30,MATCH(0,COUNTIF($AA$1:AA671,$A$2:$A$30),0)),"")</f>
        <v/>
      </c>
      <c r="AB672" s="4" t="str">
        <f t="shared" si="23"/>
        <v/>
      </c>
      <c r="AD672" s="6" t="str">
        <f t="shared" si="24"/>
        <v/>
      </c>
    </row>
    <row r="673" spans="27:30">
      <c r="AA673" s="4" t="str">
        <f t="array" ref="AA673">IFERROR(INDEX($A$2:$A$30,MATCH(0,COUNTIF($AA$1:AA672,$A$2:$A$30),0)),"")</f>
        <v/>
      </c>
      <c r="AB673" s="4" t="str">
        <f t="shared" si="23"/>
        <v/>
      </c>
      <c r="AD673" s="6" t="str">
        <f t="shared" si="24"/>
        <v/>
      </c>
    </row>
    <row r="674" spans="27:30">
      <c r="AA674" s="4" t="str">
        <f t="array" ref="AA674">IFERROR(INDEX($A$2:$A$30,MATCH(0,COUNTIF($AA$1:AA673,$A$2:$A$30),0)),"")</f>
        <v/>
      </c>
      <c r="AB674" s="4" t="str">
        <f t="shared" si="23"/>
        <v/>
      </c>
      <c r="AD674" s="6" t="str">
        <f t="shared" si="24"/>
        <v/>
      </c>
    </row>
    <row r="675" spans="27:30">
      <c r="AA675" s="4" t="str">
        <f t="array" ref="AA675">IFERROR(INDEX($A$2:$A$30,MATCH(0,COUNTIF($AA$1:AA674,$A$2:$A$30),0)),"")</f>
        <v/>
      </c>
      <c r="AB675" s="4" t="str">
        <f t="shared" si="23"/>
        <v/>
      </c>
      <c r="AD675" s="6" t="str">
        <f t="shared" si="24"/>
        <v/>
      </c>
    </row>
    <row r="676" spans="27:30">
      <c r="AA676" s="4" t="str">
        <f t="array" ref="AA676">IFERROR(INDEX($A$2:$A$30,MATCH(0,COUNTIF($AA$1:AA675,$A$2:$A$30),0)),"")</f>
        <v/>
      </c>
      <c r="AB676" s="4" t="str">
        <f t="shared" si="23"/>
        <v/>
      </c>
      <c r="AD676" s="6" t="str">
        <f t="shared" si="24"/>
        <v/>
      </c>
    </row>
    <row r="677" spans="27:30">
      <c r="AA677" s="4" t="str">
        <f t="array" ref="AA677">IFERROR(INDEX($A$2:$A$30,MATCH(0,COUNTIF($AA$1:AA676,$A$2:$A$30),0)),"")</f>
        <v/>
      </c>
      <c r="AB677" s="4" t="str">
        <f t="shared" si="23"/>
        <v/>
      </c>
      <c r="AD677" s="6" t="str">
        <f t="shared" si="24"/>
        <v/>
      </c>
    </row>
    <row r="678" spans="27:30">
      <c r="AA678" s="4" t="str">
        <f t="array" ref="AA678">IFERROR(INDEX($A$2:$A$30,MATCH(0,COUNTIF($AA$1:AA677,$A$2:$A$30),0)),"")</f>
        <v/>
      </c>
      <c r="AB678" s="4" t="str">
        <f t="shared" si="23"/>
        <v/>
      </c>
      <c r="AD678" s="6" t="str">
        <f t="shared" si="24"/>
        <v/>
      </c>
    </row>
    <row r="679" spans="27:30">
      <c r="AA679" s="4" t="str">
        <f t="array" ref="AA679">IFERROR(INDEX($A$2:$A$30,MATCH(0,COUNTIF($AA$1:AA678,$A$2:$A$30),0)),"")</f>
        <v/>
      </c>
      <c r="AB679" s="4" t="str">
        <f t="shared" si="23"/>
        <v/>
      </c>
      <c r="AD679" s="6" t="str">
        <f t="shared" si="24"/>
        <v/>
      </c>
    </row>
    <row r="680" spans="27:30">
      <c r="AA680" s="4" t="str">
        <f t="array" ref="AA680">IFERROR(INDEX($A$2:$A$30,MATCH(0,COUNTIF($AA$1:AA679,$A$2:$A$30),0)),"")</f>
        <v/>
      </c>
      <c r="AB680" s="4" t="str">
        <f t="shared" si="23"/>
        <v/>
      </c>
      <c r="AD680" s="6" t="str">
        <f t="shared" si="24"/>
        <v/>
      </c>
    </row>
    <row r="681" spans="27:30">
      <c r="AA681" s="4" t="str">
        <f t="array" ref="AA681">IFERROR(INDEX($A$2:$A$30,MATCH(0,COUNTIF($AA$1:AA680,$A$2:$A$30),0)),"")</f>
        <v/>
      </c>
      <c r="AB681" s="4" t="str">
        <f t="shared" si="23"/>
        <v/>
      </c>
      <c r="AD681" s="6" t="str">
        <f t="shared" si="24"/>
        <v/>
      </c>
    </row>
    <row r="682" spans="27:30">
      <c r="AA682" s="4" t="str">
        <f t="array" ref="AA682">IFERROR(INDEX($A$2:$A$30,MATCH(0,COUNTIF($AA$1:AA681,$A$2:$A$30),0)),"")</f>
        <v/>
      </c>
      <c r="AB682" s="4" t="str">
        <f t="shared" si="23"/>
        <v/>
      </c>
      <c r="AD682" s="6" t="str">
        <f t="shared" si="24"/>
        <v/>
      </c>
    </row>
    <row r="683" spans="27:30">
      <c r="AA683" s="4" t="str">
        <f t="array" ref="AA683">IFERROR(INDEX($A$2:$A$30,MATCH(0,COUNTIF($AA$1:AA682,$A$2:$A$30),0)),"")</f>
        <v/>
      </c>
      <c r="AB683" s="4" t="str">
        <f t="shared" si="23"/>
        <v/>
      </c>
      <c r="AD683" s="6" t="str">
        <f t="shared" si="24"/>
        <v/>
      </c>
    </row>
    <row r="684" spans="27:30">
      <c r="AA684" s="4" t="str">
        <f t="array" ref="AA684">IFERROR(INDEX($A$2:$A$30,MATCH(0,COUNTIF($AA$1:AA683,$A$2:$A$30),0)),"")</f>
        <v/>
      </c>
      <c r="AB684" s="4" t="str">
        <f t="shared" si="23"/>
        <v/>
      </c>
      <c r="AD684" s="6" t="str">
        <f t="shared" si="24"/>
        <v/>
      </c>
    </row>
    <row r="685" spans="27:30">
      <c r="AA685" s="4" t="str">
        <f t="array" ref="AA685">IFERROR(INDEX($A$2:$A$30,MATCH(0,COUNTIF($AA$1:AA684,$A$2:$A$30),0)),"")</f>
        <v/>
      </c>
      <c r="AB685" s="4" t="str">
        <f t="shared" si="23"/>
        <v/>
      </c>
      <c r="AD685" s="6" t="str">
        <f t="shared" si="24"/>
        <v/>
      </c>
    </row>
    <row r="686" spans="27:30">
      <c r="AA686" s="4" t="str">
        <f t="array" ref="AA686">IFERROR(INDEX($A$2:$A$30,MATCH(0,COUNTIF($AA$1:AA685,$A$2:$A$30),0)),"")</f>
        <v/>
      </c>
      <c r="AB686" s="4" t="str">
        <f t="shared" si="23"/>
        <v/>
      </c>
      <c r="AD686" s="6" t="str">
        <f t="shared" si="24"/>
        <v/>
      </c>
    </row>
    <row r="687" spans="27:30">
      <c r="AA687" s="4" t="str">
        <f t="array" ref="AA687">IFERROR(INDEX($A$2:$A$30,MATCH(0,COUNTIF($AA$1:AA686,$A$2:$A$30),0)),"")</f>
        <v/>
      </c>
      <c r="AB687" s="4" t="str">
        <f t="shared" si="23"/>
        <v/>
      </c>
      <c r="AD687" s="6" t="str">
        <f t="shared" si="24"/>
        <v/>
      </c>
    </row>
    <row r="688" spans="27:30">
      <c r="AA688" s="4" t="str">
        <f t="array" ref="AA688">IFERROR(INDEX($A$2:$A$30,MATCH(0,COUNTIF($AA$1:AA687,$A$2:$A$30),0)),"")</f>
        <v/>
      </c>
      <c r="AB688" s="4" t="str">
        <f t="shared" si="23"/>
        <v/>
      </c>
      <c r="AD688" s="6" t="str">
        <f t="shared" si="24"/>
        <v/>
      </c>
    </row>
    <row r="689" spans="27:30">
      <c r="AA689" s="4" t="str">
        <f t="array" ref="AA689">IFERROR(INDEX($A$2:$A$30,MATCH(0,COUNTIF($AA$1:AA688,$A$2:$A$30),0)),"")</f>
        <v/>
      </c>
      <c r="AB689" s="4" t="str">
        <f t="shared" si="23"/>
        <v/>
      </c>
      <c r="AD689" s="6" t="str">
        <f t="shared" si="24"/>
        <v/>
      </c>
    </row>
    <row r="690" spans="27:30">
      <c r="AA690" s="4" t="str">
        <f t="array" ref="AA690">IFERROR(INDEX($A$2:$A$30,MATCH(0,COUNTIF($AA$1:AA689,$A$2:$A$30),0)),"")</f>
        <v/>
      </c>
      <c r="AB690" s="4" t="str">
        <f t="shared" si="23"/>
        <v/>
      </c>
      <c r="AD690" s="6" t="str">
        <f t="shared" si="24"/>
        <v/>
      </c>
    </row>
    <row r="691" spans="27:30">
      <c r="AA691" s="4" t="str">
        <f t="array" ref="AA691">IFERROR(INDEX($A$2:$A$30,MATCH(0,COUNTIF($AA$1:AA690,$A$2:$A$30),0)),"")</f>
        <v/>
      </c>
      <c r="AB691" s="4" t="str">
        <f t="shared" si="23"/>
        <v/>
      </c>
      <c r="AD691" s="6" t="str">
        <f t="shared" si="24"/>
        <v/>
      </c>
    </row>
    <row r="692" spans="27:30">
      <c r="AA692" s="4" t="str">
        <f t="array" ref="AA692">IFERROR(INDEX($A$2:$A$30,MATCH(0,COUNTIF($AA$1:AA691,$A$2:$A$30),0)),"")</f>
        <v/>
      </c>
      <c r="AB692" s="4" t="str">
        <f t="shared" si="23"/>
        <v/>
      </c>
      <c r="AD692" s="6" t="str">
        <f t="shared" si="24"/>
        <v/>
      </c>
    </row>
    <row r="693" spans="27:30">
      <c r="AA693" s="4" t="str">
        <f t="array" ref="AA693">IFERROR(INDEX($A$2:$A$30,MATCH(0,COUNTIF($AA$1:AA692,$A$2:$A$30),0)),"")</f>
        <v/>
      </c>
      <c r="AB693" s="4" t="str">
        <f t="shared" si="23"/>
        <v/>
      </c>
      <c r="AD693" s="6" t="str">
        <f t="shared" si="24"/>
        <v/>
      </c>
    </row>
    <row r="694" spans="27:30">
      <c r="AA694" s="4" t="str">
        <f t="array" ref="AA694">IFERROR(INDEX($A$2:$A$30,MATCH(0,COUNTIF($AA$1:AA693,$A$2:$A$30),0)),"")</f>
        <v/>
      </c>
      <c r="AB694" s="4" t="str">
        <f t="shared" si="23"/>
        <v/>
      </c>
      <c r="AD694" s="6" t="str">
        <f t="shared" si="24"/>
        <v/>
      </c>
    </row>
    <row r="695" spans="27:30">
      <c r="AA695" s="4" t="str">
        <f t="array" ref="AA695">IFERROR(INDEX($A$2:$A$30,MATCH(0,COUNTIF($AA$1:AA694,$A$2:$A$30),0)),"")</f>
        <v/>
      </c>
      <c r="AB695" s="4" t="str">
        <f t="shared" si="23"/>
        <v/>
      </c>
      <c r="AD695" s="6" t="str">
        <f t="shared" si="24"/>
        <v/>
      </c>
    </row>
    <row r="696" spans="27:30">
      <c r="AA696" s="4" t="str">
        <f t="array" ref="AA696">IFERROR(INDEX($A$2:$A$30,MATCH(0,COUNTIF($AA$1:AA695,$A$2:$A$30),0)),"")</f>
        <v/>
      </c>
      <c r="AB696" s="4" t="str">
        <f t="shared" si="23"/>
        <v/>
      </c>
      <c r="AD696" s="6" t="str">
        <f t="shared" si="24"/>
        <v/>
      </c>
    </row>
    <row r="697" spans="27:30">
      <c r="AA697" s="4" t="str">
        <f t="array" ref="AA697">IFERROR(INDEX($A$2:$A$30,MATCH(0,COUNTIF($AA$1:AA696,$A$2:$A$30),0)),"")</f>
        <v/>
      </c>
      <c r="AB697" s="4" t="str">
        <f t="shared" si="23"/>
        <v/>
      </c>
      <c r="AD697" s="6" t="str">
        <f t="shared" si="24"/>
        <v/>
      </c>
    </row>
    <row r="698" spans="27:30">
      <c r="AA698" s="4" t="str">
        <f t="array" ref="AA698">IFERROR(INDEX($A$2:$A$30,MATCH(0,COUNTIF($AA$1:AA697,$A$2:$A$30),0)),"")</f>
        <v/>
      </c>
      <c r="AB698" s="4" t="str">
        <f t="shared" si="23"/>
        <v/>
      </c>
      <c r="AD698" s="6" t="str">
        <f t="shared" si="24"/>
        <v/>
      </c>
    </row>
    <row r="699" spans="27:30">
      <c r="AA699" s="4" t="str">
        <f t="array" ref="AA699">IFERROR(INDEX($A$2:$A$30,MATCH(0,COUNTIF($AA$1:AA698,$A$2:$A$30),0)),"")</f>
        <v/>
      </c>
      <c r="AB699" s="4" t="str">
        <f t="shared" si="23"/>
        <v/>
      </c>
      <c r="AD699" s="6" t="str">
        <f t="shared" si="24"/>
        <v/>
      </c>
    </row>
    <row r="700" spans="27:30">
      <c r="AA700" s="4" t="str">
        <f t="array" ref="AA700">IFERROR(INDEX($A$2:$A$30,MATCH(0,COUNTIF($AA$1:AA699,$A$2:$A$30),0)),"")</f>
        <v/>
      </c>
      <c r="AB700" s="4" t="str">
        <f t="shared" si="23"/>
        <v/>
      </c>
      <c r="AD700" s="6" t="str">
        <f t="shared" si="24"/>
        <v/>
      </c>
    </row>
    <row r="701" spans="27:30">
      <c r="AA701" s="4" t="str">
        <f t="array" ref="AA701">IFERROR(INDEX($A$2:$A$30,MATCH(0,COUNTIF($AA$1:AA700,$A$2:$A$30),0)),"")</f>
        <v/>
      </c>
      <c r="AB701" s="4" t="str">
        <f t="shared" si="23"/>
        <v/>
      </c>
      <c r="AD701" s="6" t="str">
        <f t="shared" si="24"/>
        <v/>
      </c>
    </row>
    <row r="702" spans="27:30">
      <c r="AA702" s="4" t="str">
        <f t="array" ref="AA702">IFERROR(INDEX($A$2:$A$30,MATCH(0,COUNTIF($AA$1:AA701,$A$2:$A$30),0)),"")</f>
        <v/>
      </c>
      <c r="AB702" s="4" t="str">
        <f t="shared" si="23"/>
        <v/>
      </c>
      <c r="AD702" s="6" t="str">
        <f t="shared" si="24"/>
        <v/>
      </c>
    </row>
    <row r="703" spans="27:30">
      <c r="AA703" s="4" t="str">
        <f t="array" ref="AA703">IFERROR(INDEX($A$2:$A$30,MATCH(0,COUNTIF($AA$1:AA702,$A$2:$A$30),0)),"")</f>
        <v/>
      </c>
      <c r="AB703" s="4" t="str">
        <f t="shared" si="23"/>
        <v/>
      </c>
      <c r="AD703" s="6" t="str">
        <f t="shared" si="24"/>
        <v/>
      </c>
    </row>
    <row r="704" spans="27:30">
      <c r="AA704" s="4" t="str">
        <f t="array" ref="AA704">IFERROR(INDEX($A$2:$A$30,MATCH(0,COUNTIF($AA$1:AA703,$A$2:$A$30),0)),"")</f>
        <v/>
      </c>
      <c r="AB704" s="4" t="str">
        <f t="shared" si="23"/>
        <v/>
      </c>
      <c r="AD704" s="6" t="str">
        <f t="shared" si="24"/>
        <v/>
      </c>
    </row>
    <row r="705" spans="27:30">
      <c r="AA705" s="4" t="str">
        <f t="array" ref="AA705">IFERROR(INDEX($A$2:$A$30,MATCH(0,COUNTIF($AA$1:AA704,$A$2:$A$30),0)),"")</f>
        <v/>
      </c>
      <c r="AB705" s="4" t="str">
        <f t="shared" si="23"/>
        <v/>
      </c>
      <c r="AD705" s="6" t="str">
        <f t="shared" si="24"/>
        <v/>
      </c>
    </row>
    <row r="706" spans="27:30">
      <c r="AA706" s="4" t="str">
        <f t="array" ref="AA706">IFERROR(INDEX($A$2:$A$30,MATCH(0,COUNTIF($AA$1:AA705,$A$2:$A$30),0)),"")</f>
        <v/>
      </c>
      <c r="AB706" s="4" t="str">
        <f t="shared" ref="AB706:AB769" si="25">IF(AA706="","",SUMIF($A$2:$A$30,AA706,$G$2:$G$30))</f>
        <v/>
      </c>
      <c r="AD706" s="6" t="str">
        <f t="shared" ref="AD706:AD769" si="26">IF(AA706="","",AB706 + ROW()/100000)</f>
        <v/>
      </c>
    </row>
    <row r="707" spans="27:30">
      <c r="AA707" s="4" t="str">
        <f t="array" ref="AA707">IFERROR(INDEX($A$2:$A$30,MATCH(0,COUNTIF($AA$1:AA706,$A$2:$A$30),0)),"")</f>
        <v/>
      </c>
      <c r="AB707" s="4" t="str">
        <f t="shared" si="25"/>
        <v/>
      </c>
      <c r="AD707" s="6" t="str">
        <f t="shared" si="26"/>
        <v/>
      </c>
    </row>
    <row r="708" spans="27:30">
      <c r="AA708" s="4" t="str">
        <f t="array" ref="AA708">IFERROR(INDEX($A$2:$A$30,MATCH(0,COUNTIF($AA$1:AA707,$A$2:$A$30),0)),"")</f>
        <v/>
      </c>
      <c r="AB708" s="4" t="str">
        <f t="shared" si="25"/>
        <v/>
      </c>
      <c r="AD708" s="6" t="str">
        <f t="shared" si="26"/>
        <v/>
      </c>
    </row>
    <row r="709" spans="27:30">
      <c r="AA709" s="4" t="str">
        <f t="array" ref="AA709">IFERROR(INDEX($A$2:$A$30,MATCH(0,COUNTIF($AA$1:AA708,$A$2:$A$30),0)),"")</f>
        <v/>
      </c>
      <c r="AB709" s="4" t="str">
        <f t="shared" si="25"/>
        <v/>
      </c>
      <c r="AD709" s="6" t="str">
        <f t="shared" si="26"/>
        <v/>
      </c>
    </row>
    <row r="710" spans="27:30">
      <c r="AA710" s="4" t="str">
        <f t="array" ref="AA710">IFERROR(INDEX($A$2:$A$30,MATCH(0,COUNTIF($AA$1:AA709,$A$2:$A$30),0)),"")</f>
        <v/>
      </c>
      <c r="AB710" s="4" t="str">
        <f t="shared" si="25"/>
        <v/>
      </c>
      <c r="AD710" s="6" t="str">
        <f t="shared" si="26"/>
        <v/>
      </c>
    </row>
    <row r="711" spans="27:30">
      <c r="AA711" s="4" t="str">
        <f t="array" ref="AA711">IFERROR(INDEX($A$2:$A$30,MATCH(0,COUNTIF($AA$1:AA710,$A$2:$A$30),0)),"")</f>
        <v/>
      </c>
      <c r="AB711" s="4" t="str">
        <f t="shared" si="25"/>
        <v/>
      </c>
      <c r="AD711" s="6" t="str">
        <f t="shared" si="26"/>
        <v/>
      </c>
    </row>
    <row r="712" spans="27:30">
      <c r="AA712" s="4" t="str">
        <f t="array" ref="AA712">IFERROR(INDEX($A$2:$A$30,MATCH(0,COUNTIF($AA$1:AA711,$A$2:$A$30),0)),"")</f>
        <v/>
      </c>
      <c r="AB712" s="4" t="str">
        <f t="shared" si="25"/>
        <v/>
      </c>
      <c r="AD712" s="6" t="str">
        <f t="shared" si="26"/>
        <v/>
      </c>
    </row>
    <row r="713" spans="27:30">
      <c r="AA713" s="4" t="str">
        <f t="array" ref="AA713">IFERROR(INDEX($A$2:$A$30,MATCH(0,COUNTIF($AA$1:AA712,$A$2:$A$30),0)),"")</f>
        <v/>
      </c>
      <c r="AB713" s="4" t="str">
        <f t="shared" si="25"/>
        <v/>
      </c>
      <c r="AD713" s="6" t="str">
        <f t="shared" si="26"/>
        <v/>
      </c>
    </row>
    <row r="714" spans="27:30">
      <c r="AA714" s="4" t="str">
        <f t="array" ref="AA714">IFERROR(INDEX($A$2:$A$30,MATCH(0,COUNTIF($AA$1:AA713,$A$2:$A$30),0)),"")</f>
        <v/>
      </c>
      <c r="AB714" s="4" t="str">
        <f t="shared" si="25"/>
        <v/>
      </c>
      <c r="AD714" s="6" t="str">
        <f t="shared" si="26"/>
        <v/>
      </c>
    </row>
    <row r="715" spans="27:30">
      <c r="AA715" s="4" t="str">
        <f t="array" ref="AA715">IFERROR(INDEX($A$2:$A$30,MATCH(0,COUNTIF($AA$1:AA714,$A$2:$A$30),0)),"")</f>
        <v/>
      </c>
      <c r="AB715" s="4" t="str">
        <f t="shared" si="25"/>
        <v/>
      </c>
      <c r="AD715" s="6" t="str">
        <f t="shared" si="26"/>
        <v/>
      </c>
    </row>
    <row r="716" spans="27:30">
      <c r="AA716" s="4" t="str">
        <f t="array" ref="AA716">IFERROR(INDEX($A$2:$A$30,MATCH(0,COUNTIF($AA$1:AA715,$A$2:$A$30),0)),"")</f>
        <v/>
      </c>
      <c r="AB716" s="4" t="str">
        <f t="shared" si="25"/>
        <v/>
      </c>
      <c r="AD716" s="6" t="str">
        <f t="shared" si="26"/>
        <v/>
      </c>
    </row>
    <row r="717" spans="27:30">
      <c r="AA717" s="4" t="str">
        <f t="array" ref="AA717">IFERROR(INDEX($A$2:$A$30,MATCH(0,COUNTIF($AA$1:AA716,$A$2:$A$30),0)),"")</f>
        <v/>
      </c>
      <c r="AB717" s="4" t="str">
        <f t="shared" si="25"/>
        <v/>
      </c>
      <c r="AD717" s="6" t="str">
        <f t="shared" si="26"/>
        <v/>
      </c>
    </row>
    <row r="718" spans="27:30">
      <c r="AA718" s="4" t="str">
        <f t="array" ref="AA718">IFERROR(INDEX($A$2:$A$30,MATCH(0,COUNTIF($AA$1:AA717,$A$2:$A$30),0)),"")</f>
        <v/>
      </c>
      <c r="AB718" s="4" t="str">
        <f t="shared" si="25"/>
        <v/>
      </c>
      <c r="AD718" s="6" t="str">
        <f t="shared" si="26"/>
        <v/>
      </c>
    </row>
    <row r="719" spans="27:30">
      <c r="AA719" s="4" t="str">
        <f t="array" ref="AA719">IFERROR(INDEX($A$2:$A$30,MATCH(0,COUNTIF($AA$1:AA718,$A$2:$A$30),0)),"")</f>
        <v/>
      </c>
      <c r="AB719" s="4" t="str">
        <f t="shared" si="25"/>
        <v/>
      </c>
      <c r="AD719" s="6" t="str">
        <f t="shared" si="26"/>
        <v/>
      </c>
    </row>
    <row r="720" spans="27:30">
      <c r="AA720" s="4" t="str">
        <f t="array" ref="AA720">IFERROR(INDEX($A$2:$A$30,MATCH(0,COUNTIF($AA$1:AA719,$A$2:$A$30),0)),"")</f>
        <v/>
      </c>
      <c r="AB720" s="4" t="str">
        <f t="shared" si="25"/>
        <v/>
      </c>
      <c r="AD720" s="6" t="str">
        <f t="shared" si="26"/>
        <v/>
      </c>
    </row>
    <row r="721" spans="27:30">
      <c r="AA721" s="4" t="str">
        <f t="array" ref="AA721">IFERROR(INDEX($A$2:$A$30,MATCH(0,COUNTIF($AA$1:AA720,$A$2:$A$30),0)),"")</f>
        <v/>
      </c>
      <c r="AB721" s="4" t="str">
        <f t="shared" si="25"/>
        <v/>
      </c>
      <c r="AD721" s="6" t="str">
        <f t="shared" si="26"/>
        <v/>
      </c>
    </row>
    <row r="722" spans="27:30">
      <c r="AA722" s="4" t="str">
        <f t="array" ref="AA722">IFERROR(INDEX($A$2:$A$30,MATCH(0,COUNTIF($AA$1:AA721,$A$2:$A$30),0)),"")</f>
        <v/>
      </c>
      <c r="AB722" s="4" t="str">
        <f t="shared" si="25"/>
        <v/>
      </c>
      <c r="AD722" s="6" t="str">
        <f t="shared" si="26"/>
        <v/>
      </c>
    </row>
    <row r="723" spans="27:30">
      <c r="AA723" s="4" t="str">
        <f t="array" ref="AA723">IFERROR(INDEX($A$2:$A$30,MATCH(0,COUNTIF($AA$1:AA722,$A$2:$A$30),0)),"")</f>
        <v/>
      </c>
      <c r="AB723" s="4" t="str">
        <f t="shared" si="25"/>
        <v/>
      </c>
      <c r="AD723" s="6" t="str">
        <f t="shared" si="26"/>
        <v/>
      </c>
    </row>
    <row r="724" spans="27:30">
      <c r="AA724" s="4" t="str">
        <f t="array" ref="AA724">IFERROR(INDEX($A$2:$A$30,MATCH(0,COUNTIF($AA$1:AA723,$A$2:$A$30),0)),"")</f>
        <v/>
      </c>
      <c r="AB724" s="4" t="str">
        <f t="shared" si="25"/>
        <v/>
      </c>
      <c r="AD724" s="6" t="str">
        <f t="shared" si="26"/>
        <v/>
      </c>
    </row>
    <row r="725" spans="27:30">
      <c r="AA725" s="4" t="str">
        <f t="array" ref="AA725">IFERROR(INDEX($A$2:$A$30,MATCH(0,COUNTIF($AA$1:AA724,$A$2:$A$30),0)),"")</f>
        <v/>
      </c>
      <c r="AB725" s="4" t="str">
        <f t="shared" si="25"/>
        <v/>
      </c>
      <c r="AD725" s="6" t="str">
        <f t="shared" si="26"/>
        <v/>
      </c>
    </row>
    <row r="726" spans="27:30">
      <c r="AA726" s="4" t="str">
        <f t="array" ref="AA726">IFERROR(INDEX($A$2:$A$30,MATCH(0,COUNTIF($AA$1:AA725,$A$2:$A$30),0)),"")</f>
        <v/>
      </c>
      <c r="AB726" s="4" t="str">
        <f t="shared" si="25"/>
        <v/>
      </c>
      <c r="AD726" s="6" t="str">
        <f t="shared" si="26"/>
        <v/>
      </c>
    </row>
    <row r="727" spans="27:30">
      <c r="AA727" s="4" t="str">
        <f t="array" ref="AA727">IFERROR(INDEX($A$2:$A$30,MATCH(0,COUNTIF($AA$1:AA726,$A$2:$A$30),0)),"")</f>
        <v/>
      </c>
      <c r="AB727" s="4" t="str">
        <f t="shared" si="25"/>
        <v/>
      </c>
      <c r="AD727" s="6" t="str">
        <f t="shared" si="26"/>
        <v/>
      </c>
    </row>
    <row r="728" spans="27:30">
      <c r="AA728" s="4" t="str">
        <f t="array" ref="AA728">IFERROR(INDEX($A$2:$A$30,MATCH(0,COUNTIF($AA$1:AA727,$A$2:$A$30),0)),"")</f>
        <v/>
      </c>
      <c r="AB728" s="4" t="str">
        <f t="shared" si="25"/>
        <v/>
      </c>
      <c r="AD728" s="6" t="str">
        <f t="shared" si="26"/>
        <v/>
      </c>
    </row>
    <row r="729" spans="27:30">
      <c r="AA729" s="4" t="str">
        <f t="array" ref="AA729">IFERROR(INDEX($A$2:$A$30,MATCH(0,COUNTIF($AA$1:AA728,$A$2:$A$30),0)),"")</f>
        <v/>
      </c>
      <c r="AB729" s="4" t="str">
        <f t="shared" si="25"/>
        <v/>
      </c>
      <c r="AD729" s="6" t="str">
        <f t="shared" si="26"/>
        <v/>
      </c>
    </row>
    <row r="730" spans="27:30">
      <c r="AA730" s="4" t="str">
        <f t="array" ref="AA730">IFERROR(INDEX($A$2:$A$30,MATCH(0,COUNTIF($AA$1:AA729,$A$2:$A$30),0)),"")</f>
        <v/>
      </c>
      <c r="AB730" s="4" t="str">
        <f t="shared" si="25"/>
        <v/>
      </c>
      <c r="AD730" s="6" t="str">
        <f t="shared" si="26"/>
        <v/>
      </c>
    </row>
    <row r="731" spans="27:30">
      <c r="AA731" s="4" t="str">
        <f t="array" ref="AA731">IFERROR(INDEX($A$2:$A$30,MATCH(0,COUNTIF($AA$1:AA730,$A$2:$A$30),0)),"")</f>
        <v/>
      </c>
      <c r="AB731" s="4" t="str">
        <f t="shared" si="25"/>
        <v/>
      </c>
      <c r="AD731" s="6" t="str">
        <f t="shared" si="26"/>
        <v/>
      </c>
    </row>
    <row r="732" spans="27:30">
      <c r="AA732" s="4" t="str">
        <f t="array" ref="AA732">IFERROR(INDEX($A$2:$A$30,MATCH(0,COUNTIF($AA$1:AA731,$A$2:$A$30),0)),"")</f>
        <v/>
      </c>
      <c r="AB732" s="4" t="str">
        <f t="shared" si="25"/>
        <v/>
      </c>
      <c r="AD732" s="6" t="str">
        <f t="shared" si="26"/>
        <v/>
      </c>
    </row>
    <row r="733" spans="27:30">
      <c r="AA733" s="4" t="str">
        <f t="array" ref="AA733">IFERROR(INDEX($A$2:$A$30,MATCH(0,COUNTIF($AA$1:AA732,$A$2:$A$30),0)),"")</f>
        <v/>
      </c>
      <c r="AB733" s="4" t="str">
        <f t="shared" si="25"/>
        <v/>
      </c>
      <c r="AD733" s="6" t="str">
        <f t="shared" si="26"/>
        <v/>
      </c>
    </row>
    <row r="734" spans="27:30">
      <c r="AA734" s="4" t="str">
        <f t="array" ref="AA734">IFERROR(INDEX($A$2:$A$30,MATCH(0,COUNTIF($AA$1:AA733,$A$2:$A$30),0)),"")</f>
        <v/>
      </c>
      <c r="AB734" s="4" t="str">
        <f t="shared" si="25"/>
        <v/>
      </c>
      <c r="AD734" s="6" t="str">
        <f t="shared" si="26"/>
        <v/>
      </c>
    </row>
    <row r="735" spans="27:30">
      <c r="AA735" s="4" t="str">
        <f t="array" ref="AA735">IFERROR(INDEX($A$2:$A$30,MATCH(0,COUNTIF($AA$1:AA734,$A$2:$A$30),0)),"")</f>
        <v/>
      </c>
      <c r="AB735" s="4" t="str">
        <f t="shared" si="25"/>
        <v/>
      </c>
      <c r="AD735" s="6" t="str">
        <f t="shared" si="26"/>
        <v/>
      </c>
    </row>
    <row r="736" spans="27:30">
      <c r="AA736" s="4" t="str">
        <f t="array" ref="AA736">IFERROR(INDEX($A$2:$A$30,MATCH(0,COUNTIF($AA$1:AA735,$A$2:$A$30),0)),"")</f>
        <v/>
      </c>
      <c r="AB736" s="4" t="str">
        <f t="shared" si="25"/>
        <v/>
      </c>
      <c r="AD736" s="6" t="str">
        <f t="shared" si="26"/>
        <v/>
      </c>
    </row>
    <row r="737" spans="27:30">
      <c r="AA737" s="4" t="str">
        <f t="array" ref="AA737">IFERROR(INDEX($A$2:$A$30,MATCH(0,COUNTIF($AA$1:AA736,$A$2:$A$30),0)),"")</f>
        <v/>
      </c>
      <c r="AB737" s="4" t="str">
        <f t="shared" si="25"/>
        <v/>
      </c>
      <c r="AD737" s="6" t="str">
        <f t="shared" si="26"/>
        <v/>
      </c>
    </row>
    <row r="738" spans="27:30">
      <c r="AA738" s="4" t="str">
        <f t="array" ref="AA738">IFERROR(INDEX($A$2:$A$30,MATCH(0,COUNTIF($AA$1:AA737,$A$2:$A$30),0)),"")</f>
        <v/>
      </c>
      <c r="AB738" s="4" t="str">
        <f t="shared" si="25"/>
        <v/>
      </c>
      <c r="AD738" s="6" t="str">
        <f t="shared" si="26"/>
        <v/>
      </c>
    </row>
    <row r="739" spans="27:30">
      <c r="AA739" s="4" t="str">
        <f t="array" ref="AA739">IFERROR(INDEX($A$2:$A$30,MATCH(0,COUNTIF($AA$1:AA738,$A$2:$A$30),0)),"")</f>
        <v/>
      </c>
      <c r="AB739" s="4" t="str">
        <f t="shared" si="25"/>
        <v/>
      </c>
      <c r="AD739" s="6" t="str">
        <f t="shared" si="26"/>
        <v/>
      </c>
    </row>
    <row r="740" spans="27:30">
      <c r="AA740" s="4" t="str">
        <f t="array" ref="AA740">IFERROR(INDEX($A$2:$A$30,MATCH(0,COUNTIF($AA$1:AA739,$A$2:$A$30),0)),"")</f>
        <v/>
      </c>
      <c r="AB740" s="4" t="str">
        <f t="shared" si="25"/>
        <v/>
      </c>
      <c r="AD740" s="6" t="str">
        <f t="shared" si="26"/>
        <v/>
      </c>
    </row>
    <row r="741" spans="27:30">
      <c r="AA741" s="4" t="str">
        <f t="array" ref="AA741">IFERROR(INDEX($A$2:$A$30,MATCH(0,COUNTIF($AA$1:AA740,$A$2:$A$30),0)),"")</f>
        <v/>
      </c>
      <c r="AB741" s="4" t="str">
        <f t="shared" si="25"/>
        <v/>
      </c>
      <c r="AD741" s="6" t="str">
        <f t="shared" si="26"/>
        <v/>
      </c>
    </row>
    <row r="742" spans="27:30">
      <c r="AA742" s="4" t="str">
        <f t="array" ref="AA742">IFERROR(INDEX($A$2:$A$30,MATCH(0,COUNTIF($AA$1:AA741,$A$2:$A$30),0)),"")</f>
        <v/>
      </c>
      <c r="AB742" s="4" t="str">
        <f t="shared" si="25"/>
        <v/>
      </c>
      <c r="AD742" s="6" t="str">
        <f t="shared" si="26"/>
        <v/>
      </c>
    </row>
    <row r="743" spans="27:30">
      <c r="AA743" s="4" t="str">
        <f t="array" ref="AA743">IFERROR(INDEX($A$2:$A$30,MATCH(0,COUNTIF($AA$1:AA742,$A$2:$A$30),0)),"")</f>
        <v/>
      </c>
      <c r="AB743" s="4" t="str">
        <f t="shared" si="25"/>
        <v/>
      </c>
      <c r="AD743" s="6" t="str">
        <f t="shared" si="26"/>
        <v/>
      </c>
    </row>
    <row r="744" spans="27:30">
      <c r="AA744" s="4" t="str">
        <f t="array" ref="AA744">IFERROR(INDEX($A$2:$A$30,MATCH(0,COUNTIF($AA$1:AA743,$A$2:$A$30),0)),"")</f>
        <v/>
      </c>
      <c r="AB744" s="4" t="str">
        <f t="shared" si="25"/>
        <v/>
      </c>
      <c r="AD744" s="6" t="str">
        <f t="shared" si="26"/>
        <v/>
      </c>
    </row>
    <row r="745" spans="27:30">
      <c r="AA745" s="4" t="str">
        <f t="array" ref="AA745">IFERROR(INDEX($A$2:$A$30,MATCH(0,COUNTIF($AA$1:AA744,$A$2:$A$30),0)),"")</f>
        <v/>
      </c>
      <c r="AB745" s="4" t="str">
        <f t="shared" si="25"/>
        <v/>
      </c>
      <c r="AD745" s="6" t="str">
        <f t="shared" si="26"/>
        <v/>
      </c>
    </row>
    <row r="746" spans="27:30">
      <c r="AA746" s="4" t="str">
        <f t="array" ref="AA746">IFERROR(INDEX($A$2:$A$30,MATCH(0,COUNTIF($AA$1:AA745,$A$2:$A$30),0)),"")</f>
        <v/>
      </c>
      <c r="AB746" s="4" t="str">
        <f t="shared" si="25"/>
        <v/>
      </c>
      <c r="AD746" s="6" t="str">
        <f t="shared" si="26"/>
        <v/>
      </c>
    </row>
    <row r="747" spans="27:30">
      <c r="AA747" s="4" t="str">
        <f t="array" ref="AA747">IFERROR(INDEX($A$2:$A$30,MATCH(0,COUNTIF($AA$1:AA746,$A$2:$A$30),0)),"")</f>
        <v/>
      </c>
      <c r="AB747" s="4" t="str">
        <f t="shared" si="25"/>
        <v/>
      </c>
      <c r="AD747" s="6" t="str">
        <f t="shared" si="26"/>
        <v/>
      </c>
    </row>
    <row r="748" spans="27:30">
      <c r="AA748" s="4" t="str">
        <f t="array" ref="AA748">IFERROR(INDEX($A$2:$A$30,MATCH(0,COUNTIF($AA$1:AA747,$A$2:$A$30),0)),"")</f>
        <v/>
      </c>
      <c r="AB748" s="4" t="str">
        <f t="shared" si="25"/>
        <v/>
      </c>
      <c r="AD748" s="6" t="str">
        <f t="shared" si="26"/>
        <v/>
      </c>
    </row>
    <row r="749" spans="27:30">
      <c r="AA749" s="4" t="str">
        <f t="array" ref="AA749">IFERROR(INDEX($A$2:$A$30,MATCH(0,COUNTIF($AA$1:AA748,$A$2:$A$30),0)),"")</f>
        <v/>
      </c>
      <c r="AB749" s="4" t="str">
        <f t="shared" si="25"/>
        <v/>
      </c>
      <c r="AD749" s="6" t="str">
        <f t="shared" si="26"/>
        <v/>
      </c>
    </row>
    <row r="750" spans="27:30">
      <c r="AA750" s="4" t="str">
        <f t="array" ref="AA750">IFERROR(INDEX($A$2:$A$30,MATCH(0,COUNTIF($AA$1:AA749,$A$2:$A$30),0)),"")</f>
        <v/>
      </c>
      <c r="AB750" s="4" t="str">
        <f t="shared" si="25"/>
        <v/>
      </c>
      <c r="AD750" s="6" t="str">
        <f t="shared" si="26"/>
        <v/>
      </c>
    </row>
    <row r="751" spans="27:30">
      <c r="AA751" s="4" t="str">
        <f t="array" ref="AA751">IFERROR(INDEX($A$2:$A$30,MATCH(0,COUNTIF($AA$1:AA750,$A$2:$A$30),0)),"")</f>
        <v/>
      </c>
      <c r="AB751" s="4" t="str">
        <f t="shared" si="25"/>
        <v/>
      </c>
      <c r="AD751" s="6" t="str">
        <f t="shared" si="26"/>
        <v/>
      </c>
    </row>
    <row r="752" spans="27:30">
      <c r="AA752" s="4" t="str">
        <f t="array" ref="AA752">IFERROR(INDEX($A$2:$A$30,MATCH(0,COUNTIF($AA$1:AA751,$A$2:$A$30),0)),"")</f>
        <v/>
      </c>
      <c r="AB752" s="4" t="str">
        <f t="shared" si="25"/>
        <v/>
      </c>
      <c r="AD752" s="6" t="str">
        <f t="shared" si="26"/>
        <v/>
      </c>
    </row>
    <row r="753" spans="27:30">
      <c r="AA753" s="4" t="str">
        <f t="array" ref="AA753">IFERROR(INDEX($A$2:$A$30,MATCH(0,COUNTIF($AA$1:AA752,$A$2:$A$30),0)),"")</f>
        <v/>
      </c>
      <c r="AB753" s="4" t="str">
        <f t="shared" si="25"/>
        <v/>
      </c>
      <c r="AD753" s="6" t="str">
        <f t="shared" si="26"/>
        <v/>
      </c>
    </row>
    <row r="754" spans="27:30">
      <c r="AA754" s="4" t="str">
        <f t="array" ref="AA754">IFERROR(INDEX($A$2:$A$30,MATCH(0,COUNTIF($AA$1:AA753,$A$2:$A$30),0)),"")</f>
        <v/>
      </c>
      <c r="AB754" s="4" t="str">
        <f t="shared" si="25"/>
        <v/>
      </c>
      <c r="AD754" s="6" t="str">
        <f t="shared" si="26"/>
        <v/>
      </c>
    </row>
    <row r="755" spans="27:30">
      <c r="AA755" s="4" t="str">
        <f t="array" ref="AA755">IFERROR(INDEX($A$2:$A$30,MATCH(0,COUNTIF($AA$1:AA754,$A$2:$A$30),0)),"")</f>
        <v/>
      </c>
      <c r="AB755" s="4" t="str">
        <f t="shared" si="25"/>
        <v/>
      </c>
      <c r="AD755" s="6" t="str">
        <f t="shared" si="26"/>
        <v/>
      </c>
    </row>
    <row r="756" spans="27:30">
      <c r="AA756" s="4" t="str">
        <f t="array" ref="AA756">IFERROR(INDEX($A$2:$A$30,MATCH(0,COUNTIF($AA$1:AA755,$A$2:$A$30),0)),"")</f>
        <v/>
      </c>
      <c r="AB756" s="4" t="str">
        <f t="shared" si="25"/>
        <v/>
      </c>
      <c r="AD756" s="6" t="str">
        <f t="shared" si="26"/>
        <v/>
      </c>
    </row>
    <row r="757" spans="27:30">
      <c r="AA757" s="4" t="str">
        <f t="array" ref="AA757">IFERROR(INDEX($A$2:$A$30,MATCH(0,COUNTIF($AA$1:AA756,$A$2:$A$30),0)),"")</f>
        <v/>
      </c>
      <c r="AB757" s="4" t="str">
        <f t="shared" si="25"/>
        <v/>
      </c>
      <c r="AD757" s="6" t="str">
        <f t="shared" si="26"/>
        <v/>
      </c>
    </row>
    <row r="758" spans="27:30">
      <c r="AA758" s="4" t="str">
        <f t="array" ref="AA758">IFERROR(INDEX($A$2:$A$30,MATCH(0,COUNTIF($AA$1:AA757,$A$2:$A$30),0)),"")</f>
        <v/>
      </c>
      <c r="AB758" s="4" t="str">
        <f t="shared" si="25"/>
        <v/>
      </c>
      <c r="AD758" s="6" t="str">
        <f t="shared" si="26"/>
        <v/>
      </c>
    </row>
    <row r="759" spans="27:30">
      <c r="AA759" s="4" t="str">
        <f t="array" ref="AA759">IFERROR(INDEX($A$2:$A$30,MATCH(0,COUNTIF($AA$1:AA758,$A$2:$A$30),0)),"")</f>
        <v/>
      </c>
      <c r="AB759" s="4" t="str">
        <f t="shared" si="25"/>
        <v/>
      </c>
      <c r="AD759" s="6" t="str">
        <f t="shared" si="26"/>
        <v/>
      </c>
    </row>
    <row r="760" spans="27:30">
      <c r="AA760" s="4" t="str">
        <f t="array" ref="AA760">IFERROR(INDEX($A$2:$A$30,MATCH(0,COUNTIF($AA$1:AA759,$A$2:$A$30),0)),"")</f>
        <v/>
      </c>
      <c r="AB760" s="4" t="str">
        <f t="shared" si="25"/>
        <v/>
      </c>
      <c r="AD760" s="6" t="str">
        <f t="shared" si="26"/>
        <v/>
      </c>
    </row>
    <row r="761" spans="27:30">
      <c r="AA761" s="4" t="str">
        <f t="array" ref="AA761">IFERROR(INDEX($A$2:$A$30,MATCH(0,COUNTIF($AA$1:AA760,$A$2:$A$30),0)),"")</f>
        <v/>
      </c>
      <c r="AB761" s="4" t="str">
        <f t="shared" si="25"/>
        <v/>
      </c>
      <c r="AD761" s="6" t="str">
        <f t="shared" si="26"/>
        <v/>
      </c>
    </row>
    <row r="762" spans="27:30">
      <c r="AA762" s="4" t="str">
        <f t="array" ref="AA762">IFERROR(INDEX($A$2:$A$30,MATCH(0,COUNTIF($AA$1:AA761,$A$2:$A$30),0)),"")</f>
        <v/>
      </c>
      <c r="AB762" s="4" t="str">
        <f t="shared" si="25"/>
        <v/>
      </c>
      <c r="AD762" s="6" t="str">
        <f t="shared" si="26"/>
        <v/>
      </c>
    </row>
    <row r="763" spans="27:30">
      <c r="AA763" s="4" t="str">
        <f t="array" ref="AA763">IFERROR(INDEX($A$2:$A$30,MATCH(0,COUNTIF($AA$1:AA762,$A$2:$A$30),0)),"")</f>
        <v/>
      </c>
      <c r="AB763" s="4" t="str">
        <f t="shared" si="25"/>
        <v/>
      </c>
      <c r="AD763" s="6" t="str">
        <f t="shared" si="26"/>
        <v/>
      </c>
    </row>
    <row r="764" spans="27:30">
      <c r="AA764" s="4" t="str">
        <f t="array" ref="AA764">IFERROR(INDEX($A$2:$A$30,MATCH(0,COUNTIF($AA$1:AA763,$A$2:$A$30),0)),"")</f>
        <v/>
      </c>
      <c r="AB764" s="4" t="str">
        <f t="shared" si="25"/>
        <v/>
      </c>
      <c r="AD764" s="6" t="str">
        <f t="shared" si="26"/>
        <v/>
      </c>
    </row>
    <row r="765" spans="27:30">
      <c r="AA765" s="4" t="str">
        <f t="array" ref="AA765">IFERROR(INDEX($A$2:$A$30,MATCH(0,COUNTIF($AA$1:AA764,$A$2:$A$30),0)),"")</f>
        <v/>
      </c>
      <c r="AB765" s="4" t="str">
        <f t="shared" si="25"/>
        <v/>
      </c>
      <c r="AD765" s="6" t="str">
        <f t="shared" si="26"/>
        <v/>
      </c>
    </row>
    <row r="766" spans="27:30">
      <c r="AA766" s="4" t="str">
        <f t="array" ref="AA766">IFERROR(INDEX($A$2:$A$30,MATCH(0,COUNTIF($AA$1:AA765,$A$2:$A$30),0)),"")</f>
        <v/>
      </c>
      <c r="AB766" s="4" t="str">
        <f t="shared" si="25"/>
        <v/>
      </c>
      <c r="AD766" s="6" t="str">
        <f t="shared" si="26"/>
        <v/>
      </c>
    </row>
    <row r="767" spans="27:30">
      <c r="AA767" s="4" t="str">
        <f t="array" ref="AA767">IFERROR(INDEX($A$2:$A$30,MATCH(0,COUNTIF($AA$1:AA766,$A$2:$A$30),0)),"")</f>
        <v/>
      </c>
      <c r="AB767" s="4" t="str">
        <f t="shared" si="25"/>
        <v/>
      </c>
      <c r="AD767" s="6" t="str">
        <f t="shared" si="26"/>
        <v/>
      </c>
    </row>
    <row r="768" spans="27:30">
      <c r="AA768" s="4" t="str">
        <f t="array" ref="AA768">IFERROR(INDEX($A$2:$A$30,MATCH(0,COUNTIF($AA$1:AA767,$A$2:$A$30),0)),"")</f>
        <v/>
      </c>
      <c r="AB768" s="4" t="str">
        <f t="shared" si="25"/>
        <v/>
      </c>
      <c r="AD768" s="6" t="str">
        <f t="shared" si="26"/>
        <v/>
      </c>
    </row>
    <row r="769" spans="27:30">
      <c r="AA769" s="4" t="str">
        <f t="array" ref="AA769">IFERROR(INDEX($A$2:$A$30,MATCH(0,COUNTIF($AA$1:AA768,$A$2:$A$30),0)),"")</f>
        <v/>
      </c>
      <c r="AB769" s="4" t="str">
        <f t="shared" si="25"/>
        <v/>
      </c>
      <c r="AD769" s="6" t="str">
        <f t="shared" si="26"/>
        <v/>
      </c>
    </row>
    <row r="770" spans="27:30">
      <c r="AA770" s="4" t="str">
        <f t="array" ref="AA770">IFERROR(INDEX($A$2:$A$30,MATCH(0,COUNTIF($AA$1:AA769,$A$2:$A$30),0)),"")</f>
        <v/>
      </c>
      <c r="AB770" s="4" t="str">
        <f t="shared" ref="AB770:AB833" si="27">IF(AA770="","",SUMIF($A$2:$A$30,AA770,$G$2:$G$30))</f>
        <v/>
      </c>
      <c r="AD770" s="6" t="str">
        <f t="shared" ref="AD770:AD833" si="28">IF(AA770="","",AB770 + ROW()/100000)</f>
        <v/>
      </c>
    </row>
    <row r="771" spans="27:30">
      <c r="AA771" s="4" t="str">
        <f t="array" ref="AA771">IFERROR(INDEX($A$2:$A$30,MATCH(0,COUNTIF($AA$1:AA770,$A$2:$A$30),0)),"")</f>
        <v/>
      </c>
      <c r="AB771" s="4" t="str">
        <f t="shared" si="27"/>
        <v/>
      </c>
      <c r="AD771" s="6" t="str">
        <f t="shared" si="28"/>
        <v/>
      </c>
    </row>
    <row r="772" spans="27:30">
      <c r="AA772" s="4" t="str">
        <f t="array" ref="AA772">IFERROR(INDEX($A$2:$A$30,MATCH(0,COUNTIF($AA$1:AA771,$A$2:$A$30),0)),"")</f>
        <v/>
      </c>
      <c r="AB772" s="4" t="str">
        <f t="shared" si="27"/>
        <v/>
      </c>
      <c r="AD772" s="6" t="str">
        <f t="shared" si="28"/>
        <v/>
      </c>
    </row>
    <row r="773" spans="27:30">
      <c r="AA773" s="4" t="str">
        <f t="array" ref="AA773">IFERROR(INDEX($A$2:$A$30,MATCH(0,COUNTIF($AA$1:AA772,$A$2:$A$30),0)),"")</f>
        <v/>
      </c>
      <c r="AB773" s="4" t="str">
        <f t="shared" si="27"/>
        <v/>
      </c>
      <c r="AD773" s="6" t="str">
        <f t="shared" si="28"/>
        <v/>
      </c>
    </row>
    <row r="774" spans="27:30">
      <c r="AA774" s="4" t="str">
        <f t="array" ref="AA774">IFERROR(INDEX($A$2:$A$30,MATCH(0,COUNTIF($AA$1:AA773,$A$2:$A$30),0)),"")</f>
        <v/>
      </c>
      <c r="AB774" s="4" t="str">
        <f t="shared" si="27"/>
        <v/>
      </c>
      <c r="AD774" s="6" t="str">
        <f t="shared" si="28"/>
        <v/>
      </c>
    </row>
    <row r="775" spans="27:30">
      <c r="AA775" s="4" t="str">
        <f t="array" ref="AA775">IFERROR(INDEX($A$2:$A$30,MATCH(0,COUNTIF($AA$1:AA774,$A$2:$A$30),0)),"")</f>
        <v/>
      </c>
      <c r="AB775" s="4" t="str">
        <f t="shared" si="27"/>
        <v/>
      </c>
      <c r="AD775" s="6" t="str">
        <f t="shared" si="28"/>
        <v/>
      </c>
    </row>
    <row r="776" spans="27:30">
      <c r="AA776" s="4" t="str">
        <f t="array" ref="AA776">IFERROR(INDEX($A$2:$A$30,MATCH(0,COUNTIF($AA$1:AA775,$A$2:$A$30),0)),"")</f>
        <v/>
      </c>
      <c r="AB776" s="4" t="str">
        <f t="shared" si="27"/>
        <v/>
      </c>
      <c r="AD776" s="6" t="str">
        <f t="shared" si="28"/>
        <v/>
      </c>
    </row>
    <row r="777" spans="27:30">
      <c r="AA777" s="4" t="str">
        <f t="array" ref="AA777">IFERROR(INDEX($A$2:$A$30,MATCH(0,COUNTIF($AA$1:AA776,$A$2:$A$30),0)),"")</f>
        <v/>
      </c>
      <c r="AB777" s="4" t="str">
        <f t="shared" si="27"/>
        <v/>
      </c>
      <c r="AD777" s="6" t="str">
        <f t="shared" si="28"/>
        <v/>
      </c>
    </row>
    <row r="778" spans="27:30">
      <c r="AA778" s="4" t="str">
        <f t="array" ref="AA778">IFERROR(INDEX($A$2:$A$30,MATCH(0,COUNTIF($AA$1:AA777,$A$2:$A$30),0)),"")</f>
        <v/>
      </c>
      <c r="AB778" s="4" t="str">
        <f t="shared" si="27"/>
        <v/>
      </c>
      <c r="AD778" s="6" t="str">
        <f t="shared" si="28"/>
        <v/>
      </c>
    </row>
    <row r="779" spans="27:30">
      <c r="AA779" s="4" t="str">
        <f t="array" ref="AA779">IFERROR(INDEX($A$2:$A$30,MATCH(0,COUNTIF($AA$1:AA778,$A$2:$A$30),0)),"")</f>
        <v/>
      </c>
      <c r="AB779" s="4" t="str">
        <f t="shared" si="27"/>
        <v/>
      </c>
      <c r="AD779" s="6" t="str">
        <f t="shared" si="28"/>
        <v/>
      </c>
    </row>
    <row r="780" spans="27:30">
      <c r="AA780" s="4" t="str">
        <f t="array" ref="AA780">IFERROR(INDEX($A$2:$A$30,MATCH(0,COUNTIF($AA$1:AA779,$A$2:$A$30),0)),"")</f>
        <v/>
      </c>
      <c r="AB780" s="4" t="str">
        <f t="shared" si="27"/>
        <v/>
      </c>
      <c r="AD780" s="6" t="str">
        <f t="shared" si="28"/>
        <v/>
      </c>
    </row>
    <row r="781" spans="27:30">
      <c r="AA781" s="4" t="str">
        <f t="array" ref="AA781">IFERROR(INDEX($A$2:$A$30,MATCH(0,COUNTIF($AA$1:AA780,$A$2:$A$30),0)),"")</f>
        <v/>
      </c>
      <c r="AB781" s="4" t="str">
        <f t="shared" si="27"/>
        <v/>
      </c>
      <c r="AD781" s="6" t="str">
        <f t="shared" si="28"/>
        <v/>
      </c>
    </row>
    <row r="782" spans="27:30">
      <c r="AA782" s="4" t="str">
        <f t="array" ref="AA782">IFERROR(INDEX($A$2:$A$30,MATCH(0,COUNTIF($AA$1:AA781,$A$2:$A$30),0)),"")</f>
        <v/>
      </c>
      <c r="AB782" s="4" t="str">
        <f t="shared" si="27"/>
        <v/>
      </c>
      <c r="AD782" s="6" t="str">
        <f t="shared" si="28"/>
        <v/>
      </c>
    </row>
    <row r="783" spans="27:30">
      <c r="AA783" s="4" t="str">
        <f t="array" ref="AA783">IFERROR(INDEX($A$2:$A$30,MATCH(0,COUNTIF($AA$1:AA782,$A$2:$A$30),0)),"")</f>
        <v/>
      </c>
      <c r="AB783" s="4" t="str">
        <f t="shared" si="27"/>
        <v/>
      </c>
      <c r="AD783" s="6" t="str">
        <f t="shared" si="28"/>
        <v/>
      </c>
    </row>
    <row r="784" spans="27:30">
      <c r="AA784" s="4" t="str">
        <f t="array" ref="AA784">IFERROR(INDEX($A$2:$A$30,MATCH(0,COUNTIF($AA$1:AA783,$A$2:$A$30),0)),"")</f>
        <v/>
      </c>
      <c r="AB784" s="4" t="str">
        <f t="shared" si="27"/>
        <v/>
      </c>
      <c r="AD784" s="6" t="str">
        <f t="shared" si="28"/>
        <v/>
      </c>
    </row>
    <row r="785" spans="27:30">
      <c r="AA785" s="4" t="str">
        <f t="array" ref="AA785">IFERROR(INDEX($A$2:$A$30,MATCH(0,COUNTIF($AA$1:AA784,$A$2:$A$30),0)),"")</f>
        <v/>
      </c>
      <c r="AB785" s="4" t="str">
        <f t="shared" si="27"/>
        <v/>
      </c>
      <c r="AD785" s="6" t="str">
        <f t="shared" si="28"/>
        <v/>
      </c>
    </row>
    <row r="786" spans="27:30">
      <c r="AA786" s="4" t="str">
        <f t="array" ref="AA786">IFERROR(INDEX($A$2:$A$30,MATCH(0,COUNTIF($AA$1:AA785,$A$2:$A$30),0)),"")</f>
        <v/>
      </c>
      <c r="AB786" s="4" t="str">
        <f t="shared" si="27"/>
        <v/>
      </c>
      <c r="AD786" s="6" t="str">
        <f t="shared" si="28"/>
        <v/>
      </c>
    </row>
    <row r="787" spans="27:30">
      <c r="AA787" s="4" t="str">
        <f t="array" ref="AA787">IFERROR(INDEX($A$2:$A$30,MATCH(0,COUNTIF($AA$1:AA786,$A$2:$A$30),0)),"")</f>
        <v/>
      </c>
      <c r="AB787" s="4" t="str">
        <f t="shared" si="27"/>
        <v/>
      </c>
      <c r="AD787" s="6" t="str">
        <f t="shared" si="28"/>
        <v/>
      </c>
    </row>
    <row r="788" spans="27:30">
      <c r="AA788" s="4" t="str">
        <f t="array" ref="AA788">IFERROR(INDEX($A$2:$A$30,MATCH(0,COUNTIF($AA$1:AA787,$A$2:$A$30),0)),"")</f>
        <v/>
      </c>
      <c r="AB788" s="4" t="str">
        <f t="shared" si="27"/>
        <v/>
      </c>
      <c r="AD788" s="6" t="str">
        <f t="shared" si="28"/>
        <v/>
      </c>
    </row>
    <row r="789" spans="27:30">
      <c r="AA789" s="4" t="str">
        <f t="array" ref="AA789">IFERROR(INDEX($A$2:$A$30,MATCH(0,COUNTIF($AA$1:AA788,$A$2:$A$30),0)),"")</f>
        <v/>
      </c>
      <c r="AB789" s="4" t="str">
        <f t="shared" si="27"/>
        <v/>
      </c>
      <c r="AD789" s="6" t="str">
        <f t="shared" si="28"/>
        <v/>
      </c>
    </row>
    <row r="790" spans="27:30">
      <c r="AA790" s="4" t="str">
        <f t="array" ref="AA790">IFERROR(INDEX($A$2:$A$30,MATCH(0,COUNTIF($AA$1:AA789,$A$2:$A$30),0)),"")</f>
        <v/>
      </c>
      <c r="AB790" s="4" t="str">
        <f t="shared" si="27"/>
        <v/>
      </c>
      <c r="AD790" s="6" t="str">
        <f t="shared" si="28"/>
        <v/>
      </c>
    </row>
    <row r="791" spans="27:30">
      <c r="AA791" s="4" t="str">
        <f t="array" ref="AA791">IFERROR(INDEX($A$2:$A$30,MATCH(0,COUNTIF($AA$1:AA790,$A$2:$A$30),0)),"")</f>
        <v/>
      </c>
      <c r="AB791" s="4" t="str">
        <f t="shared" si="27"/>
        <v/>
      </c>
      <c r="AD791" s="6" t="str">
        <f t="shared" si="28"/>
        <v/>
      </c>
    </row>
    <row r="792" spans="27:30">
      <c r="AA792" s="4" t="str">
        <f t="array" ref="AA792">IFERROR(INDEX($A$2:$A$30,MATCH(0,COUNTIF($AA$1:AA791,$A$2:$A$30),0)),"")</f>
        <v/>
      </c>
      <c r="AB792" s="4" t="str">
        <f t="shared" si="27"/>
        <v/>
      </c>
      <c r="AD792" s="6" t="str">
        <f t="shared" si="28"/>
        <v/>
      </c>
    </row>
    <row r="793" spans="27:30">
      <c r="AA793" s="4" t="str">
        <f t="array" ref="AA793">IFERROR(INDEX($A$2:$A$30,MATCH(0,COUNTIF($AA$1:AA792,$A$2:$A$30),0)),"")</f>
        <v/>
      </c>
      <c r="AB793" s="4" t="str">
        <f t="shared" si="27"/>
        <v/>
      </c>
      <c r="AD793" s="6" t="str">
        <f t="shared" si="28"/>
        <v/>
      </c>
    </row>
    <row r="794" spans="27:30">
      <c r="AA794" s="4" t="str">
        <f t="array" ref="AA794">IFERROR(INDEX($A$2:$A$30,MATCH(0,COUNTIF($AA$1:AA793,$A$2:$A$30),0)),"")</f>
        <v/>
      </c>
      <c r="AB794" s="4" t="str">
        <f t="shared" si="27"/>
        <v/>
      </c>
      <c r="AD794" s="6" t="str">
        <f t="shared" si="28"/>
        <v/>
      </c>
    </row>
    <row r="795" spans="27:30">
      <c r="AA795" s="4" t="str">
        <f t="array" ref="AA795">IFERROR(INDEX($A$2:$A$30,MATCH(0,COUNTIF($AA$1:AA794,$A$2:$A$30),0)),"")</f>
        <v/>
      </c>
      <c r="AB795" s="4" t="str">
        <f t="shared" si="27"/>
        <v/>
      </c>
      <c r="AD795" s="6" t="str">
        <f t="shared" si="28"/>
        <v/>
      </c>
    </row>
    <row r="796" spans="27:30">
      <c r="AA796" s="4" t="str">
        <f t="array" ref="AA796">IFERROR(INDEX($A$2:$A$30,MATCH(0,COUNTIF($AA$1:AA795,$A$2:$A$30),0)),"")</f>
        <v/>
      </c>
      <c r="AB796" s="4" t="str">
        <f t="shared" si="27"/>
        <v/>
      </c>
      <c r="AD796" s="6" t="str">
        <f t="shared" si="28"/>
        <v/>
      </c>
    </row>
    <row r="797" spans="27:30">
      <c r="AA797" s="4" t="str">
        <f t="array" ref="AA797">IFERROR(INDEX($A$2:$A$30,MATCH(0,COUNTIF($AA$1:AA796,$A$2:$A$30),0)),"")</f>
        <v/>
      </c>
      <c r="AB797" s="4" t="str">
        <f t="shared" si="27"/>
        <v/>
      </c>
      <c r="AD797" s="6" t="str">
        <f t="shared" si="28"/>
        <v/>
      </c>
    </row>
    <row r="798" spans="27:30">
      <c r="AA798" s="4" t="str">
        <f t="array" ref="AA798">IFERROR(INDEX($A$2:$A$30,MATCH(0,COUNTIF($AA$1:AA797,$A$2:$A$30),0)),"")</f>
        <v/>
      </c>
      <c r="AB798" s="4" t="str">
        <f t="shared" si="27"/>
        <v/>
      </c>
      <c r="AD798" s="6" t="str">
        <f t="shared" si="28"/>
        <v/>
      </c>
    </row>
    <row r="799" spans="27:30">
      <c r="AA799" s="4" t="str">
        <f t="array" ref="AA799">IFERROR(INDEX($A$2:$A$30,MATCH(0,COUNTIF($AA$1:AA798,$A$2:$A$30),0)),"")</f>
        <v/>
      </c>
      <c r="AB799" s="4" t="str">
        <f t="shared" si="27"/>
        <v/>
      </c>
      <c r="AD799" s="6" t="str">
        <f t="shared" si="28"/>
        <v/>
      </c>
    </row>
    <row r="800" spans="27:30">
      <c r="AA800" s="4" t="str">
        <f t="array" ref="AA800">IFERROR(INDEX($A$2:$A$30,MATCH(0,COUNTIF($AA$1:AA799,$A$2:$A$30),0)),"")</f>
        <v/>
      </c>
      <c r="AB800" s="4" t="str">
        <f t="shared" si="27"/>
        <v/>
      </c>
      <c r="AD800" s="6" t="str">
        <f t="shared" si="28"/>
        <v/>
      </c>
    </row>
    <row r="801" spans="27:30">
      <c r="AA801" s="4" t="str">
        <f t="array" ref="AA801">IFERROR(INDEX($A$2:$A$30,MATCH(0,COUNTIF($AA$1:AA800,$A$2:$A$30),0)),"")</f>
        <v/>
      </c>
      <c r="AB801" s="4" t="str">
        <f t="shared" si="27"/>
        <v/>
      </c>
      <c r="AD801" s="6" t="str">
        <f t="shared" si="28"/>
        <v/>
      </c>
    </row>
    <row r="802" spans="27:30">
      <c r="AA802" s="4" t="str">
        <f t="array" ref="AA802">IFERROR(INDEX($A$2:$A$30,MATCH(0,COUNTIF($AA$1:AA801,$A$2:$A$30),0)),"")</f>
        <v/>
      </c>
      <c r="AB802" s="4" t="str">
        <f t="shared" si="27"/>
        <v/>
      </c>
      <c r="AD802" s="6" t="str">
        <f t="shared" si="28"/>
        <v/>
      </c>
    </row>
    <row r="803" spans="27:30">
      <c r="AA803" s="4" t="str">
        <f t="array" ref="AA803">IFERROR(INDEX($A$2:$A$30,MATCH(0,COUNTIF($AA$1:AA802,$A$2:$A$30),0)),"")</f>
        <v/>
      </c>
      <c r="AB803" s="4" t="str">
        <f t="shared" si="27"/>
        <v/>
      </c>
      <c r="AD803" s="6" t="str">
        <f t="shared" si="28"/>
        <v/>
      </c>
    </row>
    <row r="804" spans="27:30">
      <c r="AA804" s="4" t="str">
        <f t="array" ref="AA804">IFERROR(INDEX($A$2:$A$30,MATCH(0,COUNTIF($AA$1:AA803,$A$2:$A$30),0)),"")</f>
        <v/>
      </c>
      <c r="AB804" s="4" t="str">
        <f t="shared" si="27"/>
        <v/>
      </c>
      <c r="AD804" s="6" t="str">
        <f t="shared" si="28"/>
        <v/>
      </c>
    </row>
    <row r="805" spans="27:30">
      <c r="AA805" s="4" t="str">
        <f t="array" ref="AA805">IFERROR(INDEX($A$2:$A$30,MATCH(0,COUNTIF($AA$1:AA804,$A$2:$A$30),0)),"")</f>
        <v/>
      </c>
      <c r="AB805" s="4" t="str">
        <f t="shared" si="27"/>
        <v/>
      </c>
      <c r="AD805" s="6" t="str">
        <f t="shared" si="28"/>
        <v/>
      </c>
    </row>
    <row r="806" spans="27:30">
      <c r="AA806" s="4" t="str">
        <f t="array" ref="AA806">IFERROR(INDEX($A$2:$A$30,MATCH(0,COUNTIF($AA$1:AA805,$A$2:$A$30),0)),"")</f>
        <v/>
      </c>
      <c r="AB806" s="4" t="str">
        <f t="shared" si="27"/>
        <v/>
      </c>
      <c r="AD806" s="6" t="str">
        <f t="shared" si="28"/>
        <v/>
      </c>
    </row>
    <row r="807" spans="27:30">
      <c r="AA807" s="4" t="str">
        <f t="array" ref="AA807">IFERROR(INDEX($A$2:$A$30,MATCH(0,COUNTIF($AA$1:AA806,$A$2:$A$30),0)),"")</f>
        <v/>
      </c>
      <c r="AB807" s="4" t="str">
        <f t="shared" si="27"/>
        <v/>
      </c>
      <c r="AD807" s="6" t="str">
        <f t="shared" si="28"/>
        <v/>
      </c>
    </row>
    <row r="808" spans="27:30">
      <c r="AA808" s="4" t="str">
        <f t="array" ref="AA808">IFERROR(INDEX($A$2:$A$30,MATCH(0,COUNTIF($AA$1:AA807,$A$2:$A$30),0)),"")</f>
        <v/>
      </c>
      <c r="AB808" s="4" t="str">
        <f t="shared" si="27"/>
        <v/>
      </c>
      <c r="AD808" s="6" t="str">
        <f t="shared" si="28"/>
        <v/>
      </c>
    </row>
    <row r="809" spans="27:30">
      <c r="AA809" s="4" t="str">
        <f t="array" ref="AA809">IFERROR(INDEX($A$2:$A$30,MATCH(0,COUNTIF($AA$1:AA808,$A$2:$A$30),0)),"")</f>
        <v/>
      </c>
      <c r="AB809" s="4" t="str">
        <f t="shared" si="27"/>
        <v/>
      </c>
      <c r="AD809" s="6" t="str">
        <f t="shared" si="28"/>
        <v/>
      </c>
    </row>
    <row r="810" spans="27:30">
      <c r="AA810" s="4" t="str">
        <f t="array" ref="AA810">IFERROR(INDEX($A$2:$A$30,MATCH(0,COUNTIF($AA$1:AA809,$A$2:$A$30),0)),"")</f>
        <v/>
      </c>
      <c r="AB810" s="4" t="str">
        <f t="shared" si="27"/>
        <v/>
      </c>
      <c r="AD810" s="6" t="str">
        <f t="shared" si="28"/>
        <v/>
      </c>
    </row>
    <row r="811" spans="27:30">
      <c r="AA811" s="4" t="str">
        <f t="array" ref="AA811">IFERROR(INDEX($A$2:$A$30,MATCH(0,COUNTIF($AA$1:AA810,$A$2:$A$30),0)),"")</f>
        <v/>
      </c>
      <c r="AB811" s="4" t="str">
        <f t="shared" si="27"/>
        <v/>
      </c>
      <c r="AD811" s="6" t="str">
        <f t="shared" si="28"/>
        <v/>
      </c>
    </row>
    <row r="812" spans="27:30">
      <c r="AA812" s="4" t="str">
        <f t="array" ref="AA812">IFERROR(INDEX($A$2:$A$30,MATCH(0,COUNTIF($AA$1:AA811,$A$2:$A$30),0)),"")</f>
        <v/>
      </c>
      <c r="AB812" s="4" t="str">
        <f t="shared" si="27"/>
        <v/>
      </c>
      <c r="AD812" s="6" t="str">
        <f t="shared" si="28"/>
        <v/>
      </c>
    </row>
    <row r="813" spans="27:30">
      <c r="AA813" s="4" t="str">
        <f t="array" ref="AA813">IFERROR(INDEX($A$2:$A$30,MATCH(0,COUNTIF($AA$1:AA812,$A$2:$A$30),0)),"")</f>
        <v/>
      </c>
      <c r="AB813" s="4" t="str">
        <f t="shared" si="27"/>
        <v/>
      </c>
      <c r="AD813" s="6" t="str">
        <f t="shared" si="28"/>
        <v/>
      </c>
    </row>
    <row r="814" spans="27:30">
      <c r="AA814" s="4" t="str">
        <f t="array" ref="AA814">IFERROR(INDEX($A$2:$A$30,MATCH(0,COUNTIF($AA$1:AA813,$A$2:$A$30),0)),"")</f>
        <v/>
      </c>
      <c r="AB814" s="4" t="str">
        <f t="shared" si="27"/>
        <v/>
      </c>
      <c r="AD814" s="6" t="str">
        <f t="shared" si="28"/>
        <v/>
      </c>
    </row>
    <row r="815" spans="27:30">
      <c r="AA815" s="4" t="str">
        <f t="array" ref="AA815">IFERROR(INDEX($A$2:$A$30,MATCH(0,COUNTIF($AA$1:AA814,$A$2:$A$30),0)),"")</f>
        <v/>
      </c>
      <c r="AB815" s="4" t="str">
        <f t="shared" si="27"/>
        <v/>
      </c>
      <c r="AD815" s="6" t="str">
        <f t="shared" si="28"/>
        <v/>
      </c>
    </row>
    <row r="816" spans="27:30">
      <c r="AA816" s="4" t="str">
        <f t="array" ref="AA816">IFERROR(INDEX($A$2:$A$30,MATCH(0,COUNTIF($AA$1:AA815,$A$2:$A$30),0)),"")</f>
        <v/>
      </c>
      <c r="AB816" s="4" t="str">
        <f t="shared" si="27"/>
        <v/>
      </c>
      <c r="AD816" s="6" t="str">
        <f t="shared" si="28"/>
        <v/>
      </c>
    </row>
    <row r="817" spans="27:30">
      <c r="AA817" s="4" t="str">
        <f t="array" ref="AA817">IFERROR(INDEX($A$2:$A$30,MATCH(0,COUNTIF($AA$1:AA816,$A$2:$A$30),0)),"")</f>
        <v/>
      </c>
      <c r="AB817" s="4" t="str">
        <f t="shared" si="27"/>
        <v/>
      </c>
      <c r="AD817" s="6" t="str">
        <f t="shared" si="28"/>
        <v/>
      </c>
    </row>
    <row r="818" spans="27:30">
      <c r="AA818" s="4" t="str">
        <f t="array" ref="AA818">IFERROR(INDEX($A$2:$A$30,MATCH(0,COUNTIF($AA$1:AA817,$A$2:$A$30),0)),"")</f>
        <v/>
      </c>
      <c r="AB818" s="4" t="str">
        <f t="shared" si="27"/>
        <v/>
      </c>
      <c r="AD818" s="6" t="str">
        <f t="shared" si="28"/>
        <v/>
      </c>
    </row>
    <row r="819" spans="27:30">
      <c r="AA819" s="4" t="str">
        <f t="array" ref="AA819">IFERROR(INDEX($A$2:$A$30,MATCH(0,COUNTIF($AA$1:AA818,$A$2:$A$30),0)),"")</f>
        <v/>
      </c>
      <c r="AB819" s="4" t="str">
        <f t="shared" si="27"/>
        <v/>
      </c>
      <c r="AD819" s="6" t="str">
        <f t="shared" si="28"/>
        <v/>
      </c>
    </row>
    <row r="820" spans="27:30">
      <c r="AA820" s="4" t="str">
        <f t="array" ref="AA820">IFERROR(INDEX($A$2:$A$30,MATCH(0,COUNTIF($AA$1:AA819,$A$2:$A$30),0)),"")</f>
        <v/>
      </c>
      <c r="AB820" s="4" t="str">
        <f t="shared" si="27"/>
        <v/>
      </c>
      <c r="AD820" s="6" t="str">
        <f t="shared" si="28"/>
        <v/>
      </c>
    </row>
    <row r="821" spans="27:30">
      <c r="AA821" s="4" t="str">
        <f t="array" ref="AA821">IFERROR(INDEX($A$2:$A$30,MATCH(0,COUNTIF($AA$1:AA820,$A$2:$A$30),0)),"")</f>
        <v/>
      </c>
      <c r="AB821" s="4" t="str">
        <f t="shared" si="27"/>
        <v/>
      </c>
      <c r="AD821" s="6" t="str">
        <f t="shared" si="28"/>
        <v/>
      </c>
    </row>
    <row r="822" spans="27:30">
      <c r="AA822" s="4" t="str">
        <f t="array" ref="AA822">IFERROR(INDEX($A$2:$A$30,MATCH(0,COUNTIF($AA$1:AA821,$A$2:$A$30),0)),"")</f>
        <v/>
      </c>
      <c r="AB822" s="4" t="str">
        <f t="shared" si="27"/>
        <v/>
      </c>
      <c r="AD822" s="6" t="str">
        <f t="shared" si="28"/>
        <v/>
      </c>
    </row>
    <row r="823" spans="27:30">
      <c r="AA823" s="4" t="str">
        <f t="array" ref="AA823">IFERROR(INDEX($A$2:$A$30,MATCH(0,COUNTIF($AA$1:AA822,$A$2:$A$30),0)),"")</f>
        <v/>
      </c>
      <c r="AB823" s="4" t="str">
        <f t="shared" si="27"/>
        <v/>
      </c>
      <c r="AD823" s="6" t="str">
        <f t="shared" si="28"/>
        <v/>
      </c>
    </row>
    <row r="824" spans="27:30">
      <c r="AA824" s="4" t="str">
        <f t="array" ref="AA824">IFERROR(INDEX($A$2:$A$30,MATCH(0,COUNTIF($AA$1:AA823,$A$2:$A$30),0)),"")</f>
        <v/>
      </c>
      <c r="AB824" s="4" t="str">
        <f t="shared" si="27"/>
        <v/>
      </c>
      <c r="AD824" s="6" t="str">
        <f t="shared" si="28"/>
        <v/>
      </c>
    </row>
    <row r="825" spans="27:30">
      <c r="AA825" s="4" t="str">
        <f t="array" ref="AA825">IFERROR(INDEX($A$2:$A$30,MATCH(0,COUNTIF($AA$1:AA824,$A$2:$A$30),0)),"")</f>
        <v/>
      </c>
      <c r="AB825" s="4" t="str">
        <f t="shared" si="27"/>
        <v/>
      </c>
      <c r="AD825" s="6" t="str">
        <f t="shared" si="28"/>
        <v/>
      </c>
    </row>
    <row r="826" spans="27:30">
      <c r="AA826" s="4" t="str">
        <f t="array" ref="AA826">IFERROR(INDEX($A$2:$A$30,MATCH(0,COUNTIF($AA$1:AA825,$A$2:$A$30),0)),"")</f>
        <v/>
      </c>
      <c r="AB826" s="4" t="str">
        <f t="shared" si="27"/>
        <v/>
      </c>
      <c r="AD826" s="6" t="str">
        <f t="shared" si="28"/>
        <v/>
      </c>
    </row>
    <row r="827" spans="27:30">
      <c r="AA827" s="4" t="str">
        <f t="array" ref="AA827">IFERROR(INDEX($A$2:$A$30,MATCH(0,COUNTIF($AA$1:AA826,$A$2:$A$30),0)),"")</f>
        <v/>
      </c>
      <c r="AB827" s="4" t="str">
        <f t="shared" si="27"/>
        <v/>
      </c>
      <c r="AD827" s="6" t="str">
        <f t="shared" si="28"/>
        <v/>
      </c>
    </row>
    <row r="828" spans="27:30">
      <c r="AA828" s="4" t="str">
        <f t="array" ref="AA828">IFERROR(INDEX($A$2:$A$30,MATCH(0,COUNTIF($AA$1:AA827,$A$2:$A$30),0)),"")</f>
        <v/>
      </c>
      <c r="AB828" s="4" t="str">
        <f t="shared" si="27"/>
        <v/>
      </c>
      <c r="AD828" s="6" t="str">
        <f t="shared" si="28"/>
        <v/>
      </c>
    </row>
    <row r="829" spans="27:30">
      <c r="AA829" s="4" t="str">
        <f t="array" ref="AA829">IFERROR(INDEX($A$2:$A$30,MATCH(0,COUNTIF($AA$1:AA828,$A$2:$A$30),0)),"")</f>
        <v/>
      </c>
      <c r="AB829" s="4" t="str">
        <f t="shared" si="27"/>
        <v/>
      </c>
      <c r="AD829" s="6" t="str">
        <f t="shared" si="28"/>
        <v/>
      </c>
    </row>
    <row r="830" spans="27:30">
      <c r="AA830" s="4" t="str">
        <f t="array" ref="AA830">IFERROR(INDEX($A$2:$A$30,MATCH(0,COUNTIF($AA$1:AA829,$A$2:$A$30),0)),"")</f>
        <v/>
      </c>
      <c r="AB830" s="4" t="str">
        <f t="shared" si="27"/>
        <v/>
      </c>
      <c r="AD830" s="6" t="str">
        <f t="shared" si="28"/>
        <v/>
      </c>
    </row>
    <row r="831" spans="27:30">
      <c r="AA831" s="4" t="str">
        <f t="array" ref="AA831">IFERROR(INDEX($A$2:$A$30,MATCH(0,COUNTIF($AA$1:AA830,$A$2:$A$30),0)),"")</f>
        <v/>
      </c>
      <c r="AB831" s="4" t="str">
        <f t="shared" si="27"/>
        <v/>
      </c>
      <c r="AD831" s="6" t="str">
        <f t="shared" si="28"/>
        <v/>
      </c>
    </row>
    <row r="832" spans="27:30">
      <c r="AA832" s="4" t="str">
        <f t="array" ref="AA832">IFERROR(INDEX($A$2:$A$30,MATCH(0,COUNTIF($AA$1:AA831,$A$2:$A$30),0)),"")</f>
        <v/>
      </c>
      <c r="AB832" s="4" t="str">
        <f t="shared" si="27"/>
        <v/>
      </c>
      <c r="AD832" s="6" t="str">
        <f t="shared" si="28"/>
        <v/>
      </c>
    </row>
    <row r="833" spans="27:30">
      <c r="AA833" s="4" t="str">
        <f t="array" ref="AA833">IFERROR(INDEX($A$2:$A$30,MATCH(0,COUNTIF($AA$1:AA832,$A$2:$A$30),0)),"")</f>
        <v/>
      </c>
      <c r="AB833" s="4" t="str">
        <f t="shared" si="27"/>
        <v/>
      </c>
      <c r="AD833" s="6" t="str">
        <f t="shared" si="28"/>
        <v/>
      </c>
    </row>
    <row r="834" spans="27:30">
      <c r="AA834" s="4" t="str">
        <f t="array" ref="AA834">IFERROR(INDEX($A$2:$A$30,MATCH(0,COUNTIF($AA$1:AA833,$A$2:$A$30),0)),"")</f>
        <v/>
      </c>
      <c r="AB834" s="4" t="str">
        <f t="shared" ref="AB834:AB897" si="29">IF(AA834="","",SUMIF($A$2:$A$30,AA834,$G$2:$G$30))</f>
        <v/>
      </c>
      <c r="AD834" s="6" t="str">
        <f t="shared" ref="AD834:AD897" si="30">IF(AA834="","",AB834 + ROW()/100000)</f>
        <v/>
      </c>
    </row>
    <row r="835" spans="27:30">
      <c r="AA835" s="4" t="str">
        <f t="array" ref="AA835">IFERROR(INDEX($A$2:$A$30,MATCH(0,COUNTIF($AA$1:AA834,$A$2:$A$30),0)),"")</f>
        <v/>
      </c>
      <c r="AB835" s="4" t="str">
        <f t="shared" si="29"/>
        <v/>
      </c>
      <c r="AD835" s="6" t="str">
        <f t="shared" si="30"/>
        <v/>
      </c>
    </row>
    <row r="836" spans="27:30">
      <c r="AA836" s="4" t="str">
        <f t="array" ref="AA836">IFERROR(INDEX($A$2:$A$30,MATCH(0,COUNTIF($AA$1:AA835,$A$2:$A$30),0)),"")</f>
        <v/>
      </c>
      <c r="AB836" s="4" t="str">
        <f t="shared" si="29"/>
        <v/>
      </c>
      <c r="AD836" s="6" t="str">
        <f t="shared" si="30"/>
        <v/>
      </c>
    </row>
    <row r="837" spans="27:30">
      <c r="AA837" s="4" t="str">
        <f t="array" ref="AA837">IFERROR(INDEX($A$2:$A$30,MATCH(0,COUNTIF($AA$1:AA836,$A$2:$A$30),0)),"")</f>
        <v/>
      </c>
      <c r="AB837" s="4" t="str">
        <f t="shared" si="29"/>
        <v/>
      </c>
      <c r="AD837" s="6" t="str">
        <f t="shared" si="30"/>
        <v/>
      </c>
    </row>
    <row r="838" spans="27:30">
      <c r="AA838" s="4" t="str">
        <f t="array" ref="AA838">IFERROR(INDEX($A$2:$A$30,MATCH(0,COUNTIF($AA$1:AA837,$A$2:$A$30),0)),"")</f>
        <v/>
      </c>
      <c r="AB838" s="4" t="str">
        <f t="shared" si="29"/>
        <v/>
      </c>
      <c r="AD838" s="6" t="str">
        <f t="shared" si="30"/>
        <v/>
      </c>
    </row>
    <row r="839" spans="27:30">
      <c r="AA839" s="4" t="str">
        <f t="array" ref="AA839">IFERROR(INDEX($A$2:$A$30,MATCH(0,COUNTIF($AA$1:AA838,$A$2:$A$30),0)),"")</f>
        <v/>
      </c>
      <c r="AB839" s="4" t="str">
        <f t="shared" si="29"/>
        <v/>
      </c>
      <c r="AD839" s="6" t="str">
        <f t="shared" si="30"/>
        <v/>
      </c>
    </row>
    <row r="840" spans="27:30">
      <c r="AA840" s="4" t="str">
        <f t="array" ref="AA840">IFERROR(INDEX($A$2:$A$30,MATCH(0,COUNTIF($AA$1:AA839,$A$2:$A$30),0)),"")</f>
        <v/>
      </c>
      <c r="AB840" s="4" t="str">
        <f t="shared" si="29"/>
        <v/>
      </c>
      <c r="AD840" s="6" t="str">
        <f t="shared" si="30"/>
        <v/>
      </c>
    </row>
    <row r="841" spans="27:30">
      <c r="AA841" s="4" t="str">
        <f t="array" ref="AA841">IFERROR(INDEX($A$2:$A$30,MATCH(0,COUNTIF($AA$1:AA840,$A$2:$A$30),0)),"")</f>
        <v/>
      </c>
      <c r="AB841" s="4" t="str">
        <f t="shared" si="29"/>
        <v/>
      </c>
      <c r="AD841" s="6" t="str">
        <f t="shared" si="30"/>
        <v/>
      </c>
    </row>
    <row r="842" spans="27:30">
      <c r="AA842" s="4" t="str">
        <f t="array" ref="AA842">IFERROR(INDEX($A$2:$A$30,MATCH(0,COUNTIF($AA$1:AA841,$A$2:$A$30),0)),"")</f>
        <v/>
      </c>
      <c r="AB842" s="4" t="str">
        <f t="shared" si="29"/>
        <v/>
      </c>
      <c r="AD842" s="6" t="str">
        <f t="shared" si="30"/>
        <v/>
      </c>
    </row>
    <row r="843" spans="27:30">
      <c r="AA843" s="4" t="str">
        <f t="array" ref="AA843">IFERROR(INDEX($A$2:$A$30,MATCH(0,COUNTIF($AA$1:AA842,$A$2:$A$30),0)),"")</f>
        <v/>
      </c>
      <c r="AB843" s="4" t="str">
        <f t="shared" si="29"/>
        <v/>
      </c>
      <c r="AD843" s="6" t="str">
        <f t="shared" si="30"/>
        <v/>
      </c>
    </row>
    <row r="844" spans="27:30">
      <c r="AA844" s="4" t="str">
        <f t="array" ref="AA844">IFERROR(INDEX($A$2:$A$30,MATCH(0,COUNTIF($AA$1:AA843,$A$2:$A$30),0)),"")</f>
        <v/>
      </c>
      <c r="AB844" s="4" t="str">
        <f t="shared" si="29"/>
        <v/>
      </c>
      <c r="AD844" s="6" t="str">
        <f t="shared" si="30"/>
        <v/>
      </c>
    </row>
    <row r="845" spans="27:30">
      <c r="AA845" s="4" t="str">
        <f t="array" ref="AA845">IFERROR(INDEX($A$2:$A$30,MATCH(0,COUNTIF($AA$1:AA844,$A$2:$A$30),0)),"")</f>
        <v/>
      </c>
      <c r="AB845" s="4" t="str">
        <f t="shared" si="29"/>
        <v/>
      </c>
      <c r="AD845" s="6" t="str">
        <f t="shared" si="30"/>
        <v/>
      </c>
    </row>
    <row r="846" spans="27:30">
      <c r="AA846" s="4" t="str">
        <f t="array" ref="AA846">IFERROR(INDEX($A$2:$A$30,MATCH(0,COUNTIF($AA$1:AA845,$A$2:$A$30),0)),"")</f>
        <v/>
      </c>
      <c r="AB846" s="4" t="str">
        <f t="shared" si="29"/>
        <v/>
      </c>
      <c r="AD846" s="6" t="str">
        <f t="shared" si="30"/>
        <v/>
      </c>
    </row>
    <row r="847" spans="27:30">
      <c r="AA847" s="4" t="str">
        <f t="array" ref="AA847">IFERROR(INDEX($A$2:$A$30,MATCH(0,COUNTIF($AA$1:AA846,$A$2:$A$30),0)),"")</f>
        <v/>
      </c>
      <c r="AB847" s="4" t="str">
        <f t="shared" si="29"/>
        <v/>
      </c>
      <c r="AD847" s="6" t="str">
        <f t="shared" si="30"/>
        <v/>
      </c>
    </row>
    <row r="848" spans="27:30">
      <c r="AA848" s="4" t="str">
        <f t="array" ref="AA848">IFERROR(INDEX($A$2:$A$30,MATCH(0,COUNTIF($AA$1:AA847,$A$2:$A$30),0)),"")</f>
        <v/>
      </c>
      <c r="AB848" s="4" t="str">
        <f t="shared" si="29"/>
        <v/>
      </c>
      <c r="AD848" s="6" t="str">
        <f t="shared" si="30"/>
        <v/>
      </c>
    </row>
    <row r="849" spans="27:30">
      <c r="AA849" s="4" t="str">
        <f t="array" ref="AA849">IFERROR(INDEX($A$2:$A$30,MATCH(0,COUNTIF($AA$1:AA848,$A$2:$A$30),0)),"")</f>
        <v/>
      </c>
      <c r="AB849" s="4" t="str">
        <f t="shared" si="29"/>
        <v/>
      </c>
      <c r="AD849" s="6" t="str">
        <f t="shared" si="30"/>
        <v/>
      </c>
    </row>
    <row r="850" spans="27:30">
      <c r="AA850" s="4" t="str">
        <f t="array" ref="AA850">IFERROR(INDEX($A$2:$A$30,MATCH(0,COUNTIF($AA$1:AA849,$A$2:$A$30),0)),"")</f>
        <v/>
      </c>
      <c r="AB850" s="4" t="str">
        <f t="shared" si="29"/>
        <v/>
      </c>
      <c r="AD850" s="6" t="str">
        <f t="shared" si="30"/>
        <v/>
      </c>
    </row>
    <row r="851" spans="27:30">
      <c r="AA851" s="4" t="str">
        <f t="array" ref="AA851">IFERROR(INDEX($A$2:$A$30,MATCH(0,COUNTIF($AA$1:AA850,$A$2:$A$30),0)),"")</f>
        <v/>
      </c>
      <c r="AB851" s="4" t="str">
        <f t="shared" si="29"/>
        <v/>
      </c>
      <c r="AD851" s="6" t="str">
        <f t="shared" si="30"/>
        <v/>
      </c>
    </row>
    <row r="852" spans="27:30">
      <c r="AA852" s="4" t="str">
        <f t="array" ref="AA852">IFERROR(INDEX($A$2:$A$30,MATCH(0,COUNTIF($AA$1:AA851,$A$2:$A$30),0)),"")</f>
        <v/>
      </c>
      <c r="AB852" s="4" t="str">
        <f t="shared" si="29"/>
        <v/>
      </c>
      <c r="AD852" s="6" t="str">
        <f t="shared" si="30"/>
        <v/>
      </c>
    </row>
    <row r="853" spans="27:30">
      <c r="AA853" s="4" t="str">
        <f t="array" ref="AA853">IFERROR(INDEX($A$2:$A$30,MATCH(0,COUNTIF($AA$1:AA852,$A$2:$A$30),0)),"")</f>
        <v/>
      </c>
      <c r="AB853" s="4" t="str">
        <f t="shared" si="29"/>
        <v/>
      </c>
      <c r="AD853" s="6" t="str">
        <f t="shared" si="30"/>
        <v/>
      </c>
    </row>
    <row r="854" spans="27:30">
      <c r="AA854" s="4" t="str">
        <f t="array" ref="AA854">IFERROR(INDEX($A$2:$A$30,MATCH(0,COUNTIF($AA$1:AA853,$A$2:$A$30),0)),"")</f>
        <v/>
      </c>
      <c r="AB854" s="4" t="str">
        <f t="shared" si="29"/>
        <v/>
      </c>
      <c r="AD854" s="6" t="str">
        <f t="shared" si="30"/>
        <v/>
      </c>
    </row>
    <row r="855" spans="27:30">
      <c r="AA855" s="4" t="str">
        <f t="array" ref="AA855">IFERROR(INDEX($A$2:$A$30,MATCH(0,COUNTIF($AA$1:AA854,$A$2:$A$30),0)),"")</f>
        <v/>
      </c>
      <c r="AB855" s="4" t="str">
        <f t="shared" si="29"/>
        <v/>
      </c>
      <c r="AD855" s="6" t="str">
        <f t="shared" si="30"/>
        <v/>
      </c>
    </row>
    <row r="856" spans="27:30">
      <c r="AA856" s="4" t="str">
        <f t="array" ref="AA856">IFERROR(INDEX($A$2:$A$30,MATCH(0,COUNTIF($AA$1:AA855,$A$2:$A$30),0)),"")</f>
        <v/>
      </c>
      <c r="AB856" s="4" t="str">
        <f t="shared" si="29"/>
        <v/>
      </c>
      <c r="AD856" s="6" t="str">
        <f t="shared" si="30"/>
        <v/>
      </c>
    </row>
    <row r="857" spans="27:30">
      <c r="AA857" s="4" t="str">
        <f t="array" ref="AA857">IFERROR(INDEX($A$2:$A$30,MATCH(0,COUNTIF($AA$1:AA856,$A$2:$A$30),0)),"")</f>
        <v/>
      </c>
      <c r="AB857" s="4" t="str">
        <f t="shared" si="29"/>
        <v/>
      </c>
      <c r="AD857" s="6" t="str">
        <f t="shared" si="30"/>
        <v/>
      </c>
    </row>
    <row r="858" spans="27:30">
      <c r="AA858" s="4" t="str">
        <f t="array" ref="AA858">IFERROR(INDEX($A$2:$A$30,MATCH(0,COUNTIF($AA$1:AA857,$A$2:$A$30),0)),"")</f>
        <v/>
      </c>
      <c r="AB858" s="4" t="str">
        <f t="shared" si="29"/>
        <v/>
      </c>
      <c r="AD858" s="6" t="str">
        <f t="shared" si="30"/>
        <v/>
      </c>
    </row>
    <row r="859" spans="27:30">
      <c r="AA859" s="4" t="str">
        <f t="array" ref="AA859">IFERROR(INDEX($A$2:$A$30,MATCH(0,COUNTIF($AA$1:AA858,$A$2:$A$30),0)),"")</f>
        <v/>
      </c>
      <c r="AB859" s="4" t="str">
        <f t="shared" si="29"/>
        <v/>
      </c>
      <c r="AD859" s="6" t="str">
        <f t="shared" si="30"/>
        <v/>
      </c>
    </row>
    <row r="860" spans="27:30">
      <c r="AA860" s="4" t="str">
        <f t="array" ref="AA860">IFERROR(INDEX($A$2:$A$30,MATCH(0,COUNTIF($AA$1:AA859,$A$2:$A$30),0)),"")</f>
        <v/>
      </c>
      <c r="AB860" s="4" t="str">
        <f t="shared" si="29"/>
        <v/>
      </c>
      <c r="AD860" s="6" t="str">
        <f t="shared" si="30"/>
        <v/>
      </c>
    </row>
    <row r="861" spans="27:30">
      <c r="AA861" s="4" t="str">
        <f t="array" ref="AA861">IFERROR(INDEX($A$2:$A$30,MATCH(0,COUNTIF($AA$1:AA860,$A$2:$A$30),0)),"")</f>
        <v/>
      </c>
      <c r="AB861" s="4" t="str">
        <f t="shared" si="29"/>
        <v/>
      </c>
      <c r="AD861" s="6" t="str">
        <f t="shared" si="30"/>
        <v/>
      </c>
    </row>
    <row r="862" spans="27:30">
      <c r="AA862" s="4" t="str">
        <f t="array" ref="AA862">IFERROR(INDEX($A$2:$A$30,MATCH(0,COUNTIF($AA$1:AA861,$A$2:$A$30),0)),"")</f>
        <v/>
      </c>
      <c r="AB862" s="4" t="str">
        <f t="shared" si="29"/>
        <v/>
      </c>
      <c r="AD862" s="6" t="str">
        <f t="shared" si="30"/>
        <v/>
      </c>
    </row>
    <row r="863" spans="27:30">
      <c r="AA863" s="4" t="str">
        <f t="array" ref="AA863">IFERROR(INDEX($A$2:$A$30,MATCH(0,COUNTIF($AA$1:AA862,$A$2:$A$30),0)),"")</f>
        <v/>
      </c>
      <c r="AB863" s="4" t="str">
        <f t="shared" si="29"/>
        <v/>
      </c>
      <c r="AD863" s="6" t="str">
        <f t="shared" si="30"/>
        <v/>
      </c>
    </row>
    <row r="864" spans="27:30">
      <c r="AA864" s="4" t="str">
        <f t="array" ref="AA864">IFERROR(INDEX($A$2:$A$30,MATCH(0,COUNTIF($AA$1:AA863,$A$2:$A$30),0)),"")</f>
        <v/>
      </c>
      <c r="AB864" s="4" t="str">
        <f t="shared" si="29"/>
        <v/>
      </c>
      <c r="AD864" s="6" t="str">
        <f t="shared" si="30"/>
        <v/>
      </c>
    </row>
    <row r="865" spans="27:30">
      <c r="AA865" s="4" t="str">
        <f t="array" ref="AA865">IFERROR(INDEX($A$2:$A$30,MATCH(0,COUNTIF($AA$1:AA864,$A$2:$A$30),0)),"")</f>
        <v/>
      </c>
      <c r="AB865" s="4" t="str">
        <f t="shared" si="29"/>
        <v/>
      </c>
      <c r="AD865" s="6" t="str">
        <f t="shared" si="30"/>
        <v/>
      </c>
    </row>
    <row r="866" spans="27:30">
      <c r="AA866" s="4" t="str">
        <f t="array" ref="AA866">IFERROR(INDEX($A$2:$A$30,MATCH(0,COUNTIF($AA$1:AA865,$A$2:$A$30),0)),"")</f>
        <v/>
      </c>
      <c r="AB866" s="4" t="str">
        <f t="shared" si="29"/>
        <v/>
      </c>
      <c r="AD866" s="6" t="str">
        <f t="shared" si="30"/>
        <v/>
      </c>
    </row>
    <row r="867" spans="27:30">
      <c r="AA867" s="4" t="str">
        <f t="array" ref="AA867">IFERROR(INDEX($A$2:$A$30,MATCH(0,COUNTIF($AA$1:AA866,$A$2:$A$30),0)),"")</f>
        <v/>
      </c>
      <c r="AB867" s="4" t="str">
        <f t="shared" si="29"/>
        <v/>
      </c>
      <c r="AD867" s="6" t="str">
        <f t="shared" si="30"/>
        <v/>
      </c>
    </row>
    <row r="868" spans="27:30">
      <c r="AA868" s="4" t="str">
        <f t="array" ref="AA868">IFERROR(INDEX($A$2:$A$30,MATCH(0,COUNTIF($AA$1:AA867,$A$2:$A$30),0)),"")</f>
        <v/>
      </c>
      <c r="AB868" s="4" t="str">
        <f t="shared" si="29"/>
        <v/>
      </c>
      <c r="AD868" s="6" t="str">
        <f t="shared" si="30"/>
        <v/>
      </c>
    </row>
    <row r="869" spans="27:30">
      <c r="AA869" s="4" t="str">
        <f t="array" ref="AA869">IFERROR(INDEX($A$2:$A$30,MATCH(0,COUNTIF($AA$1:AA868,$A$2:$A$30),0)),"")</f>
        <v/>
      </c>
      <c r="AB869" s="4" t="str">
        <f t="shared" si="29"/>
        <v/>
      </c>
      <c r="AD869" s="6" t="str">
        <f t="shared" si="30"/>
        <v/>
      </c>
    </row>
    <row r="870" spans="27:30">
      <c r="AA870" s="4" t="str">
        <f t="array" ref="AA870">IFERROR(INDEX($A$2:$A$30,MATCH(0,COUNTIF($AA$1:AA869,$A$2:$A$30),0)),"")</f>
        <v/>
      </c>
      <c r="AB870" s="4" t="str">
        <f t="shared" si="29"/>
        <v/>
      </c>
      <c r="AD870" s="6" t="str">
        <f t="shared" si="30"/>
        <v/>
      </c>
    </row>
    <row r="871" spans="27:30">
      <c r="AA871" s="4" t="str">
        <f t="array" ref="AA871">IFERROR(INDEX($A$2:$A$30,MATCH(0,COUNTIF($AA$1:AA870,$A$2:$A$30),0)),"")</f>
        <v/>
      </c>
      <c r="AB871" s="4" t="str">
        <f t="shared" si="29"/>
        <v/>
      </c>
      <c r="AD871" s="6" t="str">
        <f t="shared" si="30"/>
        <v/>
      </c>
    </row>
    <row r="872" spans="27:30">
      <c r="AA872" s="4" t="str">
        <f t="array" ref="AA872">IFERROR(INDEX($A$2:$A$30,MATCH(0,COUNTIF($AA$1:AA871,$A$2:$A$30),0)),"")</f>
        <v/>
      </c>
      <c r="AB872" s="4" t="str">
        <f t="shared" si="29"/>
        <v/>
      </c>
      <c r="AD872" s="6" t="str">
        <f t="shared" si="30"/>
        <v/>
      </c>
    </row>
    <row r="873" spans="27:30">
      <c r="AA873" s="4" t="str">
        <f t="array" ref="AA873">IFERROR(INDEX($A$2:$A$30,MATCH(0,COUNTIF($AA$1:AA872,$A$2:$A$30),0)),"")</f>
        <v/>
      </c>
      <c r="AB873" s="4" t="str">
        <f t="shared" si="29"/>
        <v/>
      </c>
      <c r="AD873" s="6" t="str">
        <f t="shared" si="30"/>
        <v/>
      </c>
    </row>
    <row r="874" spans="27:30">
      <c r="AA874" s="4" t="str">
        <f t="array" ref="AA874">IFERROR(INDEX($A$2:$A$30,MATCH(0,COUNTIF($AA$1:AA873,$A$2:$A$30),0)),"")</f>
        <v/>
      </c>
      <c r="AB874" s="4" t="str">
        <f t="shared" si="29"/>
        <v/>
      </c>
      <c r="AD874" s="6" t="str">
        <f t="shared" si="30"/>
        <v/>
      </c>
    </row>
    <row r="875" spans="27:30">
      <c r="AA875" s="4" t="str">
        <f t="array" ref="AA875">IFERROR(INDEX($A$2:$A$30,MATCH(0,COUNTIF($AA$1:AA874,$A$2:$A$30),0)),"")</f>
        <v/>
      </c>
      <c r="AB875" s="4" t="str">
        <f t="shared" si="29"/>
        <v/>
      </c>
      <c r="AD875" s="6" t="str">
        <f t="shared" si="30"/>
        <v/>
      </c>
    </row>
    <row r="876" spans="27:30">
      <c r="AA876" s="4" t="str">
        <f t="array" ref="AA876">IFERROR(INDEX($A$2:$A$30,MATCH(0,COUNTIF($AA$1:AA875,$A$2:$A$30),0)),"")</f>
        <v/>
      </c>
      <c r="AB876" s="4" t="str">
        <f t="shared" si="29"/>
        <v/>
      </c>
      <c r="AD876" s="6" t="str">
        <f t="shared" si="30"/>
        <v/>
      </c>
    </row>
    <row r="877" spans="27:30">
      <c r="AA877" s="4" t="str">
        <f t="array" ref="AA877">IFERROR(INDEX($A$2:$A$30,MATCH(0,COUNTIF($AA$1:AA876,$A$2:$A$30),0)),"")</f>
        <v/>
      </c>
      <c r="AB877" s="4" t="str">
        <f t="shared" si="29"/>
        <v/>
      </c>
      <c r="AD877" s="6" t="str">
        <f t="shared" si="30"/>
        <v/>
      </c>
    </row>
    <row r="878" spans="27:30">
      <c r="AA878" s="4" t="str">
        <f t="array" ref="AA878">IFERROR(INDEX($A$2:$A$30,MATCH(0,COUNTIF($AA$1:AA877,$A$2:$A$30),0)),"")</f>
        <v/>
      </c>
      <c r="AB878" s="4" t="str">
        <f t="shared" si="29"/>
        <v/>
      </c>
      <c r="AD878" s="6" t="str">
        <f t="shared" si="30"/>
        <v/>
      </c>
    </row>
    <row r="879" spans="27:30">
      <c r="AA879" s="4" t="str">
        <f t="array" ref="AA879">IFERROR(INDEX($A$2:$A$30,MATCH(0,COUNTIF($AA$1:AA878,$A$2:$A$30),0)),"")</f>
        <v/>
      </c>
      <c r="AB879" s="4" t="str">
        <f t="shared" si="29"/>
        <v/>
      </c>
      <c r="AD879" s="6" t="str">
        <f t="shared" si="30"/>
        <v/>
      </c>
    </row>
    <row r="880" spans="27:30">
      <c r="AA880" s="4" t="str">
        <f t="array" ref="AA880">IFERROR(INDEX($A$2:$A$30,MATCH(0,COUNTIF($AA$1:AA879,$A$2:$A$30),0)),"")</f>
        <v/>
      </c>
      <c r="AB880" s="4" t="str">
        <f t="shared" si="29"/>
        <v/>
      </c>
      <c r="AD880" s="6" t="str">
        <f t="shared" si="30"/>
        <v/>
      </c>
    </row>
    <row r="881" spans="27:30">
      <c r="AA881" s="4" t="str">
        <f t="array" ref="AA881">IFERROR(INDEX($A$2:$A$30,MATCH(0,COUNTIF($AA$1:AA880,$A$2:$A$30),0)),"")</f>
        <v/>
      </c>
      <c r="AB881" s="4" t="str">
        <f t="shared" si="29"/>
        <v/>
      </c>
      <c r="AD881" s="6" t="str">
        <f t="shared" si="30"/>
        <v/>
      </c>
    </row>
    <row r="882" spans="27:30">
      <c r="AA882" s="4" t="str">
        <f t="array" ref="AA882">IFERROR(INDEX($A$2:$A$30,MATCH(0,COUNTIF($AA$1:AA881,$A$2:$A$30),0)),"")</f>
        <v/>
      </c>
      <c r="AB882" s="4" t="str">
        <f t="shared" si="29"/>
        <v/>
      </c>
      <c r="AD882" s="6" t="str">
        <f t="shared" si="30"/>
        <v/>
      </c>
    </row>
    <row r="883" spans="27:30">
      <c r="AA883" s="4" t="str">
        <f t="array" ref="AA883">IFERROR(INDEX($A$2:$A$30,MATCH(0,COUNTIF($AA$1:AA882,$A$2:$A$30),0)),"")</f>
        <v/>
      </c>
      <c r="AB883" s="4" t="str">
        <f t="shared" si="29"/>
        <v/>
      </c>
      <c r="AD883" s="6" t="str">
        <f t="shared" si="30"/>
        <v/>
      </c>
    </row>
    <row r="884" spans="27:30">
      <c r="AA884" s="4" t="str">
        <f t="array" ref="AA884">IFERROR(INDEX($A$2:$A$30,MATCH(0,COUNTIF($AA$1:AA883,$A$2:$A$30),0)),"")</f>
        <v/>
      </c>
      <c r="AB884" s="4" t="str">
        <f t="shared" si="29"/>
        <v/>
      </c>
      <c r="AD884" s="6" t="str">
        <f t="shared" si="30"/>
        <v/>
      </c>
    </row>
    <row r="885" spans="27:30">
      <c r="AA885" s="4" t="str">
        <f t="array" ref="AA885">IFERROR(INDEX($A$2:$A$30,MATCH(0,COUNTIF($AA$1:AA884,$A$2:$A$30),0)),"")</f>
        <v/>
      </c>
      <c r="AB885" s="4" t="str">
        <f t="shared" si="29"/>
        <v/>
      </c>
      <c r="AD885" s="6" t="str">
        <f t="shared" si="30"/>
        <v/>
      </c>
    </row>
    <row r="886" spans="27:30">
      <c r="AA886" s="4" t="str">
        <f t="array" ref="AA886">IFERROR(INDEX($A$2:$A$30,MATCH(0,COUNTIF($AA$1:AA885,$A$2:$A$30),0)),"")</f>
        <v/>
      </c>
      <c r="AB886" s="4" t="str">
        <f t="shared" si="29"/>
        <v/>
      </c>
      <c r="AD886" s="6" t="str">
        <f t="shared" si="30"/>
        <v/>
      </c>
    </row>
    <row r="887" spans="27:30">
      <c r="AA887" s="4" t="str">
        <f t="array" ref="AA887">IFERROR(INDEX($A$2:$A$30,MATCH(0,COUNTIF($AA$1:AA886,$A$2:$A$30),0)),"")</f>
        <v/>
      </c>
      <c r="AB887" s="4" t="str">
        <f t="shared" si="29"/>
        <v/>
      </c>
      <c r="AD887" s="6" t="str">
        <f t="shared" si="30"/>
        <v/>
      </c>
    </row>
    <row r="888" spans="27:30">
      <c r="AA888" s="4" t="str">
        <f t="array" ref="AA888">IFERROR(INDEX($A$2:$A$30,MATCH(0,COUNTIF($AA$1:AA887,$A$2:$A$30),0)),"")</f>
        <v/>
      </c>
      <c r="AB888" s="4" t="str">
        <f t="shared" si="29"/>
        <v/>
      </c>
      <c r="AD888" s="6" t="str">
        <f t="shared" si="30"/>
        <v/>
      </c>
    </row>
    <row r="889" spans="27:30">
      <c r="AA889" s="4" t="str">
        <f t="array" ref="AA889">IFERROR(INDEX($A$2:$A$30,MATCH(0,COUNTIF($AA$1:AA888,$A$2:$A$30),0)),"")</f>
        <v/>
      </c>
      <c r="AB889" s="4" t="str">
        <f t="shared" si="29"/>
        <v/>
      </c>
      <c r="AD889" s="6" t="str">
        <f t="shared" si="30"/>
        <v/>
      </c>
    </row>
    <row r="890" spans="27:30">
      <c r="AA890" s="4" t="str">
        <f t="array" ref="AA890">IFERROR(INDEX($A$2:$A$30,MATCH(0,COUNTIF($AA$1:AA889,$A$2:$A$30),0)),"")</f>
        <v/>
      </c>
      <c r="AB890" s="4" t="str">
        <f t="shared" si="29"/>
        <v/>
      </c>
      <c r="AD890" s="6" t="str">
        <f t="shared" si="30"/>
        <v/>
      </c>
    </row>
    <row r="891" spans="27:30">
      <c r="AA891" s="4" t="str">
        <f t="array" ref="AA891">IFERROR(INDEX($A$2:$A$30,MATCH(0,COUNTIF($AA$1:AA890,$A$2:$A$30),0)),"")</f>
        <v/>
      </c>
      <c r="AB891" s="4" t="str">
        <f t="shared" si="29"/>
        <v/>
      </c>
      <c r="AD891" s="6" t="str">
        <f t="shared" si="30"/>
        <v/>
      </c>
    </row>
    <row r="892" spans="27:30">
      <c r="AA892" s="4" t="str">
        <f t="array" ref="AA892">IFERROR(INDEX($A$2:$A$30,MATCH(0,COUNTIF($AA$1:AA891,$A$2:$A$30),0)),"")</f>
        <v/>
      </c>
      <c r="AB892" s="4" t="str">
        <f t="shared" si="29"/>
        <v/>
      </c>
      <c r="AD892" s="6" t="str">
        <f t="shared" si="30"/>
        <v/>
      </c>
    </row>
    <row r="893" spans="27:30">
      <c r="AA893" s="4" t="str">
        <f t="array" ref="AA893">IFERROR(INDEX($A$2:$A$30,MATCH(0,COUNTIF($AA$1:AA892,$A$2:$A$30),0)),"")</f>
        <v/>
      </c>
      <c r="AB893" s="4" t="str">
        <f t="shared" si="29"/>
        <v/>
      </c>
      <c r="AD893" s="6" t="str">
        <f t="shared" si="30"/>
        <v/>
      </c>
    </row>
    <row r="894" spans="27:30">
      <c r="AA894" s="4" t="str">
        <f t="array" ref="AA894">IFERROR(INDEX($A$2:$A$30,MATCH(0,COUNTIF($AA$1:AA893,$A$2:$A$30),0)),"")</f>
        <v/>
      </c>
      <c r="AB894" s="4" t="str">
        <f t="shared" si="29"/>
        <v/>
      </c>
      <c r="AD894" s="6" t="str">
        <f t="shared" si="30"/>
        <v/>
      </c>
    </row>
    <row r="895" spans="27:30">
      <c r="AA895" s="4" t="str">
        <f t="array" ref="AA895">IFERROR(INDEX($A$2:$A$30,MATCH(0,COUNTIF($AA$1:AA894,$A$2:$A$30),0)),"")</f>
        <v/>
      </c>
      <c r="AB895" s="4" t="str">
        <f t="shared" si="29"/>
        <v/>
      </c>
      <c r="AD895" s="6" t="str">
        <f t="shared" si="30"/>
        <v/>
      </c>
    </row>
    <row r="896" spans="27:30">
      <c r="AA896" s="4" t="str">
        <f t="array" ref="AA896">IFERROR(INDEX($A$2:$A$30,MATCH(0,COUNTIF($AA$1:AA895,$A$2:$A$30),0)),"")</f>
        <v/>
      </c>
      <c r="AB896" s="4" t="str">
        <f t="shared" si="29"/>
        <v/>
      </c>
      <c r="AD896" s="6" t="str">
        <f t="shared" si="30"/>
        <v/>
      </c>
    </row>
    <row r="897" spans="27:30">
      <c r="AA897" s="4" t="str">
        <f t="array" ref="AA897">IFERROR(INDEX($A$2:$A$30,MATCH(0,COUNTIF($AA$1:AA896,$A$2:$A$30),0)),"")</f>
        <v/>
      </c>
      <c r="AB897" s="4" t="str">
        <f t="shared" si="29"/>
        <v/>
      </c>
      <c r="AD897" s="6" t="str">
        <f t="shared" si="30"/>
        <v/>
      </c>
    </row>
    <row r="898" spans="27:30">
      <c r="AA898" s="4" t="str">
        <f t="array" ref="AA898">IFERROR(INDEX($A$2:$A$30,MATCH(0,COUNTIF($AA$1:AA897,$A$2:$A$30),0)),"")</f>
        <v/>
      </c>
      <c r="AB898" s="4" t="str">
        <f t="shared" ref="AB898:AB961" si="31">IF(AA898="","",SUMIF($A$2:$A$30,AA898,$G$2:$G$30))</f>
        <v/>
      </c>
      <c r="AD898" s="6" t="str">
        <f t="shared" ref="AD898:AD961" si="32">IF(AA898="","",AB898 + ROW()/100000)</f>
        <v/>
      </c>
    </row>
    <row r="899" spans="27:30">
      <c r="AA899" s="4" t="str">
        <f t="array" ref="AA899">IFERROR(INDEX($A$2:$A$30,MATCH(0,COUNTIF($AA$1:AA898,$A$2:$A$30),0)),"")</f>
        <v/>
      </c>
      <c r="AB899" s="4" t="str">
        <f t="shared" si="31"/>
        <v/>
      </c>
      <c r="AD899" s="6" t="str">
        <f t="shared" si="32"/>
        <v/>
      </c>
    </row>
    <row r="900" spans="27:30">
      <c r="AA900" s="4" t="str">
        <f t="array" ref="AA900">IFERROR(INDEX($A$2:$A$30,MATCH(0,COUNTIF($AA$1:AA899,$A$2:$A$30),0)),"")</f>
        <v/>
      </c>
      <c r="AB900" s="4" t="str">
        <f t="shared" si="31"/>
        <v/>
      </c>
      <c r="AD900" s="6" t="str">
        <f t="shared" si="32"/>
        <v/>
      </c>
    </row>
    <row r="901" spans="27:30">
      <c r="AA901" s="4" t="str">
        <f t="array" ref="AA901">IFERROR(INDEX($A$2:$A$30,MATCH(0,COUNTIF($AA$1:AA900,$A$2:$A$30),0)),"")</f>
        <v/>
      </c>
      <c r="AB901" s="4" t="str">
        <f t="shared" si="31"/>
        <v/>
      </c>
      <c r="AD901" s="6" t="str">
        <f t="shared" si="32"/>
        <v/>
      </c>
    </row>
    <row r="902" spans="27:30">
      <c r="AA902" s="4" t="str">
        <f t="array" ref="AA902">IFERROR(INDEX($A$2:$A$30,MATCH(0,COUNTIF($AA$1:AA901,$A$2:$A$30),0)),"")</f>
        <v/>
      </c>
      <c r="AB902" s="4" t="str">
        <f t="shared" si="31"/>
        <v/>
      </c>
      <c r="AD902" s="6" t="str">
        <f t="shared" si="32"/>
        <v/>
      </c>
    </row>
    <row r="903" spans="27:30">
      <c r="AA903" s="4" t="str">
        <f t="array" ref="AA903">IFERROR(INDEX($A$2:$A$30,MATCH(0,COUNTIF($AA$1:AA902,$A$2:$A$30),0)),"")</f>
        <v/>
      </c>
      <c r="AB903" s="4" t="str">
        <f t="shared" si="31"/>
        <v/>
      </c>
      <c r="AD903" s="6" t="str">
        <f t="shared" si="32"/>
        <v/>
      </c>
    </row>
    <row r="904" spans="27:30">
      <c r="AA904" s="4" t="str">
        <f t="array" ref="AA904">IFERROR(INDEX($A$2:$A$30,MATCH(0,COUNTIF($AA$1:AA903,$A$2:$A$30),0)),"")</f>
        <v/>
      </c>
      <c r="AB904" s="4" t="str">
        <f t="shared" si="31"/>
        <v/>
      </c>
      <c r="AD904" s="6" t="str">
        <f t="shared" si="32"/>
        <v/>
      </c>
    </row>
    <row r="905" spans="27:30">
      <c r="AA905" s="4" t="str">
        <f t="array" ref="AA905">IFERROR(INDEX($A$2:$A$30,MATCH(0,COUNTIF($AA$1:AA904,$A$2:$A$30),0)),"")</f>
        <v/>
      </c>
      <c r="AB905" s="4" t="str">
        <f t="shared" si="31"/>
        <v/>
      </c>
      <c r="AD905" s="6" t="str">
        <f t="shared" si="32"/>
        <v/>
      </c>
    </row>
    <row r="906" spans="27:30">
      <c r="AA906" s="4" t="str">
        <f t="array" ref="AA906">IFERROR(INDEX($A$2:$A$30,MATCH(0,COUNTIF($AA$1:AA905,$A$2:$A$30),0)),"")</f>
        <v/>
      </c>
      <c r="AB906" s="4" t="str">
        <f t="shared" si="31"/>
        <v/>
      </c>
      <c r="AD906" s="6" t="str">
        <f t="shared" si="32"/>
        <v/>
      </c>
    </row>
    <row r="907" spans="27:30">
      <c r="AA907" s="4" t="str">
        <f t="array" ref="AA907">IFERROR(INDEX($A$2:$A$30,MATCH(0,COUNTIF($AA$1:AA906,$A$2:$A$30),0)),"")</f>
        <v/>
      </c>
      <c r="AB907" s="4" t="str">
        <f t="shared" si="31"/>
        <v/>
      </c>
      <c r="AD907" s="6" t="str">
        <f t="shared" si="32"/>
        <v/>
      </c>
    </row>
    <row r="908" spans="27:30">
      <c r="AA908" s="4" t="str">
        <f t="array" ref="AA908">IFERROR(INDEX($A$2:$A$30,MATCH(0,COUNTIF($AA$1:AA907,$A$2:$A$30),0)),"")</f>
        <v/>
      </c>
      <c r="AB908" s="4" t="str">
        <f t="shared" si="31"/>
        <v/>
      </c>
      <c r="AD908" s="6" t="str">
        <f t="shared" si="32"/>
        <v/>
      </c>
    </row>
    <row r="909" spans="27:30">
      <c r="AA909" s="4" t="str">
        <f t="array" ref="AA909">IFERROR(INDEX($A$2:$A$30,MATCH(0,COUNTIF($AA$1:AA908,$A$2:$A$30),0)),"")</f>
        <v/>
      </c>
      <c r="AB909" s="4" t="str">
        <f t="shared" si="31"/>
        <v/>
      </c>
      <c r="AD909" s="6" t="str">
        <f t="shared" si="32"/>
        <v/>
      </c>
    </row>
    <row r="910" spans="27:30">
      <c r="AA910" s="4" t="str">
        <f t="array" ref="AA910">IFERROR(INDEX($A$2:$A$30,MATCH(0,COUNTIF($AA$1:AA909,$A$2:$A$30),0)),"")</f>
        <v/>
      </c>
      <c r="AB910" s="4" t="str">
        <f t="shared" si="31"/>
        <v/>
      </c>
      <c r="AD910" s="6" t="str">
        <f t="shared" si="32"/>
        <v/>
      </c>
    </row>
    <row r="911" spans="27:30">
      <c r="AA911" s="4" t="str">
        <f t="array" ref="AA911">IFERROR(INDEX($A$2:$A$30,MATCH(0,COUNTIF($AA$1:AA910,$A$2:$A$30),0)),"")</f>
        <v/>
      </c>
      <c r="AB911" s="4" t="str">
        <f t="shared" si="31"/>
        <v/>
      </c>
      <c r="AD911" s="6" t="str">
        <f t="shared" si="32"/>
        <v/>
      </c>
    </row>
    <row r="912" spans="27:30">
      <c r="AA912" s="4" t="str">
        <f t="array" ref="AA912">IFERROR(INDEX($A$2:$A$30,MATCH(0,COUNTIF($AA$1:AA911,$A$2:$A$30),0)),"")</f>
        <v/>
      </c>
      <c r="AB912" s="4" t="str">
        <f t="shared" si="31"/>
        <v/>
      </c>
      <c r="AD912" s="6" t="str">
        <f t="shared" si="32"/>
        <v/>
      </c>
    </row>
    <row r="913" spans="27:30">
      <c r="AA913" s="4" t="str">
        <f t="array" ref="AA913">IFERROR(INDEX($A$2:$A$30,MATCH(0,COUNTIF($AA$1:AA912,$A$2:$A$30),0)),"")</f>
        <v/>
      </c>
      <c r="AB913" s="4" t="str">
        <f t="shared" si="31"/>
        <v/>
      </c>
      <c r="AD913" s="6" t="str">
        <f t="shared" si="32"/>
        <v/>
      </c>
    </row>
    <row r="914" spans="27:30">
      <c r="AA914" s="4" t="str">
        <f t="array" ref="AA914">IFERROR(INDEX($A$2:$A$30,MATCH(0,COUNTIF($AA$1:AA913,$A$2:$A$30),0)),"")</f>
        <v/>
      </c>
      <c r="AB914" s="4" t="str">
        <f t="shared" si="31"/>
        <v/>
      </c>
      <c r="AD914" s="6" t="str">
        <f t="shared" si="32"/>
        <v/>
      </c>
    </row>
    <row r="915" spans="27:30">
      <c r="AA915" s="4" t="str">
        <f t="array" ref="AA915">IFERROR(INDEX($A$2:$A$30,MATCH(0,COUNTIF($AA$1:AA914,$A$2:$A$30),0)),"")</f>
        <v/>
      </c>
      <c r="AB915" s="4" t="str">
        <f t="shared" si="31"/>
        <v/>
      </c>
      <c r="AD915" s="6" t="str">
        <f t="shared" si="32"/>
        <v/>
      </c>
    </row>
    <row r="916" spans="27:30">
      <c r="AA916" s="4" t="str">
        <f t="array" ref="AA916">IFERROR(INDEX($A$2:$A$30,MATCH(0,COUNTIF($AA$1:AA915,$A$2:$A$30),0)),"")</f>
        <v/>
      </c>
      <c r="AB916" s="4" t="str">
        <f t="shared" si="31"/>
        <v/>
      </c>
      <c r="AD916" s="6" t="str">
        <f t="shared" si="32"/>
        <v/>
      </c>
    </row>
    <row r="917" spans="27:30">
      <c r="AA917" s="4" t="str">
        <f t="array" ref="AA917">IFERROR(INDEX($A$2:$A$30,MATCH(0,COUNTIF($AA$1:AA916,$A$2:$A$30),0)),"")</f>
        <v/>
      </c>
      <c r="AB917" s="4" t="str">
        <f t="shared" si="31"/>
        <v/>
      </c>
      <c r="AD917" s="6" t="str">
        <f t="shared" si="32"/>
        <v/>
      </c>
    </row>
    <row r="918" spans="27:30">
      <c r="AA918" s="4" t="str">
        <f t="array" ref="AA918">IFERROR(INDEX($A$2:$A$30,MATCH(0,COUNTIF($AA$1:AA917,$A$2:$A$30),0)),"")</f>
        <v/>
      </c>
      <c r="AB918" s="4" t="str">
        <f t="shared" si="31"/>
        <v/>
      </c>
      <c r="AD918" s="6" t="str">
        <f t="shared" si="32"/>
        <v/>
      </c>
    </row>
    <row r="919" spans="27:30">
      <c r="AA919" s="4" t="str">
        <f t="array" ref="AA919">IFERROR(INDEX($A$2:$A$30,MATCH(0,COUNTIF($AA$1:AA918,$A$2:$A$30),0)),"")</f>
        <v/>
      </c>
      <c r="AB919" s="4" t="str">
        <f t="shared" si="31"/>
        <v/>
      </c>
      <c r="AD919" s="6" t="str">
        <f t="shared" si="32"/>
        <v/>
      </c>
    </row>
    <row r="920" spans="27:30">
      <c r="AA920" s="4" t="str">
        <f t="array" ref="AA920">IFERROR(INDEX($A$2:$A$30,MATCH(0,COUNTIF($AA$1:AA919,$A$2:$A$30),0)),"")</f>
        <v/>
      </c>
      <c r="AB920" s="4" t="str">
        <f t="shared" si="31"/>
        <v/>
      </c>
      <c r="AD920" s="6" t="str">
        <f t="shared" si="32"/>
        <v/>
      </c>
    </row>
    <row r="921" spans="27:30">
      <c r="AA921" s="4" t="str">
        <f t="array" ref="AA921">IFERROR(INDEX($A$2:$A$30,MATCH(0,COUNTIF($AA$1:AA920,$A$2:$A$30),0)),"")</f>
        <v/>
      </c>
      <c r="AB921" s="4" t="str">
        <f t="shared" si="31"/>
        <v/>
      </c>
      <c r="AD921" s="6" t="str">
        <f t="shared" si="32"/>
        <v/>
      </c>
    </row>
    <row r="922" spans="27:30">
      <c r="AA922" s="4" t="str">
        <f t="array" ref="AA922">IFERROR(INDEX($A$2:$A$30,MATCH(0,COUNTIF($AA$1:AA921,$A$2:$A$30),0)),"")</f>
        <v/>
      </c>
      <c r="AB922" s="4" t="str">
        <f t="shared" si="31"/>
        <v/>
      </c>
      <c r="AD922" s="6" t="str">
        <f t="shared" si="32"/>
        <v/>
      </c>
    </row>
    <row r="923" spans="27:30">
      <c r="AA923" s="4" t="str">
        <f t="array" ref="AA923">IFERROR(INDEX($A$2:$A$30,MATCH(0,COUNTIF($AA$1:AA922,$A$2:$A$30),0)),"")</f>
        <v/>
      </c>
      <c r="AB923" s="4" t="str">
        <f t="shared" si="31"/>
        <v/>
      </c>
      <c r="AD923" s="6" t="str">
        <f t="shared" si="32"/>
        <v/>
      </c>
    </row>
    <row r="924" spans="27:30">
      <c r="AA924" s="4" t="str">
        <f t="array" ref="AA924">IFERROR(INDEX($A$2:$A$30,MATCH(0,COUNTIF($AA$1:AA923,$A$2:$A$30),0)),"")</f>
        <v/>
      </c>
      <c r="AB924" s="4" t="str">
        <f t="shared" si="31"/>
        <v/>
      </c>
      <c r="AD924" s="6" t="str">
        <f t="shared" si="32"/>
        <v/>
      </c>
    </row>
    <row r="925" spans="27:30">
      <c r="AA925" s="4" t="str">
        <f t="array" ref="AA925">IFERROR(INDEX($A$2:$A$30,MATCH(0,COUNTIF($AA$1:AA924,$A$2:$A$30),0)),"")</f>
        <v/>
      </c>
      <c r="AB925" s="4" t="str">
        <f t="shared" si="31"/>
        <v/>
      </c>
      <c r="AD925" s="6" t="str">
        <f t="shared" si="32"/>
        <v/>
      </c>
    </row>
    <row r="926" spans="27:30">
      <c r="AA926" s="4" t="str">
        <f t="array" ref="AA926">IFERROR(INDEX($A$2:$A$30,MATCH(0,COUNTIF($AA$1:AA925,$A$2:$A$30),0)),"")</f>
        <v/>
      </c>
      <c r="AB926" s="4" t="str">
        <f t="shared" si="31"/>
        <v/>
      </c>
      <c r="AD926" s="6" t="str">
        <f t="shared" si="32"/>
        <v/>
      </c>
    </row>
    <row r="927" spans="27:30">
      <c r="AA927" s="4" t="str">
        <f t="array" ref="AA927">IFERROR(INDEX($A$2:$A$30,MATCH(0,COUNTIF($AA$1:AA926,$A$2:$A$30),0)),"")</f>
        <v/>
      </c>
      <c r="AB927" s="4" t="str">
        <f t="shared" si="31"/>
        <v/>
      </c>
      <c r="AD927" s="6" t="str">
        <f t="shared" si="32"/>
        <v/>
      </c>
    </row>
    <row r="928" spans="27:30">
      <c r="AA928" s="4" t="str">
        <f t="array" ref="AA928">IFERROR(INDEX($A$2:$A$30,MATCH(0,COUNTIF($AA$1:AA927,$A$2:$A$30),0)),"")</f>
        <v/>
      </c>
      <c r="AB928" s="4" t="str">
        <f t="shared" si="31"/>
        <v/>
      </c>
      <c r="AD928" s="6" t="str">
        <f t="shared" si="32"/>
        <v/>
      </c>
    </row>
    <row r="929" spans="27:30">
      <c r="AA929" s="4" t="str">
        <f t="array" ref="AA929">IFERROR(INDEX($A$2:$A$30,MATCH(0,COUNTIF($AA$1:AA928,$A$2:$A$30),0)),"")</f>
        <v/>
      </c>
      <c r="AB929" s="4" t="str">
        <f t="shared" si="31"/>
        <v/>
      </c>
      <c r="AD929" s="6" t="str">
        <f t="shared" si="32"/>
        <v/>
      </c>
    </row>
    <row r="930" spans="27:30">
      <c r="AA930" s="4" t="str">
        <f t="array" ref="AA930">IFERROR(INDEX($A$2:$A$30,MATCH(0,COUNTIF($AA$1:AA929,$A$2:$A$30),0)),"")</f>
        <v/>
      </c>
      <c r="AB930" s="4" t="str">
        <f t="shared" si="31"/>
        <v/>
      </c>
      <c r="AD930" s="6" t="str">
        <f t="shared" si="32"/>
        <v/>
      </c>
    </row>
    <row r="931" spans="27:30">
      <c r="AA931" s="4" t="str">
        <f t="array" ref="AA931">IFERROR(INDEX($A$2:$A$30,MATCH(0,COUNTIF($AA$1:AA930,$A$2:$A$30),0)),"")</f>
        <v/>
      </c>
      <c r="AB931" s="4" t="str">
        <f t="shared" si="31"/>
        <v/>
      </c>
      <c r="AD931" s="6" t="str">
        <f t="shared" si="32"/>
        <v/>
      </c>
    </row>
    <row r="932" spans="27:30">
      <c r="AA932" s="4" t="str">
        <f t="array" ref="AA932">IFERROR(INDEX($A$2:$A$30,MATCH(0,COUNTIF($AA$1:AA931,$A$2:$A$30),0)),"")</f>
        <v/>
      </c>
      <c r="AB932" s="4" t="str">
        <f t="shared" si="31"/>
        <v/>
      </c>
      <c r="AD932" s="6" t="str">
        <f t="shared" si="32"/>
        <v/>
      </c>
    </row>
    <row r="933" spans="27:30">
      <c r="AA933" s="4" t="str">
        <f t="array" ref="AA933">IFERROR(INDEX($A$2:$A$30,MATCH(0,COUNTIF($AA$1:AA932,$A$2:$A$30),0)),"")</f>
        <v/>
      </c>
      <c r="AB933" s="4" t="str">
        <f t="shared" si="31"/>
        <v/>
      </c>
      <c r="AD933" s="6" t="str">
        <f t="shared" si="32"/>
        <v/>
      </c>
    </row>
    <row r="934" spans="27:30">
      <c r="AA934" s="4" t="str">
        <f t="array" ref="AA934">IFERROR(INDEX($A$2:$A$30,MATCH(0,COUNTIF($AA$1:AA933,$A$2:$A$30),0)),"")</f>
        <v/>
      </c>
      <c r="AB934" s="4" t="str">
        <f t="shared" si="31"/>
        <v/>
      </c>
      <c r="AD934" s="6" t="str">
        <f t="shared" si="32"/>
        <v/>
      </c>
    </row>
    <row r="935" spans="27:30">
      <c r="AA935" s="4" t="str">
        <f t="array" ref="AA935">IFERROR(INDEX($A$2:$A$30,MATCH(0,COUNTIF($AA$1:AA934,$A$2:$A$30),0)),"")</f>
        <v/>
      </c>
      <c r="AB935" s="4" t="str">
        <f t="shared" si="31"/>
        <v/>
      </c>
      <c r="AD935" s="6" t="str">
        <f t="shared" si="32"/>
        <v/>
      </c>
    </row>
    <row r="936" spans="27:30">
      <c r="AA936" s="4" t="str">
        <f t="array" ref="AA936">IFERROR(INDEX($A$2:$A$30,MATCH(0,COUNTIF($AA$1:AA935,$A$2:$A$30),0)),"")</f>
        <v/>
      </c>
      <c r="AB936" s="4" t="str">
        <f t="shared" si="31"/>
        <v/>
      </c>
      <c r="AD936" s="6" t="str">
        <f t="shared" si="32"/>
        <v/>
      </c>
    </row>
    <row r="937" spans="27:30">
      <c r="AA937" s="4" t="str">
        <f t="array" ref="AA937">IFERROR(INDEX($A$2:$A$30,MATCH(0,COUNTIF($AA$1:AA936,$A$2:$A$30),0)),"")</f>
        <v/>
      </c>
      <c r="AB937" s="4" t="str">
        <f t="shared" si="31"/>
        <v/>
      </c>
      <c r="AD937" s="6" t="str">
        <f t="shared" si="32"/>
        <v/>
      </c>
    </row>
    <row r="938" spans="27:30">
      <c r="AA938" s="4" t="str">
        <f t="array" ref="AA938">IFERROR(INDEX($A$2:$A$30,MATCH(0,COUNTIF($AA$1:AA937,$A$2:$A$30),0)),"")</f>
        <v/>
      </c>
      <c r="AB938" s="4" t="str">
        <f t="shared" si="31"/>
        <v/>
      </c>
      <c r="AD938" s="6" t="str">
        <f t="shared" si="32"/>
        <v/>
      </c>
    </row>
    <row r="939" spans="27:30">
      <c r="AA939" s="4" t="str">
        <f t="array" ref="AA939">IFERROR(INDEX($A$2:$A$30,MATCH(0,COUNTIF($AA$1:AA938,$A$2:$A$30),0)),"")</f>
        <v/>
      </c>
      <c r="AB939" s="4" t="str">
        <f t="shared" si="31"/>
        <v/>
      </c>
      <c r="AD939" s="6" t="str">
        <f t="shared" si="32"/>
        <v/>
      </c>
    </row>
    <row r="940" spans="27:30">
      <c r="AA940" s="4" t="str">
        <f t="array" ref="AA940">IFERROR(INDEX($A$2:$A$30,MATCH(0,COUNTIF($AA$1:AA939,$A$2:$A$30),0)),"")</f>
        <v/>
      </c>
      <c r="AB940" s="4" t="str">
        <f t="shared" si="31"/>
        <v/>
      </c>
      <c r="AD940" s="6" t="str">
        <f t="shared" si="32"/>
        <v/>
      </c>
    </row>
    <row r="941" spans="27:30">
      <c r="AA941" s="4" t="str">
        <f t="array" ref="AA941">IFERROR(INDEX($A$2:$A$30,MATCH(0,COUNTIF($AA$1:AA940,$A$2:$A$30),0)),"")</f>
        <v/>
      </c>
      <c r="AB941" s="4" t="str">
        <f t="shared" si="31"/>
        <v/>
      </c>
      <c r="AD941" s="6" t="str">
        <f t="shared" si="32"/>
        <v/>
      </c>
    </row>
    <row r="942" spans="27:30">
      <c r="AA942" s="4" t="str">
        <f t="array" ref="AA942">IFERROR(INDEX($A$2:$A$30,MATCH(0,COUNTIF($AA$1:AA941,$A$2:$A$30),0)),"")</f>
        <v/>
      </c>
      <c r="AB942" s="4" t="str">
        <f t="shared" si="31"/>
        <v/>
      </c>
      <c r="AD942" s="6" t="str">
        <f t="shared" si="32"/>
        <v/>
      </c>
    </row>
    <row r="943" spans="27:30">
      <c r="AA943" s="4" t="str">
        <f t="array" ref="AA943">IFERROR(INDEX($A$2:$A$30,MATCH(0,COUNTIF($AA$1:AA942,$A$2:$A$30),0)),"")</f>
        <v/>
      </c>
      <c r="AB943" s="4" t="str">
        <f t="shared" si="31"/>
        <v/>
      </c>
      <c r="AD943" s="6" t="str">
        <f t="shared" si="32"/>
        <v/>
      </c>
    </row>
    <row r="944" spans="27:30">
      <c r="AA944" s="4" t="str">
        <f t="array" ref="AA944">IFERROR(INDEX($A$2:$A$30,MATCH(0,COUNTIF($AA$1:AA943,$A$2:$A$30),0)),"")</f>
        <v/>
      </c>
      <c r="AB944" s="4" t="str">
        <f t="shared" si="31"/>
        <v/>
      </c>
      <c r="AD944" s="6" t="str">
        <f t="shared" si="32"/>
        <v/>
      </c>
    </row>
    <row r="945" spans="27:30">
      <c r="AA945" s="4" t="str">
        <f t="array" ref="AA945">IFERROR(INDEX($A$2:$A$30,MATCH(0,COUNTIF($AA$1:AA944,$A$2:$A$30),0)),"")</f>
        <v/>
      </c>
      <c r="AB945" s="4" t="str">
        <f t="shared" si="31"/>
        <v/>
      </c>
      <c r="AD945" s="6" t="str">
        <f t="shared" si="32"/>
        <v/>
      </c>
    </row>
    <row r="946" spans="27:30">
      <c r="AA946" s="4" t="str">
        <f t="array" ref="AA946">IFERROR(INDEX($A$2:$A$30,MATCH(0,COUNTIF($AA$1:AA945,$A$2:$A$30),0)),"")</f>
        <v/>
      </c>
      <c r="AB946" s="4" t="str">
        <f t="shared" si="31"/>
        <v/>
      </c>
      <c r="AD946" s="6" t="str">
        <f t="shared" si="32"/>
        <v/>
      </c>
    </row>
    <row r="947" spans="27:30">
      <c r="AA947" s="4" t="str">
        <f t="array" ref="AA947">IFERROR(INDEX($A$2:$A$30,MATCH(0,COUNTIF($AA$1:AA946,$A$2:$A$30),0)),"")</f>
        <v/>
      </c>
      <c r="AB947" s="4" t="str">
        <f t="shared" si="31"/>
        <v/>
      </c>
      <c r="AD947" s="6" t="str">
        <f t="shared" si="32"/>
        <v/>
      </c>
    </row>
    <row r="948" spans="27:30">
      <c r="AA948" s="4" t="str">
        <f t="array" ref="AA948">IFERROR(INDEX($A$2:$A$30,MATCH(0,COUNTIF($AA$1:AA947,$A$2:$A$30),0)),"")</f>
        <v/>
      </c>
      <c r="AB948" s="4" t="str">
        <f t="shared" si="31"/>
        <v/>
      </c>
      <c r="AD948" s="6" t="str">
        <f t="shared" si="32"/>
        <v/>
      </c>
    </row>
    <row r="949" spans="27:30">
      <c r="AA949" s="4" t="str">
        <f t="array" ref="AA949">IFERROR(INDEX($A$2:$A$30,MATCH(0,COUNTIF($AA$1:AA948,$A$2:$A$30),0)),"")</f>
        <v/>
      </c>
      <c r="AB949" s="4" t="str">
        <f t="shared" si="31"/>
        <v/>
      </c>
      <c r="AD949" s="6" t="str">
        <f t="shared" si="32"/>
        <v/>
      </c>
    </row>
    <row r="950" spans="27:30">
      <c r="AA950" s="4" t="str">
        <f t="array" ref="AA950">IFERROR(INDEX($A$2:$A$30,MATCH(0,COUNTIF($AA$1:AA949,$A$2:$A$30),0)),"")</f>
        <v/>
      </c>
      <c r="AB950" s="4" t="str">
        <f t="shared" si="31"/>
        <v/>
      </c>
      <c r="AD950" s="6" t="str">
        <f t="shared" si="32"/>
        <v/>
      </c>
    </row>
    <row r="951" spans="27:30">
      <c r="AA951" s="4" t="str">
        <f t="array" ref="AA951">IFERROR(INDEX($A$2:$A$30,MATCH(0,COUNTIF($AA$1:AA950,$A$2:$A$30),0)),"")</f>
        <v/>
      </c>
      <c r="AB951" s="4" t="str">
        <f t="shared" si="31"/>
        <v/>
      </c>
      <c r="AD951" s="6" t="str">
        <f t="shared" si="32"/>
        <v/>
      </c>
    </row>
    <row r="952" spans="27:30">
      <c r="AA952" s="4" t="str">
        <f t="array" ref="AA952">IFERROR(INDEX($A$2:$A$30,MATCH(0,COUNTIF($AA$1:AA951,$A$2:$A$30),0)),"")</f>
        <v/>
      </c>
      <c r="AB952" s="4" t="str">
        <f t="shared" si="31"/>
        <v/>
      </c>
      <c r="AD952" s="6" t="str">
        <f t="shared" si="32"/>
        <v/>
      </c>
    </row>
    <row r="953" spans="27:30">
      <c r="AA953" s="4" t="str">
        <f t="array" ref="AA953">IFERROR(INDEX($A$2:$A$30,MATCH(0,COUNTIF($AA$1:AA952,$A$2:$A$30),0)),"")</f>
        <v/>
      </c>
      <c r="AB953" s="4" t="str">
        <f t="shared" si="31"/>
        <v/>
      </c>
      <c r="AD953" s="6" t="str">
        <f t="shared" si="32"/>
        <v/>
      </c>
    </row>
    <row r="954" spans="27:30">
      <c r="AA954" s="4" t="str">
        <f t="array" ref="AA954">IFERROR(INDEX($A$2:$A$30,MATCH(0,COUNTIF($AA$1:AA953,$A$2:$A$30),0)),"")</f>
        <v/>
      </c>
      <c r="AB954" s="4" t="str">
        <f t="shared" si="31"/>
        <v/>
      </c>
      <c r="AD954" s="6" t="str">
        <f t="shared" si="32"/>
        <v/>
      </c>
    </row>
    <row r="955" spans="27:30">
      <c r="AA955" s="4" t="str">
        <f t="array" ref="AA955">IFERROR(INDEX($A$2:$A$30,MATCH(0,COUNTIF($AA$1:AA954,$A$2:$A$30),0)),"")</f>
        <v/>
      </c>
      <c r="AB955" s="4" t="str">
        <f t="shared" si="31"/>
        <v/>
      </c>
      <c r="AD955" s="6" t="str">
        <f t="shared" si="32"/>
        <v/>
      </c>
    </row>
    <row r="956" spans="27:30">
      <c r="AA956" s="4" t="str">
        <f t="array" ref="AA956">IFERROR(INDEX($A$2:$A$30,MATCH(0,COUNTIF($AA$1:AA955,$A$2:$A$30),0)),"")</f>
        <v/>
      </c>
      <c r="AB956" s="4" t="str">
        <f t="shared" si="31"/>
        <v/>
      </c>
      <c r="AD956" s="6" t="str">
        <f t="shared" si="32"/>
        <v/>
      </c>
    </row>
    <row r="957" spans="27:30">
      <c r="AA957" s="4" t="str">
        <f t="array" ref="AA957">IFERROR(INDEX($A$2:$A$30,MATCH(0,COUNTIF($AA$1:AA956,$A$2:$A$30),0)),"")</f>
        <v/>
      </c>
      <c r="AB957" s="4" t="str">
        <f t="shared" si="31"/>
        <v/>
      </c>
      <c r="AD957" s="6" t="str">
        <f t="shared" si="32"/>
        <v/>
      </c>
    </row>
    <row r="958" spans="27:30">
      <c r="AA958" s="4" t="str">
        <f t="array" ref="AA958">IFERROR(INDEX($A$2:$A$30,MATCH(0,COUNTIF($AA$1:AA957,$A$2:$A$30),0)),"")</f>
        <v/>
      </c>
      <c r="AB958" s="4" t="str">
        <f t="shared" si="31"/>
        <v/>
      </c>
      <c r="AD958" s="6" t="str">
        <f t="shared" si="32"/>
        <v/>
      </c>
    </row>
    <row r="959" spans="27:30">
      <c r="AA959" s="4" t="str">
        <f t="array" ref="AA959">IFERROR(INDEX($A$2:$A$30,MATCH(0,COUNTIF($AA$1:AA958,$A$2:$A$30),0)),"")</f>
        <v/>
      </c>
      <c r="AB959" s="4" t="str">
        <f t="shared" si="31"/>
        <v/>
      </c>
      <c r="AD959" s="6" t="str">
        <f t="shared" si="32"/>
        <v/>
      </c>
    </row>
    <row r="960" spans="27:30">
      <c r="AA960" s="4" t="str">
        <f t="array" ref="AA960">IFERROR(INDEX($A$2:$A$30,MATCH(0,COUNTIF($AA$1:AA959,$A$2:$A$30),0)),"")</f>
        <v/>
      </c>
      <c r="AB960" s="4" t="str">
        <f t="shared" si="31"/>
        <v/>
      </c>
      <c r="AD960" s="6" t="str">
        <f t="shared" si="32"/>
        <v/>
      </c>
    </row>
    <row r="961" spans="27:30">
      <c r="AA961" s="4" t="str">
        <f t="array" ref="AA961">IFERROR(INDEX($A$2:$A$30,MATCH(0,COUNTIF($AA$1:AA960,$A$2:$A$30),0)),"")</f>
        <v/>
      </c>
      <c r="AB961" s="4" t="str">
        <f t="shared" si="31"/>
        <v/>
      </c>
      <c r="AD961" s="6" t="str">
        <f t="shared" si="32"/>
        <v/>
      </c>
    </row>
    <row r="962" spans="27:30">
      <c r="AA962" s="4" t="str">
        <f t="array" ref="AA962">IFERROR(INDEX($A$2:$A$30,MATCH(0,COUNTIF($AA$1:AA961,$A$2:$A$30),0)),"")</f>
        <v/>
      </c>
      <c r="AB962" s="4" t="str">
        <f t="shared" ref="AB962:AB1025" si="33">IF(AA962="","",SUMIF($A$2:$A$30,AA962,$G$2:$G$30))</f>
        <v/>
      </c>
      <c r="AD962" s="6" t="str">
        <f t="shared" ref="AD962:AD1025" si="34">IF(AA962="","",AB962 + ROW()/100000)</f>
        <v/>
      </c>
    </row>
    <row r="963" spans="27:30">
      <c r="AA963" s="4" t="str">
        <f t="array" ref="AA963">IFERROR(INDEX($A$2:$A$30,MATCH(0,COUNTIF($AA$1:AA962,$A$2:$A$30),0)),"")</f>
        <v/>
      </c>
      <c r="AB963" s="4" t="str">
        <f t="shared" si="33"/>
        <v/>
      </c>
      <c r="AD963" s="6" t="str">
        <f t="shared" si="34"/>
        <v/>
      </c>
    </row>
    <row r="964" spans="27:30">
      <c r="AA964" s="4" t="str">
        <f t="array" ref="AA964">IFERROR(INDEX($A$2:$A$30,MATCH(0,COUNTIF($AA$1:AA963,$A$2:$A$30),0)),"")</f>
        <v/>
      </c>
      <c r="AB964" s="4" t="str">
        <f t="shared" si="33"/>
        <v/>
      </c>
      <c r="AD964" s="6" t="str">
        <f t="shared" si="34"/>
        <v/>
      </c>
    </row>
    <row r="965" spans="27:30">
      <c r="AA965" s="4" t="str">
        <f t="array" ref="AA965">IFERROR(INDEX($A$2:$A$30,MATCH(0,COUNTIF($AA$1:AA964,$A$2:$A$30),0)),"")</f>
        <v/>
      </c>
      <c r="AB965" s="4" t="str">
        <f t="shared" si="33"/>
        <v/>
      </c>
      <c r="AD965" s="6" t="str">
        <f t="shared" si="34"/>
        <v/>
      </c>
    </row>
    <row r="966" spans="27:30">
      <c r="AA966" s="4" t="str">
        <f t="array" ref="AA966">IFERROR(INDEX($A$2:$A$30,MATCH(0,COUNTIF($AA$1:AA965,$A$2:$A$30),0)),"")</f>
        <v/>
      </c>
      <c r="AB966" s="4" t="str">
        <f t="shared" si="33"/>
        <v/>
      </c>
      <c r="AD966" s="6" t="str">
        <f t="shared" si="34"/>
        <v/>
      </c>
    </row>
    <row r="967" spans="27:30">
      <c r="AA967" s="4" t="str">
        <f t="array" ref="AA967">IFERROR(INDEX($A$2:$A$30,MATCH(0,COUNTIF($AA$1:AA966,$A$2:$A$30),0)),"")</f>
        <v/>
      </c>
      <c r="AB967" s="4" t="str">
        <f t="shared" si="33"/>
        <v/>
      </c>
      <c r="AD967" s="6" t="str">
        <f t="shared" si="34"/>
        <v/>
      </c>
    </row>
    <row r="968" spans="27:30">
      <c r="AA968" s="4" t="str">
        <f t="array" ref="AA968">IFERROR(INDEX($A$2:$A$30,MATCH(0,COUNTIF($AA$1:AA967,$A$2:$A$30),0)),"")</f>
        <v/>
      </c>
      <c r="AB968" s="4" t="str">
        <f t="shared" si="33"/>
        <v/>
      </c>
      <c r="AD968" s="6" t="str">
        <f t="shared" si="34"/>
        <v/>
      </c>
    </row>
    <row r="969" spans="27:30">
      <c r="AA969" s="4" t="str">
        <f t="array" ref="AA969">IFERROR(INDEX($A$2:$A$30,MATCH(0,COUNTIF($AA$1:AA968,$A$2:$A$30),0)),"")</f>
        <v/>
      </c>
      <c r="AB969" s="4" t="str">
        <f t="shared" si="33"/>
        <v/>
      </c>
      <c r="AD969" s="6" t="str">
        <f t="shared" si="34"/>
        <v/>
      </c>
    </row>
    <row r="970" spans="27:30">
      <c r="AA970" s="4" t="str">
        <f t="array" ref="AA970">IFERROR(INDEX($A$2:$A$30,MATCH(0,COUNTIF($AA$1:AA969,$A$2:$A$30),0)),"")</f>
        <v/>
      </c>
      <c r="AB970" s="4" t="str">
        <f t="shared" si="33"/>
        <v/>
      </c>
      <c r="AD970" s="6" t="str">
        <f t="shared" si="34"/>
        <v/>
      </c>
    </row>
    <row r="971" spans="27:30">
      <c r="AA971" s="4" t="str">
        <f t="array" ref="AA971">IFERROR(INDEX($A$2:$A$30,MATCH(0,COUNTIF($AA$1:AA970,$A$2:$A$30),0)),"")</f>
        <v/>
      </c>
      <c r="AB971" s="4" t="str">
        <f t="shared" si="33"/>
        <v/>
      </c>
      <c r="AD971" s="6" t="str">
        <f t="shared" si="34"/>
        <v/>
      </c>
    </row>
    <row r="972" spans="27:30">
      <c r="AA972" s="4" t="str">
        <f t="array" ref="AA972">IFERROR(INDEX($A$2:$A$30,MATCH(0,COUNTIF($AA$1:AA971,$A$2:$A$30),0)),"")</f>
        <v/>
      </c>
      <c r="AB972" s="4" t="str">
        <f t="shared" si="33"/>
        <v/>
      </c>
      <c r="AD972" s="6" t="str">
        <f t="shared" si="34"/>
        <v/>
      </c>
    </row>
    <row r="973" spans="27:30">
      <c r="AA973" s="4" t="str">
        <f t="array" ref="AA973">IFERROR(INDEX($A$2:$A$30,MATCH(0,COUNTIF($AA$1:AA972,$A$2:$A$30),0)),"")</f>
        <v/>
      </c>
      <c r="AB973" s="4" t="str">
        <f t="shared" si="33"/>
        <v/>
      </c>
      <c r="AD973" s="6" t="str">
        <f t="shared" si="34"/>
        <v/>
      </c>
    </row>
    <row r="974" spans="27:30">
      <c r="AA974" s="4" t="str">
        <f t="array" ref="AA974">IFERROR(INDEX($A$2:$A$30,MATCH(0,COUNTIF($AA$1:AA973,$A$2:$A$30),0)),"")</f>
        <v/>
      </c>
      <c r="AB974" s="4" t="str">
        <f t="shared" si="33"/>
        <v/>
      </c>
      <c r="AD974" s="6" t="str">
        <f t="shared" si="34"/>
        <v/>
      </c>
    </row>
    <row r="975" spans="27:30">
      <c r="AA975" s="4" t="str">
        <f t="array" ref="AA975">IFERROR(INDEX($A$2:$A$30,MATCH(0,COUNTIF($AA$1:AA974,$A$2:$A$30),0)),"")</f>
        <v/>
      </c>
      <c r="AB975" s="4" t="str">
        <f t="shared" si="33"/>
        <v/>
      </c>
      <c r="AD975" s="6" t="str">
        <f t="shared" si="34"/>
        <v/>
      </c>
    </row>
    <row r="976" spans="27:30">
      <c r="AA976" s="4" t="str">
        <f t="array" ref="AA976">IFERROR(INDEX($A$2:$A$30,MATCH(0,COUNTIF($AA$1:AA975,$A$2:$A$30),0)),"")</f>
        <v/>
      </c>
      <c r="AB976" s="4" t="str">
        <f t="shared" si="33"/>
        <v/>
      </c>
      <c r="AD976" s="6" t="str">
        <f t="shared" si="34"/>
        <v/>
      </c>
    </row>
    <row r="977" spans="27:30">
      <c r="AA977" s="4" t="str">
        <f t="array" ref="AA977">IFERROR(INDEX($A$2:$A$30,MATCH(0,COUNTIF($AA$1:AA976,$A$2:$A$30),0)),"")</f>
        <v/>
      </c>
      <c r="AB977" s="4" t="str">
        <f t="shared" si="33"/>
        <v/>
      </c>
      <c r="AD977" s="6" t="str">
        <f t="shared" si="34"/>
        <v/>
      </c>
    </row>
    <row r="978" spans="27:30">
      <c r="AA978" s="4" t="str">
        <f t="array" ref="AA978">IFERROR(INDEX($A$2:$A$30,MATCH(0,COUNTIF($AA$1:AA977,$A$2:$A$30),0)),"")</f>
        <v/>
      </c>
      <c r="AB978" s="4" t="str">
        <f t="shared" si="33"/>
        <v/>
      </c>
      <c r="AD978" s="6" t="str">
        <f t="shared" si="34"/>
        <v/>
      </c>
    </row>
    <row r="979" spans="27:30">
      <c r="AA979" s="4" t="str">
        <f t="array" ref="AA979">IFERROR(INDEX($A$2:$A$30,MATCH(0,COUNTIF($AA$1:AA978,$A$2:$A$30),0)),"")</f>
        <v/>
      </c>
      <c r="AB979" s="4" t="str">
        <f t="shared" si="33"/>
        <v/>
      </c>
      <c r="AD979" s="6" t="str">
        <f t="shared" si="34"/>
        <v/>
      </c>
    </row>
    <row r="980" spans="27:30">
      <c r="AA980" s="4" t="str">
        <f t="array" ref="AA980">IFERROR(INDEX($A$2:$A$30,MATCH(0,COUNTIF($AA$1:AA979,$A$2:$A$30),0)),"")</f>
        <v/>
      </c>
      <c r="AB980" s="4" t="str">
        <f t="shared" si="33"/>
        <v/>
      </c>
      <c r="AD980" s="6" t="str">
        <f t="shared" si="34"/>
        <v/>
      </c>
    </row>
    <row r="981" spans="27:30">
      <c r="AA981" s="4" t="str">
        <f t="array" ref="AA981">IFERROR(INDEX($A$2:$A$30,MATCH(0,COUNTIF($AA$1:AA980,$A$2:$A$30),0)),"")</f>
        <v/>
      </c>
      <c r="AB981" s="4" t="str">
        <f t="shared" si="33"/>
        <v/>
      </c>
      <c r="AD981" s="6" t="str">
        <f t="shared" si="34"/>
        <v/>
      </c>
    </row>
    <row r="982" spans="27:30">
      <c r="AA982" s="4" t="str">
        <f t="array" ref="AA982">IFERROR(INDEX($A$2:$A$30,MATCH(0,COUNTIF($AA$1:AA981,$A$2:$A$30),0)),"")</f>
        <v/>
      </c>
      <c r="AB982" s="4" t="str">
        <f t="shared" si="33"/>
        <v/>
      </c>
      <c r="AD982" s="6" t="str">
        <f t="shared" si="34"/>
        <v/>
      </c>
    </row>
    <row r="983" spans="27:30">
      <c r="AA983" s="4" t="str">
        <f t="array" ref="AA983">IFERROR(INDEX($A$2:$A$30,MATCH(0,COUNTIF($AA$1:AA982,$A$2:$A$30),0)),"")</f>
        <v/>
      </c>
      <c r="AB983" s="4" t="str">
        <f t="shared" si="33"/>
        <v/>
      </c>
      <c r="AD983" s="6" t="str">
        <f t="shared" si="34"/>
        <v/>
      </c>
    </row>
    <row r="984" spans="27:30">
      <c r="AA984" s="4" t="str">
        <f t="array" ref="AA984">IFERROR(INDEX($A$2:$A$30,MATCH(0,COUNTIF($AA$1:AA983,$A$2:$A$30),0)),"")</f>
        <v/>
      </c>
      <c r="AB984" s="4" t="str">
        <f t="shared" si="33"/>
        <v/>
      </c>
      <c r="AD984" s="6" t="str">
        <f t="shared" si="34"/>
        <v/>
      </c>
    </row>
    <row r="985" spans="27:30">
      <c r="AA985" s="4" t="str">
        <f t="array" ref="AA985">IFERROR(INDEX($A$2:$A$30,MATCH(0,COUNTIF($AA$1:AA984,$A$2:$A$30),0)),"")</f>
        <v/>
      </c>
      <c r="AB985" s="4" t="str">
        <f t="shared" si="33"/>
        <v/>
      </c>
      <c r="AD985" s="6" t="str">
        <f t="shared" si="34"/>
        <v/>
      </c>
    </row>
    <row r="986" spans="27:30">
      <c r="AA986" s="4" t="str">
        <f t="array" ref="AA986">IFERROR(INDEX($A$2:$A$30,MATCH(0,COUNTIF($AA$1:AA985,$A$2:$A$30),0)),"")</f>
        <v/>
      </c>
      <c r="AB986" s="4" t="str">
        <f t="shared" si="33"/>
        <v/>
      </c>
      <c r="AD986" s="6" t="str">
        <f t="shared" si="34"/>
        <v/>
      </c>
    </row>
    <row r="987" spans="27:30">
      <c r="AA987" s="4" t="str">
        <f t="array" ref="AA987">IFERROR(INDEX($A$2:$A$30,MATCH(0,COUNTIF($AA$1:AA986,$A$2:$A$30),0)),"")</f>
        <v/>
      </c>
      <c r="AB987" s="4" t="str">
        <f t="shared" si="33"/>
        <v/>
      </c>
      <c r="AD987" s="6" t="str">
        <f t="shared" si="34"/>
        <v/>
      </c>
    </row>
    <row r="988" spans="27:30">
      <c r="AA988" s="4" t="str">
        <f t="array" ref="AA988">IFERROR(INDEX($A$2:$A$30,MATCH(0,COUNTIF($AA$1:AA987,$A$2:$A$30),0)),"")</f>
        <v/>
      </c>
      <c r="AB988" s="4" t="str">
        <f t="shared" si="33"/>
        <v/>
      </c>
      <c r="AD988" s="6" t="str">
        <f t="shared" si="34"/>
        <v/>
      </c>
    </row>
    <row r="989" spans="27:30">
      <c r="AA989" s="4" t="str">
        <f t="array" ref="AA989">IFERROR(INDEX($A$2:$A$30,MATCH(0,COUNTIF($AA$1:AA988,$A$2:$A$30),0)),"")</f>
        <v/>
      </c>
      <c r="AB989" s="4" t="str">
        <f t="shared" si="33"/>
        <v/>
      </c>
      <c r="AD989" s="6" t="str">
        <f t="shared" si="34"/>
        <v/>
      </c>
    </row>
    <row r="990" spans="27:30">
      <c r="AA990" s="4" t="str">
        <f t="array" ref="AA990">IFERROR(INDEX($A$2:$A$30,MATCH(0,COUNTIF($AA$1:AA989,$A$2:$A$30),0)),"")</f>
        <v/>
      </c>
      <c r="AB990" s="4" t="str">
        <f t="shared" si="33"/>
        <v/>
      </c>
      <c r="AD990" s="6" t="str">
        <f t="shared" si="34"/>
        <v/>
      </c>
    </row>
    <row r="991" spans="27:30">
      <c r="AA991" s="4" t="str">
        <f t="array" ref="AA991">IFERROR(INDEX($A$2:$A$30,MATCH(0,COUNTIF($AA$1:AA990,$A$2:$A$30),0)),"")</f>
        <v/>
      </c>
      <c r="AB991" s="4" t="str">
        <f t="shared" si="33"/>
        <v/>
      </c>
      <c r="AD991" s="6" t="str">
        <f t="shared" si="34"/>
        <v/>
      </c>
    </row>
    <row r="992" spans="27:30">
      <c r="AA992" s="4" t="str">
        <f t="array" ref="AA992">IFERROR(INDEX($A$2:$A$30,MATCH(0,COUNTIF($AA$1:AA991,$A$2:$A$30),0)),"")</f>
        <v/>
      </c>
      <c r="AB992" s="4" t="str">
        <f t="shared" si="33"/>
        <v/>
      </c>
      <c r="AD992" s="6" t="str">
        <f t="shared" si="34"/>
        <v/>
      </c>
    </row>
    <row r="993" spans="27:30">
      <c r="AA993" s="4" t="str">
        <f t="array" ref="AA993">IFERROR(INDEX($A$2:$A$30,MATCH(0,COUNTIF($AA$1:AA992,$A$2:$A$30),0)),"")</f>
        <v/>
      </c>
      <c r="AB993" s="4" t="str">
        <f t="shared" si="33"/>
        <v/>
      </c>
      <c r="AD993" s="6" t="str">
        <f t="shared" si="34"/>
        <v/>
      </c>
    </row>
    <row r="994" spans="27:30">
      <c r="AA994" s="4" t="str">
        <f t="array" ref="AA994">IFERROR(INDEX($A$2:$A$30,MATCH(0,COUNTIF($AA$1:AA993,$A$2:$A$30),0)),"")</f>
        <v/>
      </c>
      <c r="AB994" s="4" t="str">
        <f t="shared" si="33"/>
        <v/>
      </c>
      <c r="AD994" s="6" t="str">
        <f t="shared" si="34"/>
        <v/>
      </c>
    </row>
    <row r="995" spans="27:30">
      <c r="AA995" s="4" t="str">
        <f t="array" ref="AA995">IFERROR(INDEX($A$2:$A$30,MATCH(0,COUNTIF($AA$1:AA994,$A$2:$A$30),0)),"")</f>
        <v/>
      </c>
      <c r="AB995" s="4" t="str">
        <f t="shared" si="33"/>
        <v/>
      </c>
      <c r="AD995" s="6" t="str">
        <f t="shared" si="34"/>
        <v/>
      </c>
    </row>
    <row r="996" spans="27:30">
      <c r="AA996" s="4" t="str">
        <f t="array" ref="AA996">IFERROR(INDEX($A$2:$A$30,MATCH(0,COUNTIF($AA$1:AA995,$A$2:$A$30),0)),"")</f>
        <v/>
      </c>
      <c r="AB996" s="4" t="str">
        <f t="shared" si="33"/>
        <v/>
      </c>
      <c r="AD996" s="6" t="str">
        <f t="shared" si="34"/>
        <v/>
      </c>
    </row>
    <row r="997" spans="27:30">
      <c r="AA997" s="4" t="str">
        <f t="array" ref="AA997">IFERROR(INDEX($A$2:$A$30,MATCH(0,COUNTIF($AA$1:AA996,$A$2:$A$30),0)),"")</f>
        <v/>
      </c>
      <c r="AB997" s="4" t="str">
        <f t="shared" si="33"/>
        <v/>
      </c>
      <c r="AD997" s="6" t="str">
        <f t="shared" si="34"/>
        <v/>
      </c>
    </row>
    <row r="998" spans="27:30">
      <c r="AA998" s="4" t="str">
        <f t="array" ref="AA998">IFERROR(INDEX($A$2:$A$30,MATCH(0,COUNTIF($AA$1:AA997,$A$2:$A$30),0)),"")</f>
        <v/>
      </c>
      <c r="AB998" s="4" t="str">
        <f t="shared" si="33"/>
        <v/>
      </c>
      <c r="AD998" s="6" t="str">
        <f t="shared" si="34"/>
        <v/>
      </c>
    </row>
    <row r="999" spans="27:30">
      <c r="AA999" s="4" t="str">
        <f t="array" ref="AA999">IFERROR(INDEX($A$2:$A$30,MATCH(0,COUNTIF($AA$1:AA998,$A$2:$A$30),0)),"")</f>
        <v/>
      </c>
      <c r="AB999" s="4" t="str">
        <f t="shared" si="33"/>
        <v/>
      </c>
      <c r="AD999" s="6" t="str">
        <f t="shared" si="34"/>
        <v/>
      </c>
    </row>
    <row r="1000" spans="27:30">
      <c r="AA1000" s="4" t="str">
        <f t="array" ref="AA1000">IFERROR(INDEX($A$2:$A$30,MATCH(0,COUNTIF($AA$1:AA999,$A$2:$A$30),0)),"")</f>
        <v/>
      </c>
      <c r="AB1000" s="4" t="str">
        <f t="shared" si="33"/>
        <v/>
      </c>
      <c r="AD1000" s="6" t="str">
        <f t="shared" si="34"/>
        <v/>
      </c>
    </row>
    <row r="1001" spans="27:30">
      <c r="AA1001" s="4" t="str">
        <f t="array" ref="AA1001">IFERROR(INDEX($A$2:$A$30,MATCH(0,COUNTIF($AA$1:AA1000,$A$2:$A$30),0)),"")</f>
        <v/>
      </c>
      <c r="AB1001" s="4" t="str">
        <f t="shared" si="33"/>
        <v/>
      </c>
      <c r="AD1001" s="6" t="str">
        <f t="shared" si="34"/>
        <v/>
      </c>
    </row>
    <row r="1002" spans="27:30">
      <c r="AA1002" s="4" t="str">
        <f t="array" ref="AA1002">IFERROR(INDEX($A$2:$A$30,MATCH(0,COUNTIF($AA$1:AA1001,$A$2:$A$30),0)),"")</f>
        <v/>
      </c>
      <c r="AB1002" s="4" t="str">
        <f t="shared" si="33"/>
        <v/>
      </c>
      <c r="AD1002" s="6" t="str">
        <f t="shared" si="34"/>
        <v/>
      </c>
    </row>
    <row r="1003" spans="27:30">
      <c r="AA1003" s="4" t="str">
        <f t="array" ref="AA1003">IFERROR(INDEX($A$2:$A$30,MATCH(0,COUNTIF($AA$1:AA1002,$A$2:$A$30),0)),"")</f>
        <v/>
      </c>
      <c r="AB1003" s="4" t="str">
        <f t="shared" si="33"/>
        <v/>
      </c>
      <c r="AD1003" s="6" t="str">
        <f t="shared" si="34"/>
        <v/>
      </c>
    </row>
    <row r="1004" spans="27:30">
      <c r="AA1004" s="4" t="str">
        <f t="array" ref="AA1004">IFERROR(INDEX($A$2:$A$30,MATCH(0,COUNTIF($AA$1:AA1003,$A$2:$A$30),0)),"")</f>
        <v/>
      </c>
      <c r="AB1004" s="4" t="str">
        <f t="shared" si="33"/>
        <v/>
      </c>
      <c r="AD1004" s="6" t="str">
        <f t="shared" si="34"/>
        <v/>
      </c>
    </row>
    <row r="1005" spans="27:30">
      <c r="AA1005" s="4" t="str">
        <f t="array" ref="AA1005">IFERROR(INDEX($A$2:$A$30,MATCH(0,COUNTIF($AA$1:AA1004,$A$2:$A$30),0)),"")</f>
        <v/>
      </c>
      <c r="AB1005" s="4" t="str">
        <f t="shared" si="33"/>
        <v/>
      </c>
      <c r="AD1005" s="6" t="str">
        <f t="shared" si="34"/>
        <v/>
      </c>
    </row>
    <row r="1006" spans="27:30">
      <c r="AA1006" s="4" t="str">
        <f t="array" ref="AA1006">IFERROR(INDEX($A$2:$A$30,MATCH(0,COUNTIF($AA$1:AA1005,$A$2:$A$30),0)),"")</f>
        <v/>
      </c>
      <c r="AB1006" s="4" t="str">
        <f t="shared" si="33"/>
        <v/>
      </c>
      <c r="AD1006" s="6" t="str">
        <f t="shared" si="34"/>
        <v/>
      </c>
    </row>
    <row r="1007" spans="27:30">
      <c r="AA1007" s="4" t="str">
        <f t="array" ref="AA1007">IFERROR(INDEX($A$2:$A$30,MATCH(0,COUNTIF($AA$1:AA1006,$A$2:$A$30),0)),"")</f>
        <v/>
      </c>
      <c r="AB1007" s="4" t="str">
        <f t="shared" si="33"/>
        <v/>
      </c>
      <c r="AD1007" s="6" t="str">
        <f t="shared" si="34"/>
        <v/>
      </c>
    </row>
    <row r="1008" spans="27:30">
      <c r="AA1008" s="4" t="str">
        <f t="array" ref="AA1008">IFERROR(INDEX($A$2:$A$30,MATCH(0,COUNTIF($AA$1:AA1007,$A$2:$A$30),0)),"")</f>
        <v/>
      </c>
      <c r="AB1008" s="4" t="str">
        <f t="shared" si="33"/>
        <v/>
      </c>
      <c r="AD1008" s="6" t="str">
        <f t="shared" si="34"/>
        <v/>
      </c>
    </row>
    <row r="1009" spans="27:30">
      <c r="AA1009" s="4" t="str">
        <f t="array" ref="AA1009">IFERROR(INDEX($A$2:$A$30,MATCH(0,COUNTIF($AA$1:AA1008,$A$2:$A$30),0)),"")</f>
        <v/>
      </c>
      <c r="AB1009" s="4" t="str">
        <f t="shared" si="33"/>
        <v/>
      </c>
      <c r="AD1009" s="6" t="str">
        <f t="shared" si="34"/>
        <v/>
      </c>
    </row>
    <row r="1010" spans="27:30">
      <c r="AA1010" s="4" t="str">
        <f t="array" ref="AA1010">IFERROR(INDEX($A$2:$A$30,MATCH(0,COUNTIF($AA$1:AA1009,$A$2:$A$30),0)),"")</f>
        <v/>
      </c>
      <c r="AB1010" s="4" t="str">
        <f t="shared" si="33"/>
        <v/>
      </c>
      <c r="AD1010" s="6" t="str">
        <f t="shared" si="34"/>
        <v/>
      </c>
    </row>
    <row r="1011" spans="27:30">
      <c r="AA1011" s="4" t="str">
        <f t="array" ref="AA1011">IFERROR(INDEX($A$2:$A$30,MATCH(0,COUNTIF($AA$1:AA1010,$A$2:$A$30),0)),"")</f>
        <v/>
      </c>
      <c r="AB1011" s="4" t="str">
        <f t="shared" si="33"/>
        <v/>
      </c>
      <c r="AD1011" s="6" t="str">
        <f t="shared" si="34"/>
        <v/>
      </c>
    </row>
    <row r="1012" spans="27:30">
      <c r="AA1012" s="4" t="str">
        <f t="array" ref="AA1012">IFERROR(INDEX($A$2:$A$30,MATCH(0,COUNTIF($AA$1:AA1011,$A$2:$A$30),0)),"")</f>
        <v/>
      </c>
      <c r="AB1012" s="4" t="str">
        <f t="shared" si="33"/>
        <v/>
      </c>
      <c r="AD1012" s="6" t="str">
        <f t="shared" si="34"/>
        <v/>
      </c>
    </row>
    <row r="1013" spans="27:30">
      <c r="AA1013" s="4" t="str">
        <f t="array" ref="AA1013">IFERROR(INDEX($A$2:$A$30,MATCH(0,COUNTIF($AA$1:AA1012,$A$2:$A$30),0)),"")</f>
        <v/>
      </c>
      <c r="AB1013" s="4" t="str">
        <f t="shared" si="33"/>
        <v/>
      </c>
      <c r="AD1013" s="6" t="str">
        <f t="shared" si="34"/>
        <v/>
      </c>
    </row>
    <row r="1014" spans="27:30">
      <c r="AA1014" s="4" t="str">
        <f t="array" ref="AA1014">IFERROR(INDEX($A$2:$A$30,MATCH(0,COUNTIF($AA$1:AA1013,$A$2:$A$30),0)),"")</f>
        <v/>
      </c>
      <c r="AB1014" s="4" t="str">
        <f t="shared" si="33"/>
        <v/>
      </c>
      <c r="AD1014" s="6" t="str">
        <f t="shared" si="34"/>
        <v/>
      </c>
    </row>
    <row r="1015" spans="27:30">
      <c r="AA1015" s="4" t="str">
        <f t="array" ref="AA1015">IFERROR(INDEX($A$2:$A$30,MATCH(0,COUNTIF($AA$1:AA1014,$A$2:$A$30),0)),"")</f>
        <v/>
      </c>
      <c r="AB1015" s="4" t="str">
        <f t="shared" si="33"/>
        <v/>
      </c>
      <c r="AD1015" s="6" t="str">
        <f t="shared" si="34"/>
        <v/>
      </c>
    </row>
    <row r="1016" spans="27:30">
      <c r="AA1016" s="4" t="str">
        <f t="array" ref="AA1016">IFERROR(INDEX($A$2:$A$30,MATCH(0,COUNTIF($AA$1:AA1015,$A$2:$A$30),0)),"")</f>
        <v/>
      </c>
      <c r="AB1016" s="4" t="str">
        <f t="shared" si="33"/>
        <v/>
      </c>
      <c r="AD1016" s="6" t="str">
        <f t="shared" si="34"/>
        <v/>
      </c>
    </row>
    <row r="1017" spans="27:30">
      <c r="AA1017" s="4" t="str">
        <f t="array" ref="AA1017">IFERROR(INDEX($A$2:$A$30,MATCH(0,COUNTIF($AA$1:AA1016,$A$2:$A$30),0)),"")</f>
        <v/>
      </c>
      <c r="AB1017" s="4" t="str">
        <f t="shared" si="33"/>
        <v/>
      </c>
      <c r="AD1017" s="6" t="str">
        <f t="shared" si="34"/>
        <v/>
      </c>
    </row>
    <row r="1018" spans="27:30">
      <c r="AA1018" s="4" t="str">
        <f t="array" ref="AA1018">IFERROR(INDEX($A$2:$A$30,MATCH(0,COUNTIF($AA$1:AA1017,$A$2:$A$30),0)),"")</f>
        <v/>
      </c>
      <c r="AB1018" s="4" t="str">
        <f t="shared" si="33"/>
        <v/>
      </c>
      <c r="AD1018" s="6" t="str">
        <f t="shared" si="34"/>
        <v/>
      </c>
    </row>
    <row r="1019" spans="27:30">
      <c r="AA1019" s="4" t="str">
        <f t="array" ref="AA1019">IFERROR(INDEX($A$2:$A$30,MATCH(0,COUNTIF($AA$1:AA1018,$A$2:$A$30),0)),"")</f>
        <v/>
      </c>
      <c r="AB1019" s="4" t="str">
        <f t="shared" si="33"/>
        <v/>
      </c>
      <c r="AD1019" s="6" t="str">
        <f t="shared" si="34"/>
        <v/>
      </c>
    </row>
    <row r="1020" spans="27:30">
      <c r="AA1020" s="4" t="str">
        <f t="array" ref="AA1020">IFERROR(INDEX($A$2:$A$30,MATCH(0,COUNTIF($AA$1:AA1019,$A$2:$A$30),0)),"")</f>
        <v/>
      </c>
      <c r="AB1020" s="4" t="str">
        <f t="shared" si="33"/>
        <v/>
      </c>
      <c r="AD1020" s="6" t="str">
        <f t="shared" si="34"/>
        <v/>
      </c>
    </row>
    <row r="1021" spans="27:30">
      <c r="AA1021" s="4" t="str">
        <f t="array" ref="AA1021">IFERROR(INDEX($A$2:$A$30,MATCH(0,COUNTIF($AA$1:AA1020,$A$2:$A$30),0)),"")</f>
        <v/>
      </c>
      <c r="AB1021" s="4" t="str">
        <f t="shared" si="33"/>
        <v/>
      </c>
      <c r="AD1021" s="6" t="str">
        <f t="shared" si="34"/>
        <v/>
      </c>
    </row>
    <row r="1022" spans="27:30">
      <c r="AA1022" s="4" t="str">
        <f t="array" ref="AA1022">IFERROR(INDEX($A$2:$A$30,MATCH(0,COUNTIF($AA$1:AA1021,$A$2:$A$30),0)),"")</f>
        <v/>
      </c>
      <c r="AB1022" s="4" t="str">
        <f t="shared" si="33"/>
        <v/>
      </c>
      <c r="AD1022" s="6" t="str">
        <f t="shared" si="34"/>
        <v/>
      </c>
    </row>
    <row r="1023" spans="27:30">
      <c r="AA1023" s="4" t="str">
        <f t="array" ref="AA1023">IFERROR(INDEX($A$2:$A$30,MATCH(0,COUNTIF($AA$1:AA1022,$A$2:$A$30),0)),"")</f>
        <v/>
      </c>
      <c r="AB1023" s="4" t="str">
        <f t="shared" si="33"/>
        <v/>
      </c>
      <c r="AD1023" s="6" t="str">
        <f t="shared" si="34"/>
        <v/>
      </c>
    </row>
    <row r="1024" spans="27:30">
      <c r="AA1024" s="4" t="str">
        <f t="array" ref="AA1024">IFERROR(INDEX($A$2:$A$30,MATCH(0,COUNTIF($AA$1:AA1023,$A$2:$A$30),0)),"")</f>
        <v/>
      </c>
      <c r="AB1024" s="4" t="str">
        <f t="shared" si="33"/>
        <v/>
      </c>
      <c r="AD1024" s="6" t="str">
        <f t="shared" si="34"/>
        <v/>
      </c>
    </row>
    <row r="1025" spans="27:30">
      <c r="AA1025" s="4" t="str">
        <f t="array" ref="AA1025">IFERROR(INDEX($A$2:$A$30,MATCH(0,COUNTIF($AA$1:AA1024,$A$2:$A$30),0)),"")</f>
        <v/>
      </c>
      <c r="AB1025" s="4" t="str">
        <f t="shared" si="33"/>
        <v/>
      </c>
      <c r="AD1025" s="6" t="str">
        <f t="shared" si="34"/>
        <v/>
      </c>
    </row>
    <row r="1026" spans="27:30">
      <c r="AA1026" s="4" t="str">
        <f t="array" ref="AA1026">IFERROR(INDEX($A$2:$A$30,MATCH(0,COUNTIF($AA$1:AA1025,$A$2:$A$30),0)),"")</f>
        <v/>
      </c>
      <c r="AB1026" s="4" t="str">
        <f t="shared" ref="AB1026:AB1089" si="35">IF(AA1026="","",SUMIF($A$2:$A$30,AA1026,$G$2:$G$30))</f>
        <v/>
      </c>
      <c r="AD1026" s="6" t="str">
        <f t="shared" ref="AD1026:AD1089" si="36">IF(AA1026="","",AB1026 + ROW()/100000)</f>
        <v/>
      </c>
    </row>
    <row r="1027" spans="27:30">
      <c r="AA1027" s="4" t="str">
        <f t="array" ref="AA1027">IFERROR(INDEX($A$2:$A$30,MATCH(0,COUNTIF($AA$1:AA1026,$A$2:$A$30),0)),"")</f>
        <v/>
      </c>
      <c r="AB1027" s="4" t="str">
        <f t="shared" si="35"/>
        <v/>
      </c>
      <c r="AD1027" s="6" t="str">
        <f t="shared" si="36"/>
        <v/>
      </c>
    </row>
    <row r="1028" spans="27:30">
      <c r="AA1028" s="4" t="str">
        <f t="array" ref="AA1028">IFERROR(INDEX($A$2:$A$30,MATCH(0,COUNTIF($AA$1:AA1027,$A$2:$A$30),0)),"")</f>
        <v/>
      </c>
      <c r="AB1028" s="4" t="str">
        <f t="shared" si="35"/>
        <v/>
      </c>
      <c r="AD1028" s="6" t="str">
        <f t="shared" si="36"/>
        <v/>
      </c>
    </row>
    <row r="1029" spans="27:30">
      <c r="AA1029" s="4" t="str">
        <f t="array" ref="AA1029">IFERROR(INDEX($A$2:$A$30,MATCH(0,COUNTIF($AA$1:AA1028,$A$2:$A$30),0)),"")</f>
        <v/>
      </c>
      <c r="AB1029" s="4" t="str">
        <f t="shared" si="35"/>
        <v/>
      </c>
      <c r="AD1029" s="6" t="str">
        <f t="shared" si="36"/>
        <v/>
      </c>
    </row>
    <row r="1030" spans="27:30">
      <c r="AA1030" s="4" t="str">
        <f t="array" ref="AA1030">IFERROR(INDEX($A$2:$A$30,MATCH(0,COUNTIF($AA$1:AA1029,$A$2:$A$30),0)),"")</f>
        <v/>
      </c>
      <c r="AB1030" s="4" t="str">
        <f t="shared" si="35"/>
        <v/>
      </c>
      <c r="AD1030" s="6" t="str">
        <f t="shared" si="36"/>
        <v/>
      </c>
    </row>
    <row r="1031" spans="27:30">
      <c r="AA1031" s="4" t="str">
        <f t="array" ref="AA1031">IFERROR(INDEX($A$2:$A$30,MATCH(0,COUNTIF($AA$1:AA1030,$A$2:$A$30),0)),"")</f>
        <v/>
      </c>
      <c r="AB1031" s="4" t="str">
        <f t="shared" si="35"/>
        <v/>
      </c>
      <c r="AD1031" s="6" t="str">
        <f t="shared" si="36"/>
        <v/>
      </c>
    </row>
    <row r="1032" spans="27:30">
      <c r="AA1032" s="4" t="str">
        <f t="array" ref="AA1032">IFERROR(INDEX($A$2:$A$30,MATCH(0,COUNTIF($AA$1:AA1031,$A$2:$A$30),0)),"")</f>
        <v/>
      </c>
      <c r="AB1032" s="4" t="str">
        <f t="shared" si="35"/>
        <v/>
      </c>
      <c r="AD1032" s="6" t="str">
        <f t="shared" si="36"/>
        <v/>
      </c>
    </row>
    <row r="1033" spans="27:30">
      <c r="AA1033" s="4" t="str">
        <f t="array" ref="AA1033">IFERROR(INDEX($A$2:$A$30,MATCH(0,COUNTIF($AA$1:AA1032,$A$2:$A$30),0)),"")</f>
        <v/>
      </c>
      <c r="AB1033" s="4" t="str">
        <f t="shared" si="35"/>
        <v/>
      </c>
      <c r="AD1033" s="6" t="str">
        <f t="shared" si="36"/>
        <v/>
      </c>
    </row>
    <row r="1034" spans="27:30">
      <c r="AA1034" s="4" t="str">
        <f t="array" ref="AA1034">IFERROR(INDEX($A$2:$A$30,MATCH(0,COUNTIF($AA$1:AA1033,$A$2:$A$30),0)),"")</f>
        <v/>
      </c>
      <c r="AB1034" s="4" t="str">
        <f t="shared" si="35"/>
        <v/>
      </c>
      <c r="AD1034" s="6" t="str">
        <f t="shared" si="36"/>
        <v/>
      </c>
    </row>
    <row r="1035" spans="27:30">
      <c r="AA1035" s="4" t="str">
        <f t="array" ref="AA1035">IFERROR(INDEX($A$2:$A$30,MATCH(0,COUNTIF($AA$1:AA1034,$A$2:$A$30),0)),"")</f>
        <v/>
      </c>
      <c r="AB1035" s="4" t="str">
        <f t="shared" si="35"/>
        <v/>
      </c>
      <c r="AD1035" s="6" t="str">
        <f t="shared" si="36"/>
        <v/>
      </c>
    </row>
    <row r="1036" spans="27:30">
      <c r="AA1036" s="4" t="str">
        <f t="array" ref="AA1036">IFERROR(INDEX($A$2:$A$30,MATCH(0,COUNTIF($AA$1:AA1035,$A$2:$A$30),0)),"")</f>
        <v/>
      </c>
      <c r="AB1036" s="4" t="str">
        <f t="shared" si="35"/>
        <v/>
      </c>
      <c r="AD1036" s="6" t="str">
        <f t="shared" si="36"/>
        <v/>
      </c>
    </row>
    <row r="1037" spans="27:30">
      <c r="AA1037" s="4" t="str">
        <f t="array" ref="AA1037">IFERROR(INDEX($A$2:$A$30,MATCH(0,COUNTIF($AA$1:AA1036,$A$2:$A$30),0)),"")</f>
        <v/>
      </c>
      <c r="AB1037" s="4" t="str">
        <f t="shared" si="35"/>
        <v/>
      </c>
      <c r="AD1037" s="6" t="str">
        <f t="shared" si="36"/>
        <v/>
      </c>
    </row>
    <row r="1038" spans="27:30">
      <c r="AA1038" s="4" t="str">
        <f t="array" ref="AA1038">IFERROR(INDEX($A$2:$A$30,MATCH(0,COUNTIF($AA$1:AA1037,$A$2:$A$30),0)),"")</f>
        <v/>
      </c>
      <c r="AB1038" s="4" t="str">
        <f t="shared" si="35"/>
        <v/>
      </c>
      <c r="AD1038" s="6" t="str">
        <f t="shared" si="36"/>
        <v/>
      </c>
    </row>
    <row r="1039" spans="27:30">
      <c r="AA1039" s="4" t="str">
        <f t="array" ref="AA1039">IFERROR(INDEX($A$2:$A$30,MATCH(0,COUNTIF($AA$1:AA1038,$A$2:$A$30),0)),"")</f>
        <v/>
      </c>
      <c r="AB1039" s="4" t="str">
        <f t="shared" si="35"/>
        <v/>
      </c>
      <c r="AD1039" s="6" t="str">
        <f t="shared" si="36"/>
        <v/>
      </c>
    </row>
    <row r="1040" spans="27:30">
      <c r="AA1040" s="4" t="str">
        <f t="array" ref="AA1040">IFERROR(INDEX($A$2:$A$30,MATCH(0,COUNTIF($AA$1:AA1039,$A$2:$A$30),0)),"")</f>
        <v/>
      </c>
      <c r="AB1040" s="4" t="str">
        <f t="shared" si="35"/>
        <v/>
      </c>
      <c r="AD1040" s="6" t="str">
        <f t="shared" si="36"/>
        <v/>
      </c>
    </row>
    <row r="1041" spans="27:30">
      <c r="AA1041" s="4" t="str">
        <f t="array" ref="AA1041">IFERROR(INDEX($A$2:$A$30,MATCH(0,COUNTIF($AA$1:AA1040,$A$2:$A$30),0)),"")</f>
        <v/>
      </c>
      <c r="AB1041" s="4" t="str">
        <f t="shared" si="35"/>
        <v/>
      </c>
      <c r="AD1041" s="6" t="str">
        <f t="shared" si="36"/>
        <v/>
      </c>
    </row>
    <row r="1042" spans="27:30">
      <c r="AA1042" s="4" t="str">
        <f t="array" ref="AA1042">IFERROR(INDEX($A$2:$A$30,MATCH(0,COUNTIF($AA$1:AA1041,$A$2:$A$30),0)),"")</f>
        <v/>
      </c>
      <c r="AB1042" s="4" t="str">
        <f t="shared" si="35"/>
        <v/>
      </c>
      <c r="AD1042" s="6" t="str">
        <f t="shared" si="36"/>
        <v/>
      </c>
    </row>
    <row r="1043" spans="27:30">
      <c r="AA1043" s="4" t="str">
        <f t="array" ref="AA1043">IFERROR(INDEX($A$2:$A$30,MATCH(0,COUNTIF($AA$1:AA1042,$A$2:$A$30),0)),"")</f>
        <v/>
      </c>
      <c r="AB1043" s="4" t="str">
        <f t="shared" si="35"/>
        <v/>
      </c>
      <c r="AD1043" s="6" t="str">
        <f t="shared" si="36"/>
        <v/>
      </c>
    </row>
    <row r="1044" spans="27:30">
      <c r="AA1044" s="4" t="str">
        <f t="array" ref="AA1044">IFERROR(INDEX($A$2:$A$30,MATCH(0,COUNTIF($AA$1:AA1043,$A$2:$A$30),0)),"")</f>
        <v/>
      </c>
      <c r="AB1044" s="4" t="str">
        <f t="shared" si="35"/>
        <v/>
      </c>
      <c r="AD1044" s="6" t="str">
        <f t="shared" si="36"/>
        <v/>
      </c>
    </row>
    <row r="1045" spans="27:30">
      <c r="AA1045" s="4" t="str">
        <f t="array" ref="AA1045">IFERROR(INDEX($A$2:$A$30,MATCH(0,COUNTIF($AA$1:AA1044,$A$2:$A$30),0)),"")</f>
        <v/>
      </c>
      <c r="AB1045" s="4" t="str">
        <f t="shared" si="35"/>
        <v/>
      </c>
      <c r="AD1045" s="6" t="str">
        <f t="shared" si="36"/>
        <v/>
      </c>
    </row>
    <row r="1046" spans="27:30">
      <c r="AA1046" s="4" t="str">
        <f t="array" ref="AA1046">IFERROR(INDEX($A$2:$A$30,MATCH(0,COUNTIF($AA$1:AA1045,$A$2:$A$30),0)),"")</f>
        <v/>
      </c>
      <c r="AB1046" s="4" t="str">
        <f t="shared" si="35"/>
        <v/>
      </c>
      <c r="AD1046" s="6" t="str">
        <f t="shared" si="36"/>
        <v/>
      </c>
    </row>
    <row r="1047" spans="27:30">
      <c r="AA1047" s="4" t="str">
        <f t="array" ref="AA1047">IFERROR(INDEX($A$2:$A$30,MATCH(0,COUNTIF($AA$1:AA1046,$A$2:$A$30),0)),"")</f>
        <v/>
      </c>
      <c r="AB1047" s="4" t="str">
        <f t="shared" si="35"/>
        <v/>
      </c>
      <c r="AD1047" s="6" t="str">
        <f t="shared" si="36"/>
        <v/>
      </c>
    </row>
    <row r="1048" spans="27:30">
      <c r="AA1048" s="4" t="str">
        <f t="array" ref="AA1048">IFERROR(INDEX($A$2:$A$30,MATCH(0,COUNTIF($AA$1:AA1047,$A$2:$A$30),0)),"")</f>
        <v/>
      </c>
      <c r="AB1048" s="4" t="str">
        <f t="shared" si="35"/>
        <v/>
      </c>
      <c r="AD1048" s="6" t="str">
        <f t="shared" si="36"/>
        <v/>
      </c>
    </row>
    <row r="1049" spans="27:30">
      <c r="AA1049" s="4" t="str">
        <f t="array" ref="AA1049">IFERROR(INDEX($A$2:$A$30,MATCH(0,COUNTIF($AA$1:AA1048,$A$2:$A$30),0)),"")</f>
        <v/>
      </c>
      <c r="AB1049" s="4" t="str">
        <f t="shared" si="35"/>
        <v/>
      </c>
      <c r="AD1049" s="6" t="str">
        <f t="shared" si="36"/>
        <v/>
      </c>
    </row>
    <row r="1050" spans="27:30">
      <c r="AA1050" s="4" t="str">
        <f t="array" ref="AA1050">IFERROR(INDEX($A$2:$A$30,MATCH(0,COUNTIF($AA$1:AA1049,$A$2:$A$30),0)),"")</f>
        <v/>
      </c>
      <c r="AB1050" s="4" t="str">
        <f t="shared" si="35"/>
        <v/>
      </c>
      <c r="AD1050" s="6" t="str">
        <f t="shared" si="36"/>
        <v/>
      </c>
    </row>
    <row r="1051" spans="27:30">
      <c r="AA1051" s="4" t="str">
        <f t="array" ref="AA1051">IFERROR(INDEX($A$2:$A$30,MATCH(0,COUNTIF($AA$1:AA1050,$A$2:$A$30),0)),"")</f>
        <v/>
      </c>
      <c r="AB1051" s="4" t="str">
        <f t="shared" si="35"/>
        <v/>
      </c>
      <c r="AD1051" s="6" t="str">
        <f t="shared" si="36"/>
        <v/>
      </c>
    </row>
    <row r="1052" spans="27:30">
      <c r="AA1052" s="4" t="str">
        <f t="array" ref="AA1052">IFERROR(INDEX($A$2:$A$30,MATCH(0,COUNTIF($AA$1:AA1051,$A$2:$A$30),0)),"")</f>
        <v/>
      </c>
      <c r="AB1052" s="4" t="str">
        <f t="shared" si="35"/>
        <v/>
      </c>
      <c r="AD1052" s="6" t="str">
        <f t="shared" si="36"/>
        <v/>
      </c>
    </row>
    <row r="1053" spans="27:30">
      <c r="AA1053" s="4" t="str">
        <f t="array" ref="AA1053">IFERROR(INDEX($A$2:$A$30,MATCH(0,COUNTIF($AA$1:AA1052,$A$2:$A$30),0)),"")</f>
        <v/>
      </c>
      <c r="AB1053" s="4" t="str">
        <f t="shared" si="35"/>
        <v/>
      </c>
      <c r="AD1053" s="6" t="str">
        <f t="shared" si="36"/>
        <v/>
      </c>
    </row>
    <row r="1054" spans="27:30">
      <c r="AA1054" s="4" t="str">
        <f t="array" ref="AA1054">IFERROR(INDEX($A$2:$A$30,MATCH(0,COUNTIF($AA$1:AA1053,$A$2:$A$30),0)),"")</f>
        <v/>
      </c>
      <c r="AB1054" s="4" t="str">
        <f t="shared" si="35"/>
        <v/>
      </c>
      <c r="AD1054" s="6" t="str">
        <f t="shared" si="36"/>
        <v/>
      </c>
    </row>
    <row r="1055" spans="27:30">
      <c r="AA1055" s="4" t="str">
        <f t="array" ref="AA1055">IFERROR(INDEX($A$2:$A$30,MATCH(0,COUNTIF($AA$1:AA1054,$A$2:$A$30),0)),"")</f>
        <v/>
      </c>
      <c r="AB1055" s="4" t="str">
        <f t="shared" si="35"/>
        <v/>
      </c>
      <c r="AD1055" s="6" t="str">
        <f t="shared" si="36"/>
        <v/>
      </c>
    </row>
    <row r="1056" spans="27:30">
      <c r="AA1056" s="4" t="str">
        <f t="array" ref="AA1056">IFERROR(INDEX($A$2:$A$30,MATCH(0,COUNTIF($AA$1:AA1055,$A$2:$A$30),0)),"")</f>
        <v/>
      </c>
      <c r="AB1056" s="4" t="str">
        <f t="shared" si="35"/>
        <v/>
      </c>
      <c r="AD1056" s="6" t="str">
        <f t="shared" si="36"/>
        <v/>
      </c>
    </row>
    <row r="1057" spans="27:30">
      <c r="AA1057" s="4" t="str">
        <f t="array" ref="AA1057">IFERROR(INDEX($A$2:$A$30,MATCH(0,COUNTIF($AA$1:AA1056,$A$2:$A$30),0)),"")</f>
        <v/>
      </c>
      <c r="AB1057" s="4" t="str">
        <f t="shared" si="35"/>
        <v/>
      </c>
      <c r="AD1057" s="6" t="str">
        <f t="shared" si="36"/>
        <v/>
      </c>
    </row>
    <row r="1058" spans="27:30">
      <c r="AA1058" s="4" t="str">
        <f t="array" ref="AA1058">IFERROR(INDEX($A$2:$A$30,MATCH(0,COUNTIF($AA$1:AA1057,$A$2:$A$30),0)),"")</f>
        <v/>
      </c>
      <c r="AB1058" s="4" t="str">
        <f t="shared" si="35"/>
        <v/>
      </c>
      <c r="AD1058" s="6" t="str">
        <f t="shared" si="36"/>
        <v/>
      </c>
    </row>
    <row r="1059" spans="27:30">
      <c r="AA1059" s="4" t="str">
        <f t="array" ref="AA1059">IFERROR(INDEX($A$2:$A$30,MATCH(0,COUNTIF($AA$1:AA1058,$A$2:$A$30),0)),"")</f>
        <v/>
      </c>
      <c r="AB1059" s="4" t="str">
        <f t="shared" si="35"/>
        <v/>
      </c>
      <c r="AD1059" s="6" t="str">
        <f t="shared" si="36"/>
        <v/>
      </c>
    </row>
    <row r="1060" spans="27:30">
      <c r="AA1060" s="4" t="str">
        <f t="array" ref="AA1060">IFERROR(INDEX($A$2:$A$30,MATCH(0,COUNTIF($AA$1:AA1059,$A$2:$A$30),0)),"")</f>
        <v/>
      </c>
      <c r="AB1060" s="4" t="str">
        <f t="shared" si="35"/>
        <v/>
      </c>
      <c r="AD1060" s="6" t="str">
        <f t="shared" si="36"/>
        <v/>
      </c>
    </row>
    <row r="1061" spans="27:30">
      <c r="AA1061" s="4" t="str">
        <f t="array" ref="AA1061">IFERROR(INDEX($A$2:$A$30,MATCH(0,COUNTIF($AA$1:AA1060,$A$2:$A$30),0)),"")</f>
        <v/>
      </c>
      <c r="AB1061" s="4" t="str">
        <f t="shared" si="35"/>
        <v/>
      </c>
      <c r="AD1061" s="6" t="str">
        <f t="shared" si="36"/>
        <v/>
      </c>
    </row>
    <row r="1062" spans="27:30">
      <c r="AA1062" s="4" t="str">
        <f t="array" ref="AA1062">IFERROR(INDEX($A$2:$A$30,MATCH(0,COUNTIF($AA$1:AA1061,$A$2:$A$30),0)),"")</f>
        <v/>
      </c>
      <c r="AB1062" s="4" t="str">
        <f t="shared" si="35"/>
        <v/>
      </c>
      <c r="AD1062" s="6" t="str">
        <f t="shared" si="36"/>
        <v/>
      </c>
    </row>
    <row r="1063" spans="27:30">
      <c r="AA1063" s="4" t="str">
        <f t="array" ref="AA1063">IFERROR(INDEX($A$2:$A$30,MATCH(0,COUNTIF($AA$1:AA1062,$A$2:$A$30),0)),"")</f>
        <v/>
      </c>
      <c r="AB1063" s="4" t="str">
        <f t="shared" si="35"/>
        <v/>
      </c>
      <c r="AD1063" s="6" t="str">
        <f t="shared" si="36"/>
        <v/>
      </c>
    </row>
    <row r="1064" spans="27:30">
      <c r="AA1064" s="4" t="str">
        <f t="array" ref="AA1064">IFERROR(INDEX($A$2:$A$30,MATCH(0,COUNTIF($AA$1:AA1063,$A$2:$A$30),0)),"")</f>
        <v/>
      </c>
      <c r="AB1064" s="4" t="str">
        <f t="shared" si="35"/>
        <v/>
      </c>
      <c r="AD1064" s="6" t="str">
        <f t="shared" si="36"/>
        <v/>
      </c>
    </row>
    <row r="1065" spans="27:30">
      <c r="AA1065" s="4" t="str">
        <f t="array" ref="AA1065">IFERROR(INDEX($A$2:$A$30,MATCH(0,COUNTIF($AA$1:AA1064,$A$2:$A$30),0)),"")</f>
        <v/>
      </c>
      <c r="AB1065" s="4" t="str">
        <f t="shared" si="35"/>
        <v/>
      </c>
      <c r="AD1065" s="6" t="str">
        <f t="shared" si="36"/>
        <v/>
      </c>
    </row>
    <row r="1066" spans="27:30">
      <c r="AA1066" s="4" t="str">
        <f t="array" ref="AA1066">IFERROR(INDEX($A$2:$A$30,MATCH(0,COUNTIF($AA$1:AA1065,$A$2:$A$30),0)),"")</f>
        <v/>
      </c>
      <c r="AB1066" s="4" t="str">
        <f t="shared" si="35"/>
        <v/>
      </c>
      <c r="AD1066" s="6" t="str">
        <f t="shared" si="36"/>
        <v/>
      </c>
    </row>
    <row r="1067" spans="27:30">
      <c r="AA1067" s="4" t="str">
        <f t="array" ref="AA1067">IFERROR(INDEX($A$2:$A$30,MATCH(0,COUNTIF($AA$1:AA1066,$A$2:$A$30),0)),"")</f>
        <v/>
      </c>
      <c r="AB1067" s="4" t="str">
        <f t="shared" si="35"/>
        <v/>
      </c>
      <c r="AD1067" s="6" t="str">
        <f t="shared" si="36"/>
        <v/>
      </c>
    </row>
    <row r="1068" spans="27:30">
      <c r="AA1068" s="4" t="str">
        <f t="array" ref="AA1068">IFERROR(INDEX($A$2:$A$30,MATCH(0,COUNTIF($AA$1:AA1067,$A$2:$A$30),0)),"")</f>
        <v/>
      </c>
      <c r="AB1068" s="4" t="str">
        <f t="shared" si="35"/>
        <v/>
      </c>
      <c r="AD1068" s="6" t="str">
        <f t="shared" si="36"/>
        <v/>
      </c>
    </row>
    <row r="1069" spans="27:30">
      <c r="AA1069" s="4" t="str">
        <f t="array" ref="AA1069">IFERROR(INDEX($A$2:$A$30,MATCH(0,COUNTIF($AA$1:AA1068,$A$2:$A$30),0)),"")</f>
        <v/>
      </c>
      <c r="AB1069" s="4" t="str">
        <f t="shared" si="35"/>
        <v/>
      </c>
      <c r="AD1069" s="6" t="str">
        <f t="shared" si="36"/>
        <v/>
      </c>
    </row>
    <row r="1070" spans="27:30">
      <c r="AA1070" s="4" t="str">
        <f t="array" ref="AA1070">IFERROR(INDEX($A$2:$A$30,MATCH(0,COUNTIF($AA$1:AA1069,$A$2:$A$30),0)),"")</f>
        <v/>
      </c>
      <c r="AB1070" s="4" t="str">
        <f t="shared" si="35"/>
        <v/>
      </c>
      <c r="AD1070" s="6" t="str">
        <f t="shared" si="36"/>
        <v/>
      </c>
    </row>
    <row r="1071" spans="27:30">
      <c r="AA1071" s="4" t="str">
        <f t="array" ref="AA1071">IFERROR(INDEX($A$2:$A$30,MATCH(0,COUNTIF($AA$1:AA1070,$A$2:$A$30),0)),"")</f>
        <v/>
      </c>
      <c r="AB1071" s="4" t="str">
        <f t="shared" si="35"/>
        <v/>
      </c>
      <c r="AD1071" s="6" t="str">
        <f t="shared" si="36"/>
        <v/>
      </c>
    </row>
    <row r="1072" spans="27:30">
      <c r="AA1072" s="4" t="str">
        <f t="array" ref="AA1072">IFERROR(INDEX($A$2:$A$30,MATCH(0,COUNTIF($AA$1:AA1071,$A$2:$A$30),0)),"")</f>
        <v/>
      </c>
      <c r="AB1072" s="4" t="str">
        <f t="shared" si="35"/>
        <v/>
      </c>
      <c r="AD1072" s="6" t="str">
        <f t="shared" si="36"/>
        <v/>
      </c>
    </row>
    <row r="1073" spans="27:30">
      <c r="AA1073" s="4" t="str">
        <f t="array" ref="AA1073">IFERROR(INDEX($A$2:$A$30,MATCH(0,COUNTIF($AA$1:AA1072,$A$2:$A$30),0)),"")</f>
        <v/>
      </c>
      <c r="AB1073" s="4" t="str">
        <f t="shared" si="35"/>
        <v/>
      </c>
      <c r="AD1073" s="6" t="str">
        <f t="shared" si="36"/>
        <v/>
      </c>
    </row>
    <row r="1074" spans="27:30">
      <c r="AA1074" s="4" t="str">
        <f t="array" ref="AA1074">IFERROR(INDEX($A$2:$A$30,MATCH(0,COUNTIF($AA$1:AA1073,$A$2:$A$30),0)),"")</f>
        <v/>
      </c>
      <c r="AB1074" s="4" t="str">
        <f t="shared" si="35"/>
        <v/>
      </c>
      <c r="AD1074" s="6" t="str">
        <f t="shared" si="36"/>
        <v/>
      </c>
    </row>
    <row r="1075" spans="27:30">
      <c r="AA1075" s="4" t="str">
        <f t="array" ref="AA1075">IFERROR(INDEX($A$2:$A$30,MATCH(0,COUNTIF($AA$1:AA1074,$A$2:$A$30),0)),"")</f>
        <v/>
      </c>
      <c r="AB1075" s="4" t="str">
        <f t="shared" si="35"/>
        <v/>
      </c>
      <c r="AD1075" s="6" t="str">
        <f t="shared" si="36"/>
        <v/>
      </c>
    </row>
    <row r="1076" spans="27:30">
      <c r="AA1076" s="4" t="str">
        <f t="array" ref="AA1076">IFERROR(INDEX($A$2:$A$30,MATCH(0,COUNTIF($AA$1:AA1075,$A$2:$A$30),0)),"")</f>
        <v/>
      </c>
      <c r="AB1076" s="4" t="str">
        <f t="shared" si="35"/>
        <v/>
      </c>
      <c r="AD1076" s="6" t="str">
        <f t="shared" si="36"/>
        <v/>
      </c>
    </row>
    <row r="1077" spans="27:30">
      <c r="AA1077" s="4" t="str">
        <f t="array" ref="AA1077">IFERROR(INDEX($A$2:$A$30,MATCH(0,COUNTIF($AA$1:AA1076,$A$2:$A$30),0)),"")</f>
        <v/>
      </c>
      <c r="AB1077" s="4" t="str">
        <f t="shared" si="35"/>
        <v/>
      </c>
      <c r="AD1077" s="6" t="str">
        <f t="shared" si="36"/>
        <v/>
      </c>
    </row>
    <row r="1078" spans="27:30">
      <c r="AA1078" s="4" t="str">
        <f t="array" ref="AA1078">IFERROR(INDEX($A$2:$A$30,MATCH(0,COUNTIF($AA$1:AA1077,$A$2:$A$30),0)),"")</f>
        <v/>
      </c>
      <c r="AB1078" s="4" t="str">
        <f t="shared" si="35"/>
        <v/>
      </c>
      <c r="AD1078" s="6" t="str">
        <f t="shared" si="36"/>
        <v/>
      </c>
    </row>
    <row r="1079" spans="27:30">
      <c r="AA1079" s="4" t="str">
        <f t="array" ref="AA1079">IFERROR(INDEX($A$2:$A$30,MATCH(0,COUNTIF($AA$1:AA1078,$A$2:$A$30),0)),"")</f>
        <v/>
      </c>
      <c r="AB1079" s="4" t="str">
        <f t="shared" si="35"/>
        <v/>
      </c>
      <c r="AD1079" s="6" t="str">
        <f t="shared" si="36"/>
        <v/>
      </c>
    </row>
    <row r="1080" spans="27:30">
      <c r="AA1080" s="4" t="str">
        <f t="array" ref="AA1080">IFERROR(INDEX($A$2:$A$30,MATCH(0,COUNTIF($AA$1:AA1079,$A$2:$A$30),0)),"")</f>
        <v/>
      </c>
      <c r="AB1080" s="4" t="str">
        <f t="shared" si="35"/>
        <v/>
      </c>
      <c r="AD1080" s="6" t="str">
        <f t="shared" si="36"/>
        <v/>
      </c>
    </row>
    <row r="1081" spans="27:30">
      <c r="AA1081" s="4" t="str">
        <f t="array" ref="AA1081">IFERROR(INDEX($A$2:$A$30,MATCH(0,COUNTIF($AA$1:AA1080,$A$2:$A$30),0)),"")</f>
        <v/>
      </c>
      <c r="AB1081" s="4" t="str">
        <f t="shared" si="35"/>
        <v/>
      </c>
      <c r="AD1081" s="6" t="str">
        <f t="shared" si="36"/>
        <v/>
      </c>
    </row>
    <row r="1082" spans="27:30">
      <c r="AA1082" s="4" t="str">
        <f t="array" ref="AA1082">IFERROR(INDEX($A$2:$A$30,MATCH(0,COUNTIF($AA$1:AA1081,$A$2:$A$30),0)),"")</f>
        <v/>
      </c>
      <c r="AB1082" s="4" t="str">
        <f t="shared" si="35"/>
        <v/>
      </c>
      <c r="AD1082" s="6" t="str">
        <f t="shared" si="36"/>
        <v/>
      </c>
    </row>
    <row r="1083" spans="27:30">
      <c r="AA1083" s="4" t="str">
        <f t="array" ref="AA1083">IFERROR(INDEX($A$2:$A$30,MATCH(0,COUNTIF($AA$1:AA1082,$A$2:$A$30),0)),"")</f>
        <v/>
      </c>
      <c r="AB1083" s="4" t="str">
        <f t="shared" si="35"/>
        <v/>
      </c>
      <c r="AD1083" s="6" t="str">
        <f t="shared" si="36"/>
        <v/>
      </c>
    </row>
    <row r="1084" spans="27:30">
      <c r="AA1084" s="4" t="str">
        <f t="array" ref="AA1084">IFERROR(INDEX($A$2:$A$30,MATCH(0,COUNTIF($AA$1:AA1083,$A$2:$A$30),0)),"")</f>
        <v/>
      </c>
      <c r="AB1084" s="4" t="str">
        <f t="shared" si="35"/>
        <v/>
      </c>
      <c r="AD1084" s="6" t="str">
        <f t="shared" si="36"/>
        <v/>
      </c>
    </row>
    <row r="1085" spans="27:30">
      <c r="AA1085" s="4" t="str">
        <f t="array" ref="AA1085">IFERROR(INDEX($A$2:$A$30,MATCH(0,COUNTIF($AA$1:AA1084,$A$2:$A$30),0)),"")</f>
        <v/>
      </c>
      <c r="AB1085" s="4" t="str">
        <f t="shared" si="35"/>
        <v/>
      </c>
      <c r="AD1085" s="6" t="str">
        <f t="shared" si="36"/>
        <v/>
      </c>
    </row>
    <row r="1086" spans="27:30">
      <c r="AA1086" s="4" t="str">
        <f t="array" ref="AA1086">IFERROR(INDEX($A$2:$A$30,MATCH(0,COUNTIF($AA$1:AA1085,$A$2:$A$30),0)),"")</f>
        <v/>
      </c>
      <c r="AB1086" s="4" t="str">
        <f t="shared" si="35"/>
        <v/>
      </c>
      <c r="AD1086" s="6" t="str">
        <f t="shared" si="36"/>
        <v/>
      </c>
    </row>
    <row r="1087" spans="27:30">
      <c r="AA1087" s="4" t="str">
        <f t="array" ref="AA1087">IFERROR(INDEX($A$2:$A$30,MATCH(0,COUNTIF($AA$1:AA1086,$A$2:$A$30),0)),"")</f>
        <v/>
      </c>
      <c r="AB1087" s="4" t="str">
        <f t="shared" si="35"/>
        <v/>
      </c>
      <c r="AD1087" s="6" t="str">
        <f t="shared" si="36"/>
        <v/>
      </c>
    </row>
    <row r="1088" spans="27:30">
      <c r="AA1088" s="4" t="str">
        <f t="array" ref="AA1088">IFERROR(INDEX($A$2:$A$30,MATCH(0,COUNTIF($AA$1:AA1087,$A$2:$A$30),0)),"")</f>
        <v/>
      </c>
      <c r="AB1088" s="4" t="str">
        <f t="shared" si="35"/>
        <v/>
      </c>
      <c r="AD1088" s="6" t="str">
        <f t="shared" si="36"/>
        <v/>
      </c>
    </row>
    <row r="1089" spans="27:30">
      <c r="AA1089" s="4" t="str">
        <f t="array" ref="AA1089">IFERROR(INDEX($A$2:$A$30,MATCH(0,COUNTIF($AA$1:AA1088,$A$2:$A$30),0)),"")</f>
        <v/>
      </c>
      <c r="AB1089" s="4" t="str">
        <f t="shared" si="35"/>
        <v/>
      </c>
      <c r="AD1089" s="6" t="str">
        <f t="shared" si="36"/>
        <v/>
      </c>
    </row>
    <row r="1090" spans="27:30">
      <c r="AA1090" s="4" t="str">
        <f t="array" ref="AA1090">IFERROR(INDEX($A$2:$A$30,MATCH(0,COUNTIF($AA$1:AA1089,$A$2:$A$30),0)),"")</f>
        <v/>
      </c>
      <c r="AB1090" s="4" t="str">
        <f t="shared" ref="AB1090:AB1153" si="37">IF(AA1090="","",SUMIF($A$2:$A$30,AA1090,$G$2:$G$30))</f>
        <v/>
      </c>
      <c r="AD1090" s="6" t="str">
        <f t="shared" ref="AD1090:AD1153" si="38">IF(AA1090="","",AB1090 + ROW()/100000)</f>
        <v/>
      </c>
    </row>
    <row r="1091" spans="27:30">
      <c r="AA1091" s="4" t="str">
        <f t="array" ref="AA1091">IFERROR(INDEX($A$2:$A$30,MATCH(0,COUNTIF($AA$1:AA1090,$A$2:$A$30),0)),"")</f>
        <v/>
      </c>
      <c r="AB1091" s="4" t="str">
        <f t="shared" si="37"/>
        <v/>
      </c>
      <c r="AD1091" s="6" t="str">
        <f t="shared" si="38"/>
        <v/>
      </c>
    </row>
    <row r="1092" spans="27:30">
      <c r="AA1092" s="4" t="str">
        <f t="array" ref="AA1092">IFERROR(INDEX($A$2:$A$30,MATCH(0,COUNTIF($AA$1:AA1091,$A$2:$A$30),0)),"")</f>
        <v/>
      </c>
      <c r="AB1092" s="4" t="str">
        <f t="shared" si="37"/>
        <v/>
      </c>
      <c r="AD1092" s="6" t="str">
        <f t="shared" si="38"/>
        <v/>
      </c>
    </row>
    <row r="1093" spans="27:30">
      <c r="AA1093" s="4" t="str">
        <f t="array" ref="AA1093">IFERROR(INDEX($A$2:$A$30,MATCH(0,COUNTIF($AA$1:AA1092,$A$2:$A$30),0)),"")</f>
        <v/>
      </c>
      <c r="AB1093" s="4" t="str">
        <f t="shared" si="37"/>
        <v/>
      </c>
      <c r="AD1093" s="6" t="str">
        <f t="shared" si="38"/>
        <v/>
      </c>
    </row>
    <row r="1094" spans="27:30">
      <c r="AA1094" s="4" t="str">
        <f t="array" ref="AA1094">IFERROR(INDEX($A$2:$A$30,MATCH(0,COUNTIF($AA$1:AA1093,$A$2:$A$30),0)),"")</f>
        <v/>
      </c>
      <c r="AB1094" s="4" t="str">
        <f t="shared" si="37"/>
        <v/>
      </c>
      <c r="AD1094" s="6" t="str">
        <f t="shared" si="38"/>
        <v/>
      </c>
    </row>
    <row r="1095" spans="27:30">
      <c r="AA1095" s="4" t="str">
        <f t="array" ref="AA1095">IFERROR(INDEX($A$2:$A$30,MATCH(0,COUNTIF($AA$1:AA1094,$A$2:$A$30),0)),"")</f>
        <v/>
      </c>
      <c r="AB1095" s="4" t="str">
        <f t="shared" si="37"/>
        <v/>
      </c>
      <c r="AD1095" s="6" t="str">
        <f t="shared" si="38"/>
        <v/>
      </c>
    </row>
    <row r="1096" spans="27:30">
      <c r="AA1096" s="4" t="str">
        <f t="array" ref="AA1096">IFERROR(INDEX($A$2:$A$30,MATCH(0,COUNTIF($AA$1:AA1095,$A$2:$A$30),0)),"")</f>
        <v/>
      </c>
      <c r="AB1096" s="4" t="str">
        <f t="shared" si="37"/>
        <v/>
      </c>
      <c r="AD1096" s="6" t="str">
        <f t="shared" si="38"/>
        <v/>
      </c>
    </row>
    <row r="1097" spans="27:30">
      <c r="AA1097" s="4" t="str">
        <f t="array" ref="AA1097">IFERROR(INDEX($A$2:$A$30,MATCH(0,COUNTIF($AA$1:AA1096,$A$2:$A$30),0)),"")</f>
        <v/>
      </c>
      <c r="AB1097" s="4" t="str">
        <f t="shared" si="37"/>
        <v/>
      </c>
      <c r="AD1097" s="6" t="str">
        <f t="shared" si="38"/>
        <v/>
      </c>
    </row>
    <row r="1098" spans="27:30">
      <c r="AA1098" s="4" t="str">
        <f t="array" ref="AA1098">IFERROR(INDEX($A$2:$A$30,MATCH(0,COUNTIF($AA$1:AA1097,$A$2:$A$30),0)),"")</f>
        <v/>
      </c>
      <c r="AB1098" s="4" t="str">
        <f t="shared" si="37"/>
        <v/>
      </c>
      <c r="AD1098" s="6" t="str">
        <f t="shared" si="38"/>
        <v/>
      </c>
    </row>
    <row r="1099" spans="27:30">
      <c r="AA1099" s="4" t="str">
        <f t="array" ref="AA1099">IFERROR(INDEX($A$2:$A$30,MATCH(0,COUNTIF($AA$1:AA1098,$A$2:$A$30),0)),"")</f>
        <v/>
      </c>
      <c r="AB1099" s="4" t="str">
        <f t="shared" si="37"/>
        <v/>
      </c>
      <c r="AD1099" s="6" t="str">
        <f t="shared" si="38"/>
        <v/>
      </c>
    </row>
    <row r="1100" spans="27:30">
      <c r="AA1100" s="4" t="str">
        <f t="array" ref="AA1100">IFERROR(INDEX($A$2:$A$30,MATCH(0,COUNTIF($AA$1:AA1099,$A$2:$A$30),0)),"")</f>
        <v/>
      </c>
      <c r="AB1100" s="4" t="str">
        <f t="shared" si="37"/>
        <v/>
      </c>
      <c r="AD1100" s="6" t="str">
        <f t="shared" si="38"/>
        <v/>
      </c>
    </row>
    <row r="1101" spans="27:30">
      <c r="AA1101" s="4" t="str">
        <f t="array" ref="AA1101">IFERROR(INDEX($A$2:$A$30,MATCH(0,COUNTIF($AA$1:AA1100,$A$2:$A$30),0)),"")</f>
        <v/>
      </c>
      <c r="AB1101" s="4" t="str">
        <f t="shared" si="37"/>
        <v/>
      </c>
      <c r="AD1101" s="6" t="str">
        <f t="shared" si="38"/>
        <v/>
      </c>
    </row>
    <row r="1102" spans="27:30">
      <c r="AA1102" s="4" t="str">
        <f t="array" ref="AA1102">IFERROR(INDEX($A$2:$A$30,MATCH(0,COUNTIF($AA$1:AA1101,$A$2:$A$30),0)),"")</f>
        <v/>
      </c>
      <c r="AB1102" s="4" t="str">
        <f t="shared" si="37"/>
        <v/>
      </c>
      <c r="AD1102" s="6" t="str">
        <f t="shared" si="38"/>
        <v/>
      </c>
    </row>
    <row r="1103" spans="27:30">
      <c r="AA1103" s="4" t="str">
        <f t="array" ref="AA1103">IFERROR(INDEX($A$2:$A$30,MATCH(0,COUNTIF($AA$1:AA1102,$A$2:$A$30),0)),"")</f>
        <v/>
      </c>
      <c r="AB1103" s="4" t="str">
        <f t="shared" si="37"/>
        <v/>
      </c>
      <c r="AD1103" s="6" t="str">
        <f t="shared" si="38"/>
        <v/>
      </c>
    </row>
    <row r="1104" spans="27:30">
      <c r="AA1104" s="4" t="str">
        <f t="array" ref="AA1104">IFERROR(INDEX($A$2:$A$30,MATCH(0,COUNTIF($AA$1:AA1103,$A$2:$A$30),0)),"")</f>
        <v/>
      </c>
      <c r="AB1104" s="4" t="str">
        <f t="shared" si="37"/>
        <v/>
      </c>
      <c r="AD1104" s="6" t="str">
        <f t="shared" si="38"/>
        <v/>
      </c>
    </row>
    <row r="1105" spans="27:30">
      <c r="AA1105" s="4" t="str">
        <f t="array" ref="AA1105">IFERROR(INDEX($A$2:$A$30,MATCH(0,COUNTIF($AA$1:AA1104,$A$2:$A$30),0)),"")</f>
        <v/>
      </c>
      <c r="AB1105" s="4" t="str">
        <f t="shared" si="37"/>
        <v/>
      </c>
      <c r="AD1105" s="6" t="str">
        <f t="shared" si="38"/>
        <v/>
      </c>
    </row>
    <row r="1106" spans="27:30">
      <c r="AA1106" s="4" t="str">
        <f t="array" ref="AA1106">IFERROR(INDEX($A$2:$A$30,MATCH(0,COUNTIF($AA$1:AA1105,$A$2:$A$30),0)),"")</f>
        <v/>
      </c>
      <c r="AB1106" s="4" t="str">
        <f t="shared" si="37"/>
        <v/>
      </c>
      <c r="AD1106" s="6" t="str">
        <f t="shared" si="38"/>
        <v/>
      </c>
    </row>
    <row r="1107" spans="27:30">
      <c r="AA1107" s="4" t="str">
        <f t="array" ref="AA1107">IFERROR(INDEX($A$2:$A$30,MATCH(0,COUNTIF($AA$1:AA1106,$A$2:$A$30),0)),"")</f>
        <v/>
      </c>
      <c r="AB1107" s="4" t="str">
        <f t="shared" si="37"/>
        <v/>
      </c>
      <c r="AD1107" s="6" t="str">
        <f t="shared" si="38"/>
        <v/>
      </c>
    </row>
    <row r="1108" spans="27:30">
      <c r="AA1108" s="4" t="str">
        <f t="array" ref="AA1108">IFERROR(INDEX($A$2:$A$30,MATCH(0,COUNTIF($AA$1:AA1107,$A$2:$A$30),0)),"")</f>
        <v/>
      </c>
      <c r="AB1108" s="4" t="str">
        <f t="shared" si="37"/>
        <v/>
      </c>
      <c r="AD1108" s="6" t="str">
        <f t="shared" si="38"/>
        <v/>
      </c>
    </row>
    <row r="1109" spans="27:30">
      <c r="AA1109" s="4" t="str">
        <f t="array" ref="AA1109">IFERROR(INDEX($A$2:$A$30,MATCH(0,COUNTIF($AA$1:AA1108,$A$2:$A$30),0)),"")</f>
        <v/>
      </c>
      <c r="AB1109" s="4" t="str">
        <f t="shared" si="37"/>
        <v/>
      </c>
      <c r="AD1109" s="6" t="str">
        <f t="shared" si="38"/>
        <v/>
      </c>
    </row>
    <row r="1110" spans="27:30">
      <c r="AA1110" s="4" t="str">
        <f t="array" ref="AA1110">IFERROR(INDEX($A$2:$A$30,MATCH(0,COUNTIF($AA$1:AA1109,$A$2:$A$30),0)),"")</f>
        <v/>
      </c>
      <c r="AB1110" s="4" t="str">
        <f t="shared" si="37"/>
        <v/>
      </c>
      <c r="AD1110" s="6" t="str">
        <f t="shared" si="38"/>
        <v/>
      </c>
    </row>
    <row r="1111" spans="27:30">
      <c r="AA1111" s="4" t="str">
        <f t="array" ref="AA1111">IFERROR(INDEX($A$2:$A$30,MATCH(0,COUNTIF($AA$1:AA1110,$A$2:$A$30),0)),"")</f>
        <v/>
      </c>
      <c r="AB1111" s="4" t="str">
        <f t="shared" si="37"/>
        <v/>
      </c>
      <c r="AD1111" s="6" t="str">
        <f t="shared" si="38"/>
        <v/>
      </c>
    </row>
    <row r="1112" spans="27:30">
      <c r="AA1112" s="4" t="str">
        <f t="array" ref="AA1112">IFERROR(INDEX($A$2:$A$30,MATCH(0,COUNTIF($AA$1:AA1111,$A$2:$A$30),0)),"")</f>
        <v/>
      </c>
      <c r="AB1112" s="4" t="str">
        <f t="shared" si="37"/>
        <v/>
      </c>
      <c r="AD1112" s="6" t="str">
        <f t="shared" si="38"/>
        <v/>
      </c>
    </row>
    <row r="1113" spans="27:30">
      <c r="AA1113" s="4" t="str">
        <f t="array" ref="AA1113">IFERROR(INDEX($A$2:$A$30,MATCH(0,COUNTIF($AA$1:AA1112,$A$2:$A$30),0)),"")</f>
        <v/>
      </c>
      <c r="AB1113" s="4" t="str">
        <f t="shared" si="37"/>
        <v/>
      </c>
      <c r="AD1113" s="6" t="str">
        <f t="shared" si="38"/>
        <v/>
      </c>
    </row>
    <row r="1114" spans="27:30">
      <c r="AA1114" s="4" t="str">
        <f t="array" ref="AA1114">IFERROR(INDEX($A$2:$A$30,MATCH(0,COUNTIF($AA$1:AA1113,$A$2:$A$30),0)),"")</f>
        <v/>
      </c>
      <c r="AB1114" s="4" t="str">
        <f t="shared" si="37"/>
        <v/>
      </c>
      <c r="AD1114" s="6" t="str">
        <f t="shared" si="38"/>
        <v/>
      </c>
    </row>
    <row r="1115" spans="27:30">
      <c r="AA1115" s="4" t="str">
        <f t="array" ref="AA1115">IFERROR(INDEX($A$2:$A$30,MATCH(0,COUNTIF($AA$1:AA1114,$A$2:$A$30),0)),"")</f>
        <v/>
      </c>
      <c r="AB1115" s="4" t="str">
        <f t="shared" si="37"/>
        <v/>
      </c>
      <c r="AD1115" s="6" t="str">
        <f t="shared" si="38"/>
        <v/>
      </c>
    </row>
    <row r="1116" spans="27:30">
      <c r="AA1116" s="4" t="str">
        <f t="array" ref="AA1116">IFERROR(INDEX($A$2:$A$30,MATCH(0,COUNTIF($AA$1:AA1115,$A$2:$A$30),0)),"")</f>
        <v/>
      </c>
      <c r="AB1116" s="4" t="str">
        <f t="shared" si="37"/>
        <v/>
      </c>
      <c r="AD1116" s="6" t="str">
        <f t="shared" si="38"/>
        <v/>
      </c>
    </row>
    <row r="1117" spans="27:30">
      <c r="AA1117" s="4" t="str">
        <f t="array" ref="AA1117">IFERROR(INDEX($A$2:$A$30,MATCH(0,COUNTIF($AA$1:AA1116,$A$2:$A$30),0)),"")</f>
        <v/>
      </c>
      <c r="AB1117" s="4" t="str">
        <f t="shared" si="37"/>
        <v/>
      </c>
      <c r="AD1117" s="6" t="str">
        <f t="shared" si="38"/>
        <v/>
      </c>
    </row>
    <row r="1118" spans="27:30">
      <c r="AA1118" s="4" t="str">
        <f t="array" ref="AA1118">IFERROR(INDEX($A$2:$A$30,MATCH(0,COUNTIF($AA$1:AA1117,$A$2:$A$30),0)),"")</f>
        <v/>
      </c>
      <c r="AB1118" s="4" t="str">
        <f t="shared" si="37"/>
        <v/>
      </c>
      <c r="AD1118" s="6" t="str">
        <f t="shared" si="38"/>
        <v/>
      </c>
    </row>
    <row r="1119" spans="27:30">
      <c r="AA1119" s="4" t="str">
        <f t="array" ref="AA1119">IFERROR(INDEX($A$2:$A$30,MATCH(0,COUNTIF($AA$1:AA1118,$A$2:$A$30),0)),"")</f>
        <v/>
      </c>
      <c r="AB1119" s="4" t="str">
        <f t="shared" si="37"/>
        <v/>
      </c>
      <c r="AD1119" s="6" t="str">
        <f t="shared" si="38"/>
        <v/>
      </c>
    </row>
    <row r="1120" spans="27:30">
      <c r="AA1120" s="4" t="str">
        <f t="array" ref="AA1120">IFERROR(INDEX($A$2:$A$30,MATCH(0,COUNTIF($AA$1:AA1119,$A$2:$A$30),0)),"")</f>
        <v/>
      </c>
      <c r="AB1120" s="4" t="str">
        <f t="shared" si="37"/>
        <v/>
      </c>
      <c r="AD1120" s="6" t="str">
        <f t="shared" si="38"/>
        <v/>
      </c>
    </row>
    <row r="1121" spans="27:30">
      <c r="AA1121" s="4" t="str">
        <f t="array" ref="AA1121">IFERROR(INDEX($A$2:$A$30,MATCH(0,COUNTIF($AA$1:AA1120,$A$2:$A$30),0)),"")</f>
        <v/>
      </c>
      <c r="AB1121" s="4" t="str">
        <f t="shared" si="37"/>
        <v/>
      </c>
      <c r="AD1121" s="6" t="str">
        <f t="shared" si="38"/>
        <v/>
      </c>
    </row>
    <row r="1122" spans="27:30">
      <c r="AA1122" s="4" t="str">
        <f t="array" ref="AA1122">IFERROR(INDEX($A$2:$A$30,MATCH(0,COUNTIF($AA$1:AA1121,$A$2:$A$30),0)),"")</f>
        <v/>
      </c>
      <c r="AB1122" s="4" t="str">
        <f t="shared" si="37"/>
        <v/>
      </c>
      <c r="AD1122" s="6" t="str">
        <f t="shared" si="38"/>
        <v/>
      </c>
    </row>
    <row r="1123" spans="27:30">
      <c r="AA1123" s="4" t="str">
        <f t="array" ref="AA1123">IFERROR(INDEX($A$2:$A$30,MATCH(0,COUNTIF($AA$1:AA1122,$A$2:$A$30),0)),"")</f>
        <v/>
      </c>
      <c r="AB1123" s="4" t="str">
        <f t="shared" si="37"/>
        <v/>
      </c>
      <c r="AD1123" s="6" t="str">
        <f t="shared" si="38"/>
        <v/>
      </c>
    </row>
    <row r="1124" spans="27:30">
      <c r="AA1124" s="4" t="str">
        <f t="array" ref="AA1124">IFERROR(INDEX($A$2:$A$30,MATCH(0,COUNTIF($AA$1:AA1123,$A$2:$A$30),0)),"")</f>
        <v/>
      </c>
      <c r="AB1124" s="4" t="str">
        <f t="shared" si="37"/>
        <v/>
      </c>
      <c r="AD1124" s="6" t="str">
        <f t="shared" si="38"/>
        <v/>
      </c>
    </row>
    <row r="1125" spans="27:30">
      <c r="AA1125" s="4" t="str">
        <f t="array" ref="AA1125">IFERROR(INDEX($A$2:$A$30,MATCH(0,COUNTIF($AA$1:AA1124,$A$2:$A$30),0)),"")</f>
        <v/>
      </c>
      <c r="AB1125" s="4" t="str">
        <f t="shared" si="37"/>
        <v/>
      </c>
      <c r="AD1125" s="6" t="str">
        <f t="shared" si="38"/>
        <v/>
      </c>
    </row>
    <row r="1126" spans="27:30">
      <c r="AA1126" s="4" t="str">
        <f t="array" ref="AA1126">IFERROR(INDEX($A$2:$A$30,MATCH(0,COUNTIF($AA$1:AA1125,$A$2:$A$30),0)),"")</f>
        <v/>
      </c>
      <c r="AB1126" s="4" t="str">
        <f t="shared" si="37"/>
        <v/>
      </c>
      <c r="AD1126" s="6" t="str">
        <f t="shared" si="38"/>
        <v/>
      </c>
    </row>
    <row r="1127" spans="27:30">
      <c r="AA1127" s="4" t="str">
        <f t="array" ref="AA1127">IFERROR(INDEX($A$2:$A$30,MATCH(0,COUNTIF($AA$1:AA1126,$A$2:$A$30),0)),"")</f>
        <v/>
      </c>
      <c r="AB1127" s="4" t="str">
        <f t="shared" si="37"/>
        <v/>
      </c>
      <c r="AD1127" s="6" t="str">
        <f t="shared" si="38"/>
        <v/>
      </c>
    </row>
    <row r="1128" spans="27:30">
      <c r="AA1128" s="4" t="str">
        <f t="array" ref="AA1128">IFERROR(INDEX($A$2:$A$30,MATCH(0,COUNTIF($AA$1:AA1127,$A$2:$A$30),0)),"")</f>
        <v/>
      </c>
      <c r="AB1128" s="4" t="str">
        <f t="shared" si="37"/>
        <v/>
      </c>
      <c r="AD1128" s="6" t="str">
        <f t="shared" si="38"/>
        <v/>
      </c>
    </row>
    <row r="1129" spans="27:30">
      <c r="AA1129" s="4" t="str">
        <f t="array" ref="AA1129">IFERROR(INDEX($A$2:$A$30,MATCH(0,COUNTIF($AA$1:AA1128,$A$2:$A$30),0)),"")</f>
        <v/>
      </c>
      <c r="AB1129" s="4" t="str">
        <f t="shared" si="37"/>
        <v/>
      </c>
      <c r="AD1129" s="6" t="str">
        <f t="shared" si="38"/>
        <v/>
      </c>
    </row>
    <row r="1130" spans="27:30">
      <c r="AA1130" s="4" t="str">
        <f t="array" ref="AA1130">IFERROR(INDEX($A$2:$A$30,MATCH(0,COUNTIF($AA$1:AA1129,$A$2:$A$30),0)),"")</f>
        <v/>
      </c>
      <c r="AB1130" s="4" t="str">
        <f t="shared" si="37"/>
        <v/>
      </c>
      <c r="AD1130" s="6" t="str">
        <f t="shared" si="38"/>
        <v/>
      </c>
    </row>
    <row r="1131" spans="27:30">
      <c r="AA1131" s="4" t="str">
        <f t="array" ref="AA1131">IFERROR(INDEX($A$2:$A$30,MATCH(0,COUNTIF($AA$1:AA1130,$A$2:$A$30),0)),"")</f>
        <v/>
      </c>
      <c r="AB1131" s="4" t="str">
        <f t="shared" si="37"/>
        <v/>
      </c>
      <c r="AD1131" s="6" t="str">
        <f t="shared" si="38"/>
        <v/>
      </c>
    </row>
    <row r="1132" spans="27:30">
      <c r="AA1132" s="4" t="str">
        <f t="array" ref="AA1132">IFERROR(INDEX($A$2:$A$30,MATCH(0,COUNTIF($AA$1:AA1131,$A$2:$A$30),0)),"")</f>
        <v/>
      </c>
      <c r="AB1132" s="4" t="str">
        <f t="shared" si="37"/>
        <v/>
      </c>
      <c r="AD1132" s="6" t="str">
        <f t="shared" si="38"/>
        <v/>
      </c>
    </row>
    <row r="1133" spans="27:30">
      <c r="AA1133" s="4" t="str">
        <f t="array" ref="AA1133">IFERROR(INDEX($A$2:$A$30,MATCH(0,COUNTIF($AA$1:AA1132,$A$2:$A$30),0)),"")</f>
        <v/>
      </c>
      <c r="AB1133" s="4" t="str">
        <f t="shared" si="37"/>
        <v/>
      </c>
      <c r="AD1133" s="6" t="str">
        <f t="shared" si="38"/>
        <v/>
      </c>
    </row>
    <row r="1134" spans="27:30">
      <c r="AA1134" s="4" t="str">
        <f t="array" ref="AA1134">IFERROR(INDEX($A$2:$A$30,MATCH(0,COUNTIF($AA$1:AA1133,$A$2:$A$30),0)),"")</f>
        <v/>
      </c>
      <c r="AB1134" s="4" t="str">
        <f t="shared" si="37"/>
        <v/>
      </c>
      <c r="AD1134" s="6" t="str">
        <f t="shared" si="38"/>
        <v/>
      </c>
    </row>
    <row r="1135" spans="27:30">
      <c r="AA1135" s="4" t="str">
        <f t="array" ref="AA1135">IFERROR(INDEX($A$2:$A$30,MATCH(0,COUNTIF($AA$1:AA1134,$A$2:$A$30),0)),"")</f>
        <v/>
      </c>
      <c r="AB1135" s="4" t="str">
        <f t="shared" si="37"/>
        <v/>
      </c>
      <c r="AD1135" s="6" t="str">
        <f t="shared" si="38"/>
        <v/>
      </c>
    </row>
    <row r="1136" spans="27:30">
      <c r="AA1136" s="4" t="str">
        <f t="array" ref="AA1136">IFERROR(INDEX($A$2:$A$30,MATCH(0,COUNTIF($AA$1:AA1135,$A$2:$A$30),0)),"")</f>
        <v/>
      </c>
      <c r="AB1136" s="4" t="str">
        <f t="shared" si="37"/>
        <v/>
      </c>
      <c r="AD1136" s="6" t="str">
        <f t="shared" si="38"/>
        <v/>
      </c>
    </row>
    <row r="1137" spans="27:30">
      <c r="AA1137" s="4" t="str">
        <f t="array" ref="AA1137">IFERROR(INDEX($A$2:$A$30,MATCH(0,COUNTIF($AA$1:AA1136,$A$2:$A$30),0)),"")</f>
        <v/>
      </c>
      <c r="AB1137" s="4" t="str">
        <f t="shared" si="37"/>
        <v/>
      </c>
      <c r="AD1137" s="6" t="str">
        <f t="shared" si="38"/>
        <v/>
      </c>
    </row>
    <row r="1138" spans="27:30">
      <c r="AA1138" s="4" t="str">
        <f t="array" ref="AA1138">IFERROR(INDEX($A$2:$A$30,MATCH(0,COUNTIF($AA$1:AA1137,$A$2:$A$30),0)),"")</f>
        <v/>
      </c>
      <c r="AB1138" s="4" t="str">
        <f t="shared" si="37"/>
        <v/>
      </c>
      <c r="AD1138" s="6" t="str">
        <f t="shared" si="38"/>
        <v/>
      </c>
    </row>
    <row r="1139" spans="27:30">
      <c r="AA1139" s="4" t="str">
        <f t="array" ref="AA1139">IFERROR(INDEX($A$2:$A$30,MATCH(0,COUNTIF($AA$1:AA1138,$A$2:$A$30),0)),"")</f>
        <v/>
      </c>
      <c r="AB1139" s="4" t="str">
        <f t="shared" si="37"/>
        <v/>
      </c>
      <c r="AD1139" s="6" t="str">
        <f t="shared" si="38"/>
        <v/>
      </c>
    </row>
    <row r="1140" spans="27:30">
      <c r="AA1140" s="4" t="str">
        <f t="array" ref="AA1140">IFERROR(INDEX($A$2:$A$30,MATCH(0,COUNTIF($AA$1:AA1139,$A$2:$A$30),0)),"")</f>
        <v/>
      </c>
      <c r="AB1140" s="4" t="str">
        <f t="shared" si="37"/>
        <v/>
      </c>
      <c r="AD1140" s="6" t="str">
        <f t="shared" si="38"/>
        <v/>
      </c>
    </row>
    <row r="1141" spans="27:30">
      <c r="AA1141" s="4" t="str">
        <f t="array" ref="AA1141">IFERROR(INDEX($A$2:$A$30,MATCH(0,COUNTIF($AA$1:AA1140,$A$2:$A$30),0)),"")</f>
        <v/>
      </c>
      <c r="AB1141" s="4" t="str">
        <f t="shared" si="37"/>
        <v/>
      </c>
      <c r="AD1141" s="6" t="str">
        <f t="shared" si="38"/>
        <v/>
      </c>
    </row>
    <row r="1142" spans="27:30">
      <c r="AA1142" s="4" t="str">
        <f t="array" ref="AA1142">IFERROR(INDEX($A$2:$A$30,MATCH(0,COUNTIF($AA$1:AA1141,$A$2:$A$30),0)),"")</f>
        <v/>
      </c>
      <c r="AB1142" s="4" t="str">
        <f t="shared" si="37"/>
        <v/>
      </c>
      <c r="AD1142" s="6" t="str">
        <f t="shared" si="38"/>
        <v/>
      </c>
    </row>
    <row r="1143" spans="27:30">
      <c r="AA1143" s="4" t="str">
        <f t="array" ref="AA1143">IFERROR(INDEX($A$2:$A$30,MATCH(0,COUNTIF($AA$1:AA1142,$A$2:$A$30),0)),"")</f>
        <v/>
      </c>
      <c r="AB1143" s="4" t="str">
        <f t="shared" si="37"/>
        <v/>
      </c>
      <c r="AD1143" s="6" t="str">
        <f t="shared" si="38"/>
        <v/>
      </c>
    </row>
    <row r="1144" spans="27:30">
      <c r="AA1144" s="4" t="str">
        <f t="array" ref="AA1144">IFERROR(INDEX($A$2:$A$30,MATCH(0,COUNTIF($AA$1:AA1143,$A$2:$A$30),0)),"")</f>
        <v/>
      </c>
      <c r="AB1144" s="4" t="str">
        <f t="shared" si="37"/>
        <v/>
      </c>
      <c r="AD1144" s="6" t="str">
        <f t="shared" si="38"/>
        <v/>
      </c>
    </row>
    <row r="1145" spans="27:30">
      <c r="AA1145" s="4" t="str">
        <f t="array" ref="AA1145">IFERROR(INDEX($A$2:$A$30,MATCH(0,COUNTIF($AA$1:AA1144,$A$2:$A$30),0)),"")</f>
        <v/>
      </c>
      <c r="AB1145" s="4" t="str">
        <f t="shared" si="37"/>
        <v/>
      </c>
      <c r="AD1145" s="6" t="str">
        <f t="shared" si="38"/>
        <v/>
      </c>
    </row>
    <row r="1146" spans="27:30">
      <c r="AA1146" s="4" t="str">
        <f t="array" ref="AA1146">IFERROR(INDEX($A$2:$A$30,MATCH(0,COUNTIF($AA$1:AA1145,$A$2:$A$30),0)),"")</f>
        <v/>
      </c>
      <c r="AB1146" s="4" t="str">
        <f t="shared" si="37"/>
        <v/>
      </c>
      <c r="AD1146" s="6" t="str">
        <f t="shared" si="38"/>
        <v/>
      </c>
    </row>
    <row r="1147" spans="27:30">
      <c r="AA1147" s="4" t="str">
        <f t="array" ref="AA1147">IFERROR(INDEX($A$2:$A$30,MATCH(0,COUNTIF($AA$1:AA1146,$A$2:$A$30),0)),"")</f>
        <v/>
      </c>
      <c r="AB1147" s="4" t="str">
        <f t="shared" si="37"/>
        <v/>
      </c>
      <c r="AD1147" s="6" t="str">
        <f t="shared" si="38"/>
        <v/>
      </c>
    </row>
    <row r="1148" spans="27:30">
      <c r="AA1148" s="4" t="str">
        <f t="array" ref="AA1148">IFERROR(INDEX($A$2:$A$30,MATCH(0,COUNTIF($AA$1:AA1147,$A$2:$A$30),0)),"")</f>
        <v/>
      </c>
      <c r="AB1148" s="4" t="str">
        <f t="shared" si="37"/>
        <v/>
      </c>
      <c r="AD1148" s="6" t="str">
        <f t="shared" si="38"/>
        <v/>
      </c>
    </row>
    <row r="1149" spans="27:30">
      <c r="AA1149" s="4" t="str">
        <f t="array" ref="AA1149">IFERROR(INDEX($A$2:$A$30,MATCH(0,COUNTIF($AA$1:AA1148,$A$2:$A$30),0)),"")</f>
        <v/>
      </c>
      <c r="AB1149" s="4" t="str">
        <f t="shared" si="37"/>
        <v/>
      </c>
      <c r="AD1149" s="6" t="str">
        <f t="shared" si="38"/>
        <v/>
      </c>
    </row>
    <row r="1150" spans="27:30">
      <c r="AA1150" s="4" t="str">
        <f t="array" ref="AA1150">IFERROR(INDEX($A$2:$A$30,MATCH(0,COUNTIF($AA$1:AA1149,$A$2:$A$30),0)),"")</f>
        <v/>
      </c>
      <c r="AB1150" s="4" t="str">
        <f t="shared" si="37"/>
        <v/>
      </c>
      <c r="AD1150" s="6" t="str">
        <f t="shared" si="38"/>
        <v/>
      </c>
    </row>
    <row r="1151" spans="27:30">
      <c r="AA1151" s="4" t="str">
        <f t="array" ref="AA1151">IFERROR(INDEX($A$2:$A$30,MATCH(0,COUNTIF($AA$1:AA1150,$A$2:$A$30),0)),"")</f>
        <v/>
      </c>
      <c r="AB1151" s="4" t="str">
        <f t="shared" si="37"/>
        <v/>
      </c>
      <c r="AD1151" s="6" t="str">
        <f t="shared" si="38"/>
        <v/>
      </c>
    </row>
    <row r="1152" spans="27:30">
      <c r="AA1152" s="4" t="str">
        <f t="array" ref="AA1152">IFERROR(INDEX($A$2:$A$30,MATCH(0,COUNTIF($AA$1:AA1151,$A$2:$A$30),0)),"")</f>
        <v/>
      </c>
      <c r="AB1152" s="4" t="str">
        <f t="shared" si="37"/>
        <v/>
      </c>
      <c r="AD1152" s="6" t="str">
        <f t="shared" si="38"/>
        <v/>
      </c>
    </row>
    <row r="1153" spans="27:30">
      <c r="AA1153" s="4" t="str">
        <f t="array" ref="AA1153">IFERROR(INDEX($A$2:$A$30,MATCH(0,COUNTIF($AA$1:AA1152,$A$2:$A$30),0)),"")</f>
        <v/>
      </c>
      <c r="AB1153" s="4" t="str">
        <f t="shared" si="37"/>
        <v/>
      </c>
      <c r="AD1153" s="6" t="str">
        <f t="shared" si="38"/>
        <v/>
      </c>
    </row>
    <row r="1154" spans="27:30">
      <c r="AA1154" s="4" t="str">
        <f t="array" ref="AA1154">IFERROR(INDEX($A$2:$A$30,MATCH(0,COUNTIF($AA$1:AA1153,$A$2:$A$30),0)),"")</f>
        <v/>
      </c>
      <c r="AB1154" s="4" t="str">
        <f t="shared" ref="AB1154:AB1217" si="39">IF(AA1154="","",SUMIF($A$2:$A$30,AA1154,$G$2:$G$30))</f>
        <v/>
      </c>
      <c r="AD1154" s="6" t="str">
        <f t="shared" ref="AD1154:AD1217" si="40">IF(AA1154="","",AB1154 + ROW()/100000)</f>
        <v/>
      </c>
    </row>
    <row r="1155" spans="27:30">
      <c r="AA1155" s="4" t="str">
        <f t="array" ref="AA1155">IFERROR(INDEX($A$2:$A$30,MATCH(0,COUNTIF($AA$1:AA1154,$A$2:$A$30),0)),"")</f>
        <v/>
      </c>
      <c r="AB1155" s="4" t="str">
        <f t="shared" si="39"/>
        <v/>
      </c>
      <c r="AD1155" s="6" t="str">
        <f t="shared" si="40"/>
        <v/>
      </c>
    </row>
    <row r="1156" spans="27:30">
      <c r="AA1156" s="4" t="str">
        <f t="array" ref="AA1156">IFERROR(INDEX($A$2:$A$30,MATCH(0,COUNTIF($AA$1:AA1155,$A$2:$A$30),0)),"")</f>
        <v/>
      </c>
      <c r="AB1156" s="4" t="str">
        <f t="shared" si="39"/>
        <v/>
      </c>
      <c r="AD1156" s="6" t="str">
        <f t="shared" si="40"/>
        <v/>
      </c>
    </row>
    <row r="1157" spans="27:30">
      <c r="AA1157" s="4" t="str">
        <f t="array" ref="AA1157">IFERROR(INDEX($A$2:$A$30,MATCH(0,COUNTIF($AA$1:AA1156,$A$2:$A$30),0)),"")</f>
        <v/>
      </c>
      <c r="AB1157" s="4" t="str">
        <f t="shared" si="39"/>
        <v/>
      </c>
      <c r="AD1157" s="6" t="str">
        <f t="shared" si="40"/>
        <v/>
      </c>
    </row>
    <row r="1158" spans="27:30">
      <c r="AA1158" s="4" t="str">
        <f t="array" ref="AA1158">IFERROR(INDEX($A$2:$A$30,MATCH(0,COUNTIF($AA$1:AA1157,$A$2:$A$30),0)),"")</f>
        <v/>
      </c>
      <c r="AB1158" s="4" t="str">
        <f t="shared" si="39"/>
        <v/>
      </c>
      <c r="AD1158" s="6" t="str">
        <f t="shared" si="40"/>
        <v/>
      </c>
    </row>
    <row r="1159" spans="27:30">
      <c r="AA1159" s="4" t="str">
        <f t="array" ref="AA1159">IFERROR(INDEX($A$2:$A$30,MATCH(0,COUNTIF($AA$1:AA1158,$A$2:$A$30),0)),"")</f>
        <v/>
      </c>
      <c r="AB1159" s="4" t="str">
        <f t="shared" si="39"/>
        <v/>
      </c>
      <c r="AD1159" s="6" t="str">
        <f t="shared" si="40"/>
        <v/>
      </c>
    </row>
    <row r="1160" spans="27:30">
      <c r="AA1160" s="4" t="str">
        <f t="array" ref="AA1160">IFERROR(INDEX($A$2:$A$30,MATCH(0,COUNTIF($AA$1:AA1159,$A$2:$A$30),0)),"")</f>
        <v/>
      </c>
      <c r="AB1160" s="4" t="str">
        <f t="shared" si="39"/>
        <v/>
      </c>
      <c r="AD1160" s="6" t="str">
        <f t="shared" si="40"/>
        <v/>
      </c>
    </row>
    <row r="1161" spans="27:30">
      <c r="AA1161" s="4" t="str">
        <f t="array" ref="AA1161">IFERROR(INDEX($A$2:$A$30,MATCH(0,COUNTIF($AA$1:AA1160,$A$2:$A$30),0)),"")</f>
        <v/>
      </c>
      <c r="AB1161" s="4" t="str">
        <f t="shared" si="39"/>
        <v/>
      </c>
      <c r="AD1161" s="6" t="str">
        <f t="shared" si="40"/>
        <v/>
      </c>
    </row>
    <row r="1162" spans="27:30">
      <c r="AA1162" s="4" t="str">
        <f t="array" ref="AA1162">IFERROR(INDEX($A$2:$A$30,MATCH(0,COUNTIF($AA$1:AA1161,$A$2:$A$30),0)),"")</f>
        <v/>
      </c>
      <c r="AB1162" s="4" t="str">
        <f t="shared" si="39"/>
        <v/>
      </c>
      <c r="AD1162" s="6" t="str">
        <f t="shared" si="40"/>
        <v/>
      </c>
    </row>
    <row r="1163" spans="27:30">
      <c r="AA1163" s="4" t="str">
        <f t="array" ref="AA1163">IFERROR(INDEX($A$2:$A$30,MATCH(0,COUNTIF($AA$1:AA1162,$A$2:$A$30),0)),"")</f>
        <v/>
      </c>
      <c r="AB1163" s="4" t="str">
        <f t="shared" si="39"/>
        <v/>
      </c>
      <c r="AD1163" s="6" t="str">
        <f t="shared" si="40"/>
        <v/>
      </c>
    </row>
    <row r="1164" spans="27:30">
      <c r="AA1164" s="4" t="str">
        <f t="array" ref="AA1164">IFERROR(INDEX($A$2:$A$30,MATCH(0,COUNTIF($AA$1:AA1163,$A$2:$A$30),0)),"")</f>
        <v/>
      </c>
      <c r="AB1164" s="4" t="str">
        <f t="shared" si="39"/>
        <v/>
      </c>
      <c r="AD1164" s="6" t="str">
        <f t="shared" si="40"/>
        <v/>
      </c>
    </row>
    <row r="1165" spans="27:30">
      <c r="AA1165" s="4" t="str">
        <f t="array" ref="AA1165">IFERROR(INDEX($A$2:$A$30,MATCH(0,COUNTIF($AA$1:AA1164,$A$2:$A$30),0)),"")</f>
        <v/>
      </c>
      <c r="AB1165" s="4" t="str">
        <f t="shared" si="39"/>
        <v/>
      </c>
      <c r="AD1165" s="6" t="str">
        <f t="shared" si="40"/>
        <v/>
      </c>
    </row>
    <row r="1166" spans="27:30">
      <c r="AA1166" s="4" t="str">
        <f t="array" ref="AA1166">IFERROR(INDEX($A$2:$A$30,MATCH(0,COUNTIF($AA$1:AA1165,$A$2:$A$30),0)),"")</f>
        <v/>
      </c>
      <c r="AB1166" s="4" t="str">
        <f t="shared" si="39"/>
        <v/>
      </c>
      <c r="AD1166" s="6" t="str">
        <f t="shared" si="40"/>
        <v/>
      </c>
    </row>
    <row r="1167" spans="27:30">
      <c r="AA1167" s="4" t="str">
        <f t="array" ref="AA1167">IFERROR(INDEX($A$2:$A$30,MATCH(0,COUNTIF($AA$1:AA1166,$A$2:$A$30),0)),"")</f>
        <v/>
      </c>
      <c r="AB1167" s="4" t="str">
        <f t="shared" si="39"/>
        <v/>
      </c>
      <c r="AD1167" s="6" t="str">
        <f t="shared" si="40"/>
        <v/>
      </c>
    </row>
    <row r="1168" spans="27:30">
      <c r="AA1168" s="4" t="str">
        <f t="array" ref="AA1168">IFERROR(INDEX($A$2:$A$30,MATCH(0,COUNTIF($AA$1:AA1167,$A$2:$A$30),0)),"")</f>
        <v/>
      </c>
      <c r="AB1168" s="4" t="str">
        <f t="shared" si="39"/>
        <v/>
      </c>
      <c r="AD1168" s="6" t="str">
        <f t="shared" si="40"/>
        <v/>
      </c>
    </row>
    <row r="1169" spans="27:30">
      <c r="AA1169" s="4" t="str">
        <f t="array" ref="AA1169">IFERROR(INDEX($A$2:$A$30,MATCH(0,COUNTIF($AA$1:AA1168,$A$2:$A$30),0)),"")</f>
        <v/>
      </c>
      <c r="AB1169" s="4" t="str">
        <f t="shared" si="39"/>
        <v/>
      </c>
      <c r="AD1169" s="6" t="str">
        <f t="shared" si="40"/>
        <v/>
      </c>
    </row>
    <row r="1170" spans="27:30">
      <c r="AA1170" s="4" t="str">
        <f t="array" ref="AA1170">IFERROR(INDEX($A$2:$A$30,MATCH(0,COUNTIF($AA$1:AA1169,$A$2:$A$30),0)),"")</f>
        <v/>
      </c>
      <c r="AB1170" s="4" t="str">
        <f t="shared" si="39"/>
        <v/>
      </c>
      <c r="AD1170" s="6" t="str">
        <f t="shared" si="40"/>
        <v/>
      </c>
    </row>
    <row r="1171" spans="27:30">
      <c r="AA1171" s="4" t="str">
        <f t="array" ref="AA1171">IFERROR(INDEX($A$2:$A$30,MATCH(0,COUNTIF($AA$1:AA1170,$A$2:$A$30),0)),"")</f>
        <v/>
      </c>
      <c r="AB1171" s="4" t="str">
        <f t="shared" si="39"/>
        <v/>
      </c>
      <c r="AD1171" s="6" t="str">
        <f t="shared" si="40"/>
        <v/>
      </c>
    </row>
    <row r="1172" spans="27:30">
      <c r="AA1172" s="4" t="str">
        <f t="array" ref="AA1172">IFERROR(INDEX($A$2:$A$30,MATCH(0,COUNTIF($AA$1:AA1171,$A$2:$A$30),0)),"")</f>
        <v/>
      </c>
      <c r="AB1172" s="4" t="str">
        <f t="shared" si="39"/>
        <v/>
      </c>
      <c r="AD1172" s="6" t="str">
        <f t="shared" si="40"/>
        <v/>
      </c>
    </row>
    <row r="1173" spans="27:30">
      <c r="AA1173" s="4" t="str">
        <f t="array" ref="AA1173">IFERROR(INDEX($A$2:$A$30,MATCH(0,COUNTIF($AA$1:AA1172,$A$2:$A$30),0)),"")</f>
        <v/>
      </c>
      <c r="AB1173" s="4" t="str">
        <f t="shared" si="39"/>
        <v/>
      </c>
      <c r="AD1173" s="6" t="str">
        <f t="shared" si="40"/>
        <v/>
      </c>
    </row>
    <row r="1174" spans="27:30">
      <c r="AA1174" s="4" t="str">
        <f t="array" ref="AA1174">IFERROR(INDEX($A$2:$A$30,MATCH(0,COUNTIF($AA$1:AA1173,$A$2:$A$30),0)),"")</f>
        <v/>
      </c>
      <c r="AB1174" s="4" t="str">
        <f t="shared" si="39"/>
        <v/>
      </c>
      <c r="AD1174" s="6" t="str">
        <f t="shared" si="40"/>
        <v/>
      </c>
    </row>
    <row r="1175" spans="27:30">
      <c r="AA1175" s="4" t="str">
        <f t="array" ref="AA1175">IFERROR(INDEX($A$2:$A$30,MATCH(0,COUNTIF($AA$1:AA1174,$A$2:$A$30),0)),"")</f>
        <v/>
      </c>
      <c r="AB1175" s="4" t="str">
        <f t="shared" si="39"/>
        <v/>
      </c>
      <c r="AD1175" s="6" t="str">
        <f t="shared" si="40"/>
        <v/>
      </c>
    </row>
    <row r="1176" spans="27:30">
      <c r="AA1176" s="4" t="str">
        <f t="array" ref="AA1176">IFERROR(INDEX($A$2:$A$30,MATCH(0,COUNTIF($AA$1:AA1175,$A$2:$A$30),0)),"")</f>
        <v/>
      </c>
      <c r="AB1176" s="4" t="str">
        <f t="shared" si="39"/>
        <v/>
      </c>
      <c r="AD1176" s="6" t="str">
        <f t="shared" si="40"/>
        <v/>
      </c>
    </row>
    <row r="1177" spans="27:30">
      <c r="AA1177" s="4" t="str">
        <f t="array" ref="AA1177">IFERROR(INDEX($A$2:$A$30,MATCH(0,COUNTIF($AA$1:AA1176,$A$2:$A$30),0)),"")</f>
        <v/>
      </c>
      <c r="AB1177" s="4" t="str">
        <f t="shared" si="39"/>
        <v/>
      </c>
      <c r="AD1177" s="6" t="str">
        <f t="shared" si="40"/>
        <v/>
      </c>
    </row>
    <row r="1178" spans="27:30">
      <c r="AA1178" s="4" t="str">
        <f t="array" ref="AA1178">IFERROR(INDEX($A$2:$A$30,MATCH(0,COUNTIF($AA$1:AA1177,$A$2:$A$30),0)),"")</f>
        <v/>
      </c>
      <c r="AB1178" s="4" t="str">
        <f t="shared" si="39"/>
        <v/>
      </c>
      <c r="AD1178" s="6" t="str">
        <f t="shared" si="40"/>
        <v/>
      </c>
    </row>
    <row r="1179" spans="27:30">
      <c r="AA1179" s="4" t="str">
        <f t="array" ref="AA1179">IFERROR(INDEX($A$2:$A$30,MATCH(0,COUNTIF($AA$1:AA1178,$A$2:$A$30),0)),"")</f>
        <v/>
      </c>
      <c r="AB1179" s="4" t="str">
        <f t="shared" si="39"/>
        <v/>
      </c>
      <c r="AD1179" s="6" t="str">
        <f t="shared" si="40"/>
        <v/>
      </c>
    </row>
    <row r="1180" spans="27:30">
      <c r="AA1180" s="4" t="str">
        <f t="array" ref="AA1180">IFERROR(INDEX($A$2:$A$30,MATCH(0,COUNTIF($AA$1:AA1179,$A$2:$A$30),0)),"")</f>
        <v/>
      </c>
      <c r="AB1180" s="4" t="str">
        <f t="shared" si="39"/>
        <v/>
      </c>
      <c r="AD1180" s="6" t="str">
        <f t="shared" si="40"/>
        <v/>
      </c>
    </row>
    <row r="1181" spans="27:30">
      <c r="AA1181" s="4" t="str">
        <f t="array" ref="AA1181">IFERROR(INDEX($A$2:$A$30,MATCH(0,COUNTIF($AA$1:AA1180,$A$2:$A$30),0)),"")</f>
        <v/>
      </c>
      <c r="AB1181" s="4" t="str">
        <f t="shared" si="39"/>
        <v/>
      </c>
      <c r="AD1181" s="6" t="str">
        <f t="shared" si="40"/>
        <v/>
      </c>
    </row>
    <row r="1182" spans="27:30">
      <c r="AA1182" s="4" t="str">
        <f t="array" ref="AA1182">IFERROR(INDEX($A$2:$A$30,MATCH(0,COUNTIF($AA$1:AA1181,$A$2:$A$30),0)),"")</f>
        <v/>
      </c>
      <c r="AB1182" s="4" t="str">
        <f t="shared" si="39"/>
        <v/>
      </c>
      <c r="AD1182" s="6" t="str">
        <f t="shared" si="40"/>
        <v/>
      </c>
    </row>
    <row r="1183" spans="27:30">
      <c r="AA1183" s="4" t="str">
        <f t="array" ref="AA1183">IFERROR(INDEX($A$2:$A$30,MATCH(0,COUNTIF($AA$1:AA1182,$A$2:$A$30),0)),"")</f>
        <v/>
      </c>
      <c r="AB1183" s="4" t="str">
        <f t="shared" si="39"/>
        <v/>
      </c>
      <c r="AD1183" s="6" t="str">
        <f t="shared" si="40"/>
        <v/>
      </c>
    </row>
    <row r="1184" spans="27:30">
      <c r="AA1184" s="4" t="str">
        <f t="array" ref="AA1184">IFERROR(INDEX($A$2:$A$30,MATCH(0,COUNTIF($AA$1:AA1183,$A$2:$A$30),0)),"")</f>
        <v/>
      </c>
      <c r="AB1184" s="4" t="str">
        <f t="shared" si="39"/>
        <v/>
      </c>
      <c r="AD1184" s="6" t="str">
        <f t="shared" si="40"/>
        <v/>
      </c>
    </row>
    <row r="1185" spans="27:30">
      <c r="AA1185" s="4" t="str">
        <f t="array" ref="AA1185">IFERROR(INDEX($A$2:$A$30,MATCH(0,COUNTIF($AA$1:AA1184,$A$2:$A$30),0)),"")</f>
        <v/>
      </c>
      <c r="AB1185" s="4" t="str">
        <f t="shared" si="39"/>
        <v/>
      </c>
      <c r="AD1185" s="6" t="str">
        <f t="shared" si="40"/>
        <v/>
      </c>
    </row>
    <row r="1186" spans="27:30">
      <c r="AA1186" s="4" t="str">
        <f t="array" ref="AA1186">IFERROR(INDEX($A$2:$A$30,MATCH(0,COUNTIF($AA$1:AA1185,$A$2:$A$30),0)),"")</f>
        <v/>
      </c>
      <c r="AB1186" s="4" t="str">
        <f t="shared" si="39"/>
        <v/>
      </c>
      <c r="AD1186" s="6" t="str">
        <f t="shared" si="40"/>
        <v/>
      </c>
    </row>
    <row r="1187" spans="27:30">
      <c r="AA1187" s="4" t="str">
        <f t="array" ref="AA1187">IFERROR(INDEX($A$2:$A$30,MATCH(0,COUNTIF($AA$1:AA1186,$A$2:$A$30),0)),"")</f>
        <v/>
      </c>
      <c r="AB1187" s="4" t="str">
        <f t="shared" si="39"/>
        <v/>
      </c>
      <c r="AD1187" s="6" t="str">
        <f t="shared" si="40"/>
        <v/>
      </c>
    </row>
    <row r="1188" spans="27:30">
      <c r="AA1188" s="4" t="str">
        <f t="array" ref="AA1188">IFERROR(INDEX($A$2:$A$30,MATCH(0,COUNTIF($AA$1:AA1187,$A$2:$A$30),0)),"")</f>
        <v/>
      </c>
      <c r="AB1188" s="4" t="str">
        <f t="shared" si="39"/>
        <v/>
      </c>
      <c r="AD1188" s="6" t="str">
        <f t="shared" si="40"/>
        <v/>
      </c>
    </row>
    <row r="1189" spans="27:30">
      <c r="AA1189" s="4" t="str">
        <f t="array" ref="AA1189">IFERROR(INDEX($A$2:$A$30,MATCH(0,COUNTIF($AA$1:AA1188,$A$2:$A$30),0)),"")</f>
        <v/>
      </c>
      <c r="AB1189" s="4" t="str">
        <f t="shared" si="39"/>
        <v/>
      </c>
      <c r="AD1189" s="6" t="str">
        <f t="shared" si="40"/>
        <v/>
      </c>
    </row>
    <row r="1190" spans="27:30">
      <c r="AA1190" s="4" t="str">
        <f t="array" ref="AA1190">IFERROR(INDEX($A$2:$A$30,MATCH(0,COUNTIF($AA$1:AA1189,$A$2:$A$30),0)),"")</f>
        <v/>
      </c>
      <c r="AB1190" s="4" t="str">
        <f t="shared" si="39"/>
        <v/>
      </c>
      <c r="AD1190" s="6" t="str">
        <f t="shared" si="40"/>
        <v/>
      </c>
    </row>
    <row r="1191" spans="27:30">
      <c r="AA1191" s="4" t="str">
        <f t="array" ref="AA1191">IFERROR(INDEX($A$2:$A$30,MATCH(0,COUNTIF($AA$1:AA1190,$A$2:$A$30),0)),"")</f>
        <v/>
      </c>
      <c r="AB1191" s="4" t="str">
        <f t="shared" si="39"/>
        <v/>
      </c>
      <c r="AD1191" s="6" t="str">
        <f t="shared" si="40"/>
        <v/>
      </c>
    </row>
    <row r="1192" spans="27:30">
      <c r="AA1192" s="4" t="str">
        <f t="array" ref="AA1192">IFERROR(INDEX($A$2:$A$30,MATCH(0,COUNTIF($AA$1:AA1191,$A$2:$A$30),0)),"")</f>
        <v/>
      </c>
      <c r="AB1192" s="4" t="str">
        <f t="shared" si="39"/>
        <v/>
      </c>
      <c r="AD1192" s="6" t="str">
        <f t="shared" si="40"/>
        <v/>
      </c>
    </row>
    <row r="1193" spans="27:30">
      <c r="AA1193" s="4" t="str">
        <f t="array" ref="AA1193">IFERROR(INDEX($A$2:$A$30,MATCH(0,COUNTIF($AA$1:AA1192,$A$2:$A$30),0)),"")</f>
        <v/>
      </c>
      <c r="AB1193" s="4" t="str">
        <f t="shared" si="39"/>
        <v/>
      </c>
      <c r="AD1193" s="6" t="str">
        <f t="shared" si="40"/>
        <v/>
      </c>
    </row>
    <row r="1194" spans="27:30">
      <c r="AA1194" s="4" t="str">
        <f t="array" ref="AA1194">IFERROR(INDEX($A$2:$A$30,MATCH(0,COUNTIF($AA$1:AA1193,$A$2:$A$30),0)),"")</f>
        <v/>
      </c>
      <c r="AB1194" s="4" t="str">
        <f t="shared" si="39"/>
        <v/>
      </c>
      <c r="AD1194" s="6" t="str">
        <f t="shared" si="40"/>
        <v/>
      </c>
    </row>
    <row r="1195" spans="27:30">
      <c r="AB1195" s="4" t="str">
        <f t="shared" si="39"/>
        <v/>
      </c>
      <c r="AD1195" s="6" t="str">
        <f t="shared" si="40"/>
        <v/>
      </c>
    </row>
    <row r="1196" spans="27:30">
      <c r="AB1196" s="4" t="str">
        <f t="shared" si="39"/>
        <v/>
      </c>
      <c r="AD1196" s="6" t="str">
        <f t="shared" si="40"/>
        <v/>
      </c>
    </row>
    <row r="1197" spans="27:30">
      <c r="AB1197" s="4" t="str">
        <f t="shared" si="39"/>
        <v/>
      </c>
      <c r="AD1197" s="6" t="str">
        <f t="shared" si="40"/>
        <v/>
      </c>
    </row>
    <row r="1198" spans="27:30">
      <c r="AB1198" s="4" t="str">
        <f t="shared" si="39"/>
        <v/>
      </c>
      <c r="AD1198" s="6" t="str">
        <f t="shared" si="40"/>
        <v/>
      </c>
    </row>
    <row r="1199" spans="27:30">
      <c r="AB1199" s="4" t="str">
        <f t="shared" si="39"/>
        <v/>
      </c>
      <c r="AD1199" s="6" t="str">
        <f t="shared" si="40"/>
        <v/>
      </c>
    </row>
    <row r="1200" spans="27:30">
      <c r="AB1200" s="4" t="str">
        <f t="shared" si="39"/>
        <v/>
      </c>
      <c r="AD1200" s="6" t="str">
        <f t="shared" si="40"/>
        <v/>
      </c>
    </row>
    <row r="1201" spans="28:30">
      <c r="AB1201" s="4" t="str">
        <f t="shared" si="39"/>
        <v/>
      </c>
      <c r="AD1201" s="6" t="str">
        <f t="shared" si="40"/>
        <v/>
      </c>
    </row>
    <row r="1202" spans="28:30">
      <c r="AB1202" s="4" t="str">
        <f t="shared" si="39"/>
        <v/>
      </c>
      <c r="AD1202" s="6" t="str">
        <f t="shared" si="40"/>
        <v/>
      </c>
    </row>
    <row r="1203" spans="28:30">
      <c r="AB1203" s="4" t="str">
        <f t="shared" si="39"/>
        <v/>
      </c>
      <c r="AD1203" s="6" t="str">
        <f t="shared" si="40"/>
        <v/>
      </c>
    </row>
    <row r="1204" spans="28:30">
      <c r="AB1204" s="4" t="str">
        <f t="shared" si="39"/>
        <v/>
      </c>
      <c r="AD1204" s="6" t="str">
        <f t="shared" si="40"/>
        <v/>
      </c>
    </row>
    <row r="1205" spans="28:30">
      <c r="AB1205" s="4" t="str">
        <f t="shared" si="39"/>
        <v/>
      </c>
      <c r="AD1205" s="6" t="str">
        <f t="shared" si="40"/>
        <v/>
      </c>
    </row>
    <row r="1206" spans="28:30">
      <c r="AB1206" s="4" t="str">
        <f t="shared" si="39"/>
        <v/>
      </c>
      <c r="AD1206" s="6" t="str">
        <f t="shared" si="40"/>
        <v/>
      </c>
    </row>
    <row r="1207" spans="28:30">
      <c r="AB1207" s="4" t="str">
        <f t="shared" si="39"/>
        <v/>
      </c>
      <c r="AD1207" s="6" t="str">
        <f t="shared" si="40"/>
        <v/>
      </c>
    </row>
    <row r="1208" spans="28:30">
      <c r="AB1208" s="4" t="str">
        <f t="shared" si="39"/>
        <v/>
      </c>
      <c r="AD1208" s="6" t="str">
        <f t="shared" si="40"/>
        <v/>
      </c>
    </row>
    <row r="1209" spans="28:30">
      <c r="AB1209" s="4" t="str">
        <f t="shared" si="39"/>
        <v/>
      </c>
      <c r="AD1209" s="6" t="str">
        <f t="shared" si="40"/>
        <v/>
      </c>
    </row>
    <row r="1210" spans="28:30">
      <c r="AB1210" s="4" t="str">
        <f t="shared" si="39"/>
        <v/>
      </c>
      <c r="AD1210" s="6" t="str">
        <f t="shared" si="40"/>
        <v/>
      </c>
    </row>
    <row r="1211" spans="28:30">
      <c r="AB1211" s="4" t="str">
        <f t="shared" si="39"/>
        <v/>
      </c>
      <c r="AD1211" s="6" t="str">
        <f t="shared" si="40"/>
        <v/>
      </c>
    </row>
    <row r="1212" spans="28:30">
      <c r="AB1212" s="4" t="str">
        <f t="shared" si="39"/>
        <v/>
      </c>
      <c r="AD1212" s="6" t="str">
        <f t="shared" si="40"/>
        <v/>
      </c>
    </row>
    <row r="1213" spans="28:30">
      <c r="AB1213" s="4" t="str">
        <f t="shared" si="39"/>
        <v/>
      </c>
      <c r="AD1213" s="6" t="str">
        <f t="shared" si="40"/>
        <v/>
      </c>
    </row>
    <row r="1214" spans="28:30">
      <c r="AB1214" s="4" t="str">
        <f t="shared" si="39"/>
        <v/>
      </c>
      <c r="AD1214" s="6" t="str">
        <f t="shared" si="40"/>
        <v/>
      </c>
    </row>
    <row r="1215" spans="28:30">
      <c r="AB1215" s="4" t="str">
        <f t="shared" si="39"/>
        <v/>
      </c>
      <c r="AD1215" s="6" t="str">
        <f t="shared" si="40"/>
        <v/>
      </c>
    </row>
    <row r="1216" spans="28:30">
      <c r="AB1216" s="4" t="str">
        <f t="shared" si="39"/>
        <v/>
      </c>
      <c r="AD1216" s="6" t="str">
        <f t="shared" si="40"/>
        <v/>
      </c>
    </row>
    <row r="1217" spans="28:30">
      <c r="AB1217" s="4" t="str">
        <f t="shared" si="39"/>
        <v/>
      </c>
      <c r="AD1217" s="6" t="str">
        <f t="shared" si="40"/>
        <v/>
      </c>
    </row>
    <row r="1218" spans="28:30">
      <c r="AB1218" s="4" t="str">
        <f t="shared" ref="AB1218:AB1281" si="41">IF(AA1218="","",SUMIF($A$2:$A$30,AA1218,$G$2:$G$30))</f>
        <v/>
      </c>
      <c r="AD1218" s="6" t="str">
        <f t="shared" ref="AD1218:AD1281" si="42">IF(AA1218="","",AB1218 + ROW()/100000)</f>
        <v/>
      </c>
    </row>
    <row r="1219" spans="28:30">
      <c r="AB1219" s="4" t="str">
        <f t="shared" si="41"/>
        <v/>
      </c>
      <c r="AD1219" s="6" t="str">
        <f t="shared" si="42"/>
        <v/>
      </c>
    </row>
    <row r="1220" spans="28:30">
      <c r="AB1220" s="4" t="str">
        <f t="shared" si="41"/>
        <v/>
      </c>
      <c r="AD1220" s="6" t="str">
        <f t="shared" si="42"/>
        <v/>
      </c>
    </row>
    <row r="1221" spans="28:30">
      <c r="AB1221" s="4" t="str">
        <f t="shared" si="41"/>
        <v/>
      </c>
      <c r="AD1221" s="6" t="str">
        <f t="shared" si="42"/>
        <v/>
      </c>
    </row>
    <row r="1222" spans="28:30">
      <c r="AB1222" s="4" t="str">
        <f t="shared" si="41"/>
        <v/>
      </c>
      <c r="AD1222" s="6" t="str">
        <f t="shared" si="42"/>
        <v/>
      </c>
    </row>
    <row r="1223" spans="28:30">
      <c r="AB1223" s="4" t="str">
        <f t="shared" si="41"/>
        <v/>
      </c>
      <c r="AD1223" s="6" t="str">
        <f t="shared" si="42"/>
        <v/>
      </c>
    </row>
    <row r="1224" spans="28:30">
      <c r="AB1224" s="4" t="str">
        <f t="shared" si="41"/>
        <v/>
      </c>
      <c r="AD1224" s="6" t="str">
        <f t="shared" si="42"/>
        <v/>
      </c>
    </row>
    <row r="1225" spans="28:30">
      <c r="AB1225" s="4" t="str">
        <f t="shared" si="41"/>
        <v/>
      </c>
      <c r="AD1225" s="6" t="str">
        <f t="shared" si="42"/>
        <v/>
      </c>
    </row>
    <row r="1226" spans="28:30">
      <c r="AB1226" s="4" t="str">
        <f t="shared" si="41"/>
        <v/>
      </c>
      <c r="AD1226" s="6" t="str">
        <f t="shared" si="42"/>
        <v/>
      </c>
    </row>
    <row r="1227" spans="28:30">
      <c r="AB1227" s="4" t="str">
        <f t="shared" si="41"/>
        <v/>
      </c>
      <c r="AD1227" s="6" t="str">
        <f t="shared" si="42"/>
        <v/>
      </c>
    </row>
    <row r="1228" spans="28:30">
      <c r="AB1228" s="4" t="str">
        <f t="shared" si="41"/>
        <v/>
      </c>
      <c r="AD1228" s="6" t="str">
        <f t="shared" si="42"/>
        <v/>
      </c>
    </row>
    <row r="1229" spans="28:30">
      <c r="AB1229" s="4" t="str">
        <f t="shared" si="41"/>
        <v/>
      </c>
      <c r="AD1229" s="6" t="str">
        <f t="shared" si="42"/>
        <v/>
      </c>
    </row>
    <row r="1230" spans="28:30">
      <c r="AB1230" s="4" t="str">
        <f t="shared" si="41"/>
        <v/>
      </c>
      <c r="AD1230" s="6" t="str">
        <f t="shared" si="42"/>
        <v/>
      </c>
    </row>
    <row r="1231" spans="28:30">
      <c r="AB1231" s="4" t="str">
        <f t="shared" si="41"/>
        <v/>
      </c>
      <c r="AD1231" s="6" t="str">
        <f t="shared" si="42"/>
        <v/>
      </c>
    </row>
    <row r="1232" spans="28:30">
      <c r="AB1232" s="4" t="str">
        <f t="shared" si="41"/>
        <v/>
      </c>
      <c r="AD1232" s="6" t="str">
        <f t="shared" si="42"/>
        <v/>
      </c>
    </row>
    <row r="1233" spans="28:30">
      <c r="AB1233" s="4" t="str">
        <f t="shared" si="41"/>
        <v/>
      </c>
      <c r="AD1233" s="6" t="str">
        <f t="shared" si="42"/>
        <v/>
      </c>
    </row>
    <row r="1234" spans="28:30">
      <c r="AB1234" s="4" t="str">
        <f t="shared" si="41"/>
        <v/>
      </c>
      <c r="AD1234" s="6" t="str">
        <f t="shared" si="42"/>
        <v/>
      </c>
    </row>
    <row r="1235" spans="28:30">
      <c r="AB1235" s="4" t="str">
        <f t="shared" si="41"/>
        <v/>
      </c>
      <c r="AD1235" s="6" t="str">
        <f t="shared" si="42"/>
        <v/>
      </c>
    </row>
    <row r="1236" spans="28:30">
      <c r="AB1236" s="4" t="str">
        <f t="shared" si="41"/>
        <v/>
      </c>
      <c r="AD1236" s="6" t="str">
        <f t="shared" si="42"/>
        <v/>
      </c>
    </row>
    <row r="1237" spans="28:30">
      <c r="AB1237" s="4" t="str">
        <f t="shared" si="41"/>
        <v/>
      </c>
      <c r="AD1237" s="6" t="str">
        <f t="shared" si="42"/>
        <v/>
      </c>
    </row>
    <row r="1238" spans="28:30">
      <c r="AB1238" s="4" t="str">
        <f t="shared" si="41"/>
        <v/>
      </c>
      <c r="AD1238" s="6" t="str">
        <f t="shared" si="42"/>
        <v/>
      </c>
    </row>
    <row r="1239" spans="28:30">
      <c r="AB1239" s="4" t="str">
        <f t="shared" si="41"/>
        <v/>
      </c>
      <c r="AD1239" s="6" t="str">
        <f t="shared" si="42"/>
        <v/>
      </c>
    </row>
    <row r="1240" spans="28:30">
      <c r="AB1240" s="4" t="str">
        <f t="shared" si="41"/>
        <v/>
      </c>
      <c r="AD1240" s="6" t="str">
        <f t="shared" si="42"/>
        <v/>
      </c>
    </row>
    <row r="1241" spans="28:30">
      <c r="AB1241" s="4" t="str">
        <f t="shared" si="41"/>
        <v/>
      </c>
      <c r="AD1241" s="6" t="str">
        <f t="shared" si="42"/>
        <v/>
      </c>
    </row>
    <row r="1242" spans="28:30">
      <c r="AB1242" s="4" t="str">
        <f t="shared" si="41"/>
        <v/>
      </c>
      <c r="AD1242" s="6" t="str">
        <f t="shared" si="42"/>
        <v/>
      </c>
    </row>
    <row r="1243" spans="28:30">
      <c r="AB1243" s="4" t="str">
        <f t="shared" si="41"/>
        <v/>
      </c>
      <c r="AD1243" s="6" t="str">
        <f t="shared" si="42"/>
        <v/>
      </c>
    </row>
    <row r="1244" spans="28:30">
      <c r="AB1244" s="4" t="str">
        <f t="shared" si="41"/>
        <v/>
      </c>
      <c r="AD1244" s="6" t="str">
        <f t="shared" si="42"/>
        <v/>
      </c>
    </row>
    <row r="1245" spans="28:30">
      <c r="AB1245" s="4" t="str">
        <f t="shared" si="41"/>
        <v/>
      </c>
      <c r="AD1245" s="6" t="str">
        <f t="shared" si="42"/>
        <v/>
      </c>
    </row>
    <row r="1246" spans="28:30">
      <c r="AB1246" s="4" t="str">
        <f t="shared" si="41"/>
        <v/>
      </c>
      <c r="AD1246" s="6" t="str">
        <f t="shared" si="42"/>
        <v/>
      </c>
    </row>
    <row r="1247" spans="28:30">
      <c r="AB1247" s="4" t="str">
        <f t="shared" si="41"/>
        <v/>
      </c>
      <c r="AD1247" s="6" t="str">
        <f t="shared" si="42"/>
        <v/>
      </c>
    </row>
    <row r="1248" spans="28:30">
      <c r="AB1248" s="4" t="str">
        <f t="shared" si="41"/>
        <v/>
      </c>
      <c r="AD1248" s="6" t="str">
        <f t="shared" si="42"/>
        <v/>
      </c>
    </row>
    <row r="1249" spans="28:30">
      <c r="AB1249" s="4" t="str">
        <f t="shared" si="41"/>
        <v/>
      </c>
      <c r="AD1249" s="6" t="str">
        <f t="shared" si="42"/>
        <v/>
      </c>
    </row>
    <row r="1250" spans="28:30">
      <c r="AB1250" s="4" t="str">
        <f t="shared" si="41"/>
        <v/>
      </c>
      <c r="AD1250" s="6" t="str">
        <f t="shared" si="42"/>
        <v/>
      </c>
    </row>
    <row r="1251" spans="28:30">
      <c r="AB1251" s="4" t="str">
        <f t="shared" si="41"/>
        <v/>
      </c>
      <c r="AD1251" s="6" t="str">
        <f t="shared" si="42"/>
        <v/>
      </c>
    </row>
    <row r="1252" spans="28:30">
      <c r="AB1252" s="4" t="str">
        <f t="shared" si="41"/>
        <v/>
      </c>
      <c r="AD1252" s="6" t="str">
        <f t="shared" si="42"/>
        <v/>
      </c>
    </row>
    <row r="1253" spans="28:30">
      <c r="AB1253" s="4" t="str">
        <f t="shared" si="41"/>
        <v/>
      </c>
      <c r="AD1253" s="6" t="str">
        <f t="shared" si="42"/>
        <v/>
      </c>
    </row>
    <row r="1254" spans="28:30">
      <c r="AB1254" s="4" t="str">
        <f t="shared" si="41"/>
        <v/>
      </c>
      <c r="AD1254" s="6" t="str">
        <f t="shared" si="42"/>
        <v/>
      </c>
    </row>
    <row r="1255" spans="28:30">
      <c r="AB1255" s="4" t="str">
        <f t="shared" si="41"/>
        <v/>
      </c>
      <c r="AD1255" s="6" t="str">
        <f t="shared" si="42"/>
        <v/>
      </c>
    </row>
    <row r="1256" spans="28:30">
      <c r="AB1256" s="4" t="str">
        <f t="shared" si="41"/>
        <v/>
      </c>
      <c r="AD1256" s="6" t="str">
        <f t="shared" si="42"/>
        <v/>
      </c>
    </row>
    <row r="1257" spans="28:30">
      <c r="AB1257" s="4" t="str">
        <f t="shared" si="41"/>
        <v/>
      </c>
      <c r="AD1257" s="6" t="str">
        <f t="shared" si="42"/>
        <v/>
      </c>
    </row>
    <row r="1258" spans="28:30">
      <c r="AB1258" s="4" t="str">
        <f t="shared" si="41"/>
        <v/>
      </c>
      <c r="AD1258" s="6" t="str">
        <f t="shared" si="42"/>
        <v/>
      </c>
    </row>
    <row r="1259" spans="28:30">
      <c r="AB1259" s="4" t="str">
        <f t="shared" si="41"/>
        <v/>
      </c>
      <c r="AD1259" s="6" t="str">
        <f t="shared" si="42"/>
        <v/>
      </c>
    </row>
    <row r="1260" spans="28:30">
      <c r="AB1260" s="4" t="str">
        <f t="shared" si="41"/>
        <v/>
      </c>
      <c r="AD1260" s="6" t="str">
        <f t="shared" si="42"/>
        <v/>
      </c>
    </row>
    <row r="1261" spans="28:30">
      <c r="AB1261" s="4" t="str">
        <f t="shared" si="41"/>
        <v/>
      </c>
      <c r="AD1261" s="6" t="str">
        <f t="shared" si="42"/>
        <v/>
      </c>
    </row>
    <row r="1262" spans="28:30">
      <c r="AB1262" s="4" t="str">
        <f t="shared" si="41"/>
        <v/>
      </c>
      <c r="AD1262" s="6" t="str">
        <f t="shared" si="42"/>
        <v/>
      </c>
    </row>
    <row r="1263" spans="28:30">
      <c r="AB1263" s="4" t="str">
        <f t="shared" si="41"/>
        <v/>
      </c>
      <c r="AD1263" s="6" t="str">
        <f t="shared" si="42"/>
        <v/>
      </c>
    </row>
    <row r="1264" spans="28:30">
      <c r="AB1264" s="4" t="str">
        <f t="shared" si="41"/>
        <v/>
      </c>
      <c r="AD1264" s="6" t="str">
        <f t="shared" si="42"/>
        <v/>
      </c>
    </row>
    <row r="1265" spans="28:30">
      <c r="AB1265" s="4" t="str">
        <f t="shared" si="41"/>
        <v/>
      </c>
      <c r="AD1265" s="6" t="str">
        <f t="shared" si="42"/>
        <v/>
      </c>
    </row>
    <row r="1266" spans="28:30">
      <c r="AB1266" s="4" t="str">
        <f t="shared" si="41"/>
        <v/>
      </c>
      <c r="AD1266" s="6" t="str">
        <f t="shared" si="42"/>
        <v/>
      </c>
    </row>
    <row r="1267" spans="28:30">
      <c r="AB1267" s="4" t="str">
        <f t="shared" si="41"/>
        <v/>
      </c>
      <c r="AD1267" s="6" t="str">
        <f t="shared" si="42"/>
        <v/>
      </c>
    </row>
    <row r="1268" spans="28:30">
      <c r="AB1268" s="4" t="str">
        <f t="shared" si="41"/>
        <v/>
      </c>
      <c r="AD1268" s="6" t="str">
        <f t="shared" si="42"/>
        <v/>
      </c>
    </row>
    <row r="1269" spans="28:30">
      <c r="AB1269" s="4" t="str">
        <f t="shared" si="41"/>
        <v/>
      </c>
      <c r="AD1269" s="6" t="str">
        <f t="shared" si="42"/>
        <v/>
      </c>
    </row>
    <row r="1270" spans="28:30">
      <c r="AB1270" s="4" t="str">
        <f t="shared" si="41"/>
        <v/>
      </c>
      <c r="AD1270" s="6" t="str">
        <f t="shared" si="42"/>
        <v/>
      </c>
    </row>
    <row r="1271" spans="28:30">
      <c r="AD1271" s="6" t="str">
        <f t="shared" si="42"/>
        <v/>
      </c>
    </row>
    <row r="1272" spans="28:30">
      <c r="AD1272" s="6" t="str">
        <f t="shared" si="42"/>
        <v/>
      </c>
    </row>
    <row r="1273" spans="28:30">
      <c r="AD1273" s="6" t="str">
        <f t="shared" si="42"/>
        <v/>
      </c>
    </row>
    <row r="1274" spans="28:30">
      <c r="AD1274" s="6" t="str">
        <f t="shared" si="42"/>
        <v/>
      </c>
    </row>
    <row r="1275" spans="28:30">
      <c r="AD1275" s="6" t="str">
        <f t="shared" si="42"/>
        <v/>
      </c>
    </row>
    <row r="1276" spans="28:30">
      <c r="AD1276" s="6" t="str">
        <f t="shared" si="42"/>
        <v/>
      </c>
    </row>
    <row r="1277" spans="28:30">
      <c r="AD1277" s="6" t="str">
        <f t="shared" si="42"/>
        <v/>
      </c>
    </row>
    <row r="1278" spans="28:30">
      <c r="AD1278" s="6" t="str">
        <f t="shared" si="42"/>
        <v/>
      </c>
    </row>
    <row r="1279" spans="28:30">
      <c r="AD1279" s="6" t="str">
        <f t="shared" si="42"/>
        <v/>
      </c>
    </row>
    <row r="1280" spans="28:30">
      <c r="AD1280" s="6" t="str">
        <f t="shared" si="42"/>
        <v/>
      </c>
    </row>
    <row r="1281" spans="30:30">
      <c r="AD1281" s="6" t="str">
        <f t="shared" si="42"/>
        <v/>
      </c>
    </row>
    <row r="1282" spans="30:30">
      <c r="AD1282" s="6" t="str">
        <f t="shared" ref="AD1282:AD1345" si="43">IF(AA1282="","",AB1282 + ROW()/100000)</f>
        <v/>
      </c>
    </row>
    <row r="1283" spans="30:30">
      <c r="AD1283" s="6" t="str">
        <f t="shared" si="43"/>
        <v/>
      </c>
    </row>
    <row r="1284" spans="30:30">
      <c r="AD1284" s="6" t="str">
        <f t="shared" si="43"/>
        <v/>
      </c>
    </row>
    <row r="1285" spans="30:30">
      <c r="AD1285" s="6" t="str">
        <f t="shared" si="43"/>
        <v/>
      </c>
    </row>
    <row r="1286" spans="30:30">
      <c r="AD1286" s="6" t="str">
        <f t="shared" si="43"/>
        <v/>
      </c>
    </row>
    <row r="1287" spans="30:30">
      <c r="AD1287" s="6" t="str">
        <f t="shared" si="43"/>
        <v/>
      </c>
    </row>
    <row r="1288" spans="30:30">
      <c r="AD1288" s="6" t="str">
        <f t="shared" si="43"/>
        <v/>
      </c>
    </row>
    <row r="1289" spans="30:30">
      <c r="AD1289" s="6" t="str">
        <f t="shared" si="43"/>
        <v/>
      </c>
    </row>
    <row r="1290" spans="30:30">
      <c r="AD1290" s="6" t="str">
        <f t="shared" si="43"/>
        <v/>
      </c>
    </row>
    <row r="1291" spans="30:30">
      <c r="AD1291" s="6" t="str">
        <f t="shared" si="43"/>
        <v/>
      </c>
    </row>
    <row r="1292" spans="30:30">
      <c r="AD1292" s="6" t="str">
        <f t="shared" si="43"/>
        <v/>
      </c>
    </row>
    <row r="1293" spans="30:30">
      <c r="AD1293" s="6" t="str">
        <f t="shared" si="43"/>
        <v/>
      </c>
    </row>
    <row r="1294" spans="30:30">
      <c r="AD1294" s="6" t="str">
        <f t="shared" si="43"/>
        <v/>
      </c>
    </row>
    <row r="1295" spans="30:30">
      <c r="AD1295" s="6" t="str">
        <f t="shared" si="43"/>
        <v/>
      </c>
    </row>
    <row r="1296" spans="30:30">
      <c r="AD1296" s="6" t="str">
        <f t="shared" si="43"/>
        <v/>
      </c>
    </row>
    <row r="1297" spans="30:30">
      <c r="AD1297" s="6" t="str">
        <f t="shared" si="43"/>
        <v/>
      </c>
    </row>
    <row r="1298" spans="30:30">
      <c r="AD1298" s="6" t="str">
        <f t="shared" si="43"/>
        <v/>
      </c>
    </row>
    <row r="1299" spans="30:30">
      <c r="AD1299" s="6" t="str">
        <f t="shared" si="43"/>
        <v/>
      </c>
    </row>
    <row r="1300" spans="30:30">
      <c r="AD1300" s="6" t="str">
        <f t="shared" si="43"/>
        <v/>
      </c>
    </row>
    <row r="1301" spans="30:30">
      <c r="AD1301" s="6" t="str">
        <f t="shared" si="43"/>
        <v/>
      </c>
    </row>
    <row r="1302" spans="30:30">
      <c r="AD1302" s="6" t="str">
        <f t="shared" si="43"/>
        <v/>
      </c>
    </row>
    <row r="1303" spans="30:30">
      <c r="AD1303" s="6" t="str">
        <f t="shared" si="43"/>
        <v/>
      </c>
    </row>
    <row r="1304" spans="30:30">
      <c r="AD1304" s="6" t="str">
        <f t="shared" si="43"/>
        <v/>
      </c>
    </row>
    <row r="1305" spans="30:30">
      <c r="AD1305" s="6" t="str">
        <f t="shared" si="43"/>
        <v/>
      </c>
    </row>
    <row r="1306" spans="30:30">
      <c r="AD1306" s="6" t="str">
        <f t="shared" si="43"/>
        <v/>
      </c>
    </row>
    <row r="1307" spans="30:30">
      <c r="AD1307" s="6" t="str">
        <f t="shared" si="43"/>
        <v/>
      </c>
    </row>
    <row r="1308" spans="30:30">
      <c r="AD1308" s="6" t="str">
        <f t="shared" si="43"/>
        <v/>
      </c>
    </row>
    <row r="1309" spans="30:30">
      <c r="AD1309" s="6" t="str">
        <f t="shared" si="43"/>
        <v/>
      </c>
    </row>
    <row r="1310" spans="30:30">
      <c r="AD1310" s="6" t="str">
        <f t="shared" si="43"/>
        <v/>
      </c>
    </row>
    <row r="1311" spans="30:30">
      <c r="AD1311" s="6" t="str">
        <f t="shared" si="43"/>
        <v/>
      </c>
    </row>
    <row r="1312" spans="30:30">
      <c r="AD1312" s="6" t="str">
        <f t="shared" si="43"/>
        <v/>
      </c>
    </row>
    <row r="1313" spans="30:30">
      <c r="AD1313" s="6" t="str">
        <f t="shared" si="43"/>
        <v/>
      </c>
    </row>
    <row r="1314" spans="30:30">
      <c r="AD1314" s="6" t="str">
        <f t="shared" si="43"/>
        <v/>
      </c>
    </row>
    <row r="1315" spans="30:30">
      <c r="AD1315" s="6" t="str">
        <f t="shared" si="43"/>
        <v/>
      </c>
    </row>
    <row r="1316" spans="30:30">
      <c r="AD1316" s="6" t="str">
        <f t="shared" si="43"/>
        <v/>
      </c>
    </row>
    <row r="1317" spans="30:30">
      <c r="AD1317" s="6" t="str">
        <f t="shared" si="43"/>
        <v/>
      </c>
    </row>
    <row r="1318" spans="30:30">
      <c r="AD1318" s="6" t="str">
        <f t="shared" si="43"/>
        <v/>
      </c>
    </row>
    <row r="1319" spans="30:30">
      <c r="AD1319" s="6" t="str">
        <f t="shared" si="43"/>
        <v/>
      </c>
    </row>
    <row r="1320" spans="30:30">
      <c r="AD1320" s="6" t="str">
        <f t="shared" si="43"/>
        <v/>
      </c>
    </row>
    <row r="1321" spans="30:30">
      <c r="AD1321" s="6" t="str">
        <f t="shared" si="43"/>
        <v/>
      </c>
    </row>
    <row r="1322" spans="30:30">
      <c r="AD1322" s="6" t="str">
        <f t="shared" si="43"/>
        <v/>
      </c>
    </row>
    <row r="1323" spans="30:30">
      <c r="AD1323" s="6" t="str">
        <f t="shared" si="43"/>
        <v/>
      </c>
    </row>
    <row r="1324" spans="30:30">
      <c r="AD1324" s="6" t="str">
        <f t="shared" si="43"/>
        <v/>
      </c>
    </row>
    <row r="1325" spans="30:30">
      <c r="AD1325" s="6" t="str">
        <f t="shared" si="43"/>
        <v/>
      </c>
    </row>
    <row r="1326" spans="30:30">
      <c r="AD1326" s="6" t="str">
        <f t="shared" si="43"/>
        <v/>
      </c>
    </row>
    <row r="1327" spans="30:30">
      <c r="AD1327" s="6" t="str">
        <f t="shared" si="43"/>
        <v/>
      </c>
    </row>
    <row r="1328" spans="30:30">
      <c r="AD1328" s="6" t="str">
        <f t="shared" si="43"/>
        <v/>
      </c>
    </row>
    <row r="1329" spans="30:30">
      <c r="AD1329" s="6" t="str">
        <f t="shared" si="43"/>
        <v/>
      </c>
    </row>
    <row r="1330" spans="30:30">
      <c r="AD1330" s="6" t="str">
        <f t="shared" si="43"/>
        <v/>
      </c>
    </row>
    <row r="1331" spans="30:30">
      <c r="AD1331" s="6" t="str">
        <f t="shared" si="43"/>
        <v/>
      </c>
    </row>
    <row r="1332" spans="30:30">
      <c r="AD1332" s="6" t="str">
        <f t="shared" si="43"/>
        <v/>
      </c>
    </row>
    <row r="1333" spans="30:30">
      <c r="AD1333" s="6" t="str">
        <f t="shared" si="43"/>
        <v/>
      </c>
    </row>
    <row r="1334" spans="30:30">
      <c r="AD1334" s="6" t="str">
        <f t="shared" si="43"/>
        <v/>
      </c>
    </row>
    <row r="1335" spans="30:30">
      <c r="AD1335" s="6" t="str">
        <f t="shared" si="43"/>
        <v/>
      </c>
    </row>
    <row r="1336" spans="30:30">
      <c r="AD1336" s="6" t="str">
        <f t="shared" si="43"/>
        <v/>
      </c>
    </row>
    <row r="1337" spans="30:30">
      <c r="AD1337" s="6" t="str">
        <f t="shared" si="43"/>
        <v/>
      </c>
    </row>
    <row r="1338" spans="30:30">
      <c r="AD1338" s="6" t="str">
        <f t="shared" si="43"/>
        <v/>
      </c>
    </row>
    <row r="1339" spans="30:30">
      <c r="AD1339" s="6" t="str">
        <f t="shared" si="43"/>
        <v/>
      </c>
    </row>
    <row r="1340" spans="30:30">
      <c r="AD1340" s="6" t="str">
        <f t="shared" si="43"/>
        <v/>
      </c>
    </row>
    <row r="1341" spans="30:30">
      <c r="AD1341" s="6" t="str">
        <f t="shared" si="43"/>
        <v/>
      </c>
    </row>
    <row r="1342" spans="30:30">
      <c r="AD1342" s="6" t="str">
        <f t="shared" si="43"/>
        <v/>
      </c>
    </row>
    <row r="1343" spans="30:30">
      <c r="AD1343" s="6" t="str">
        <f t="shared" si="43"/>
        <v/>
      </c>
    </row>
    <row r="1344" spans="30:30">
      <c r="AD1344" s="6" t="str">
        <f t="shared" si="43"/>
        <v/>
      </c>
    </row>
    <row r="1345" spans="30:30">
      <c r="AD1345" s="6" t="str">
        <f t="shared" si="43"/>
        <v/>
      </c>
    </row>
    <row r="1346" spans="30:30">
      <c r="AD1346" s="6" t="str">
        <f t="shared" ref="AD1346:AD1409" si="44">IF(AA1346="","",AB1346 + ROW()/100000)</f>
        <v/>
      </c>
    </row>
    <row r="1347" spans="30:30">
      <c r="AD1347" s="6" t="str">
        <f t="shared" si="44"/>
        <v/>
      </c>
    </row>
    <row r="1348" spans="30:30">
      <c r="AD1348" s="6" t="str">
        <f t="shared" si="44"/>
        <v/>
      </c>
    </row>
    <row r="1349" spans="30:30">
      <c r="AD1349" s="6" t="str">
        <f t="shared" si="44"/>
        <v/>
      </c>
    </row>
    <row r="1350" spans="30:30">
      <c r="AD1350" s="6" t="str">
        <f t="shared" si="44"/>
        <v/>
      </c>
    </row>
    <row r="1351" spans="30:30">
      <c r="AD1351" s="6" t="str">
        <f t="shared" si="44"/>
        <v/>
      </c>
    </row>
    <row r="1352" spans="30:30">
      <c r="AD1352" s="6" t="str">
        <f t="shared" si="44"/>
        <v/>
      </c>
    </row>
    <row r="1353" spans="30:30">
      <c r="AD1353" s="6" t="str">
        <f t="shared" si="44"/>
        <v/>
      </c>
    </row>
    <row r="1354" spans="30:30">
      <c r="AD1354" s="6" t="str">
        <f t="shared" si="44"/>
        <v/>
      </c>
    </row>
    <row r="1355" spans="30:30">
      <c r="AD1355" s="6" t="str">
        <f t="shared" si="44"/>
        <v/>
      </c>
    </row>
    <row r="1356" spans="30:30">
      <c r="AD1356" s="6" t="str">
        <f t="shared" si="44"/>
        <v/>
      </c>
    </row>
    <row r="1357" spans="30:30">
      <c r="AD1357" s="6" t="str">
        <f t="shared" si="44"/>
        <v/>
      </c>
    </row>
    <row r="1358" spans="30:30">
      <c r="AD1358" s="6" t="str">
        <f t="shared" si="44"/>
        <v/>
      </c>
    </row>
    <row r="1359" spans="30:30">
      <c r="AD1359" s="6" t="str">
        <f t="shared" si="44"/>
        <v/>
      </c>
    </row>
    <row r="1360" spans="30:30">
      <c r="AD1360" s="6" t="str">
        <f t="shared" si="44"/>
        <v/>
      </c>
    </row>
    <row r="1361" spans="30:30">
      <c r="AD1361" s="6" t="str">
        <f t="shared" si="44"/>
        <v/>
      </c>
    </row>
    <row r="1362" spans="30:30">
      <c r="AD1362" s="6" t="str">
        <f t="shared" si="44"/>
        <v/>
      </c>
    </row>
    <row r="1363" spans="30:30">
      <c r="AD1363" s="6" t="str">
        <f t="shared" si="44"/>
        <v/>
      </c>
    </row>
    <row r="1364" spans="30:30">
      <c r="AD1364" s="6" t="str">
        <f t="shared" si="44"/>
        <v/>
      </c>
    </row>
    <row r="1365" spans="30:30">
      <c r="AD1365" s="6" t="str">
        <f t="shared" si="44"/>
        <v/>
      </c>
    </row>
    <row r="1366" spans="30:30">
      <c r="AD1366" s="6" t="str">
        <f t="shared" si="44"/>
        <v/>
      </c>
    </row>
    <row r="1367" spans="30:30">
      <c r="AD1367" s="6" t="str">
        <f t="shared" si="44"/>
        <v/>
      </c>
    </row>
    <row r="1368" spans="30:30">
      <c r="AD1368" s="6" t="str">
        <f t="shared" si="44"/>
        <v/>
      </c>
    </row>
    <row r="1369" spans="30:30">
      <c r="AD1369" s="6" t="str">
        <f t="shared" si="44"/>
        <v/>
      </c>
    </row>
    <row r="1370" spans="30:30">
      <c r="AD1370" s="6" t="str">
        <f t="shared" si="44"/>
        <v/>
      </c>
    </row>
    <row r="1371" spans="30:30">
      <c r="AD1371" s="6" t="str">
        <f t="shared" si="44"/>
        <v/>
      </c>
    </row>
    <row r="1372" spans="30:30">
      <c r="AD1372" s="6" t="str">
        <f t="shared" si="44"/>
        <v/>
      </c>
    </row>
    <row r="1373" spans="30:30">
      <c r="AD1373" s="6" t="str">
        <f t="shared" si="44"/>
        <v/>
      </c>
    </row>
    <row r="1374" spans="30:30">
      <c r="AD1374" s="6" t="str">
        <f t="shared" si="44"/>
        <v/>
      </c>
    </row>
    <row r="1375" spans="30:30">
      <c r="AD1375" s="6" t="str">
        <f t="shared" si="44"/>
        <v/>
      </c>
    </row>
    <row r="1376" spans="30:30">
      <c r="AD1376" s="6" t="str">
        <f t="shared" si="44"/>
        <v/>
      </c>
    </row>
    <row r="1377" spans="30:30">
      <c r="AD1377" s="6" t="str">
        <f t="shared" si="44"/>
        <v/>
      </c>
    </row>
    <row r="1378" spans="30:30">
      <c r="AD1378" s="6" t="str">
        <f t="shared" si="44"/>
        <v/>
      </c>
    </row>
    <row r="1379" spans="30:30">
      <c r="AD1379" s="6" t="str">
        <f t="shared" si="44"/>
        <v/>
      </c>
    </row>
    <row r="1380" spans="30:30">
      <c r="AD1380" s="6" t="str">
        <f t="shared" si="44"/>
        <v/>
      </c>
    </row>
    <row r="1381" spans="30:30">
      <c r="AD1381" s="6" t="str">
        <f t="shared" si="44"/>
        <v/>
      </c>
    </row>
    <row r="1382" spans="30:30">
      <c r="AD1382" s="6" t="str">
        <f t="shared" si="44"/>
        <v/>
      </c>
    </row>
    <row r="1383" spans="30:30">
      <c r="AD1383" s="6" t="str">
        <f t="shared" si="44"/>
        <v/>
      </c>
    </row>
    <row r="1384" spans="30:30">
      <c r="AD1384" s="6" t="str">
        <f t="shared" si="44"/>
        <v/>
      </c>
    </row>
    <row r="1385" spans="30:30">
      <c r="AD1385" s="6" t="str">
        <f t="shared" si="44"/>
        <v/>
      </c>
    </row>
    <row r="1386" spans="30:30">
      <c r="AD1386" s="6" t="str">
        <f t="shared" si="44"/>
        <v/>
      </c>
    </row>
    <row r="1387" spans="30:30">
      <c r="AD1387" s="6" t="str">
        <f t="shared" si="44"/>
        <v/>
      </c>
    </row>
    <row r="1388" spans="30:30">
      <c r="AD1388" s="6" t="str">
        <f t="shared" si="44"/>
        <v/>
      </c>
    </row>
    <row r="1389" spans="30:30">
      <c r="AD1389" s="6" t="str">
        <f t="shared" si="44"/>
        <v/>
      </c>
    </row>
    <row r="1390" spans="30:30">
      <c r="AD1390" s="6" t="str">
        <f t="shared" si="44"/>
        <v/>
      </c>
    </row>
    <row r="1391" spans="30:30">
      <c r="AD1391" s="6" t="str">
        <f t="shared" si="44"/>
        <v/>
      </c>
    </row>
    <row r="1392" spans="30:30">
      <c r="AD1392" s="6" t="str">
        <f t="shared" si="44"/>
        <v/>
      </c>
    </row>
    <row r="1393" spans="30:30">
      <c r="AD1393" s="6" t="str">
        <f t="shared" si="44"/>
        <v/>
      </c>
    </row>
    <row r="1394" spans="30:30">
      <c r="AD1394" s="6" t="str">
        <f t="shared" si="44"/>
        <v/>
      </c>
    </row>
    <row r="1395" spans="30:30">
      <c r="AD1395" s="6" t="str">
        <f t="shared" si="44"/>
        <v/>
      </c>
    </row>
    <row r="1396" spans="30:30">
      <c r="AD1396" s="6" t="str">
        <f t="shared" si="44"/>
        <v/>
      </c>
    </row>
    <row r="1397" spans="30:30">
      <c r="AD1397" s="6" t="str">
        <f t="shared" si="44"/>
        <v/>
      </c>
    </row>
    <row r="1398" spans="30:30">
      <c r="AD1398" s="6" t="str">
        <f t="shared" si="44"/>
        <v/>
      </c>
    </row>
    <row r="1399" spans="30:30">
      <c r="AD1399" s="6" t="str">
        <f t="shared" si="44"/>
        <v/>
      </c>
    </row>
    <row r="1400" spans="30:30">
      <c r="AD1400" s="6" t="str">
        <f t="shared" si="44"/>
        <v/>
      </c>
    </row>
    <row r="1401" spans="30:30">
      <c r="AD1401" s="6" t="str">
        <f t="shared" si="44"/>
        <v/>
      </c>
    </row>
    <row r="1402" spans="30:30">
      <c r="AD1402" s="6" t="str">
        <f t="shared" si="44"/>
        <v/>
      </c>
    </row>
    <row r="1403" spans="30:30">
      <c r="AD1403" s="6" t="str">
        <f t="shared" si="44"/>
        <v/>
      </c>
    </row>
    <row r="1404" spans="30:30">
      <c r="AD1404" s="6" t="str">
        <f t="shared" si="44"/>
        <v/>
      </c>
    </row>
    <row r="1405" spans="30:30">
      <c r="AD1405" s="6" t="str">
        <f t="shared" si="44"/>
        <v/>
      </c>
    </row>
    <row r="1406" spans="30:30">
      <c r="AD1406" s="6" t="str">
        <f t="shared" si="44"/>
        <v/>
      </c>
    </row>
    <row r="1407" spans="30:30">
      <c r="AD1407" s="6" t="str">
        <f t="shared" si="44"/>
        <v/>
      </c>
    </row>
    <row r="1408" spans="30:30">
      <c r="AD1408" s="6" t="str">
        <f t="shared" si="44"/>
        <v/>
      </c>
    </row>
    <row r="1409" spans="30:30">
      <c r="AD1409" s="6" t="str">
        <f t="shared" si="44"/>
        <v/>
      </c>
    </row>
    <row r="1410" spans="30:30">
      <c r="AD1410" s="6" t="str">
        <f t="shared" ref="AD1410:AD1473" si="45">IF(AA1410="","",AB1410 + ROW()/100000)</f>
        <v/>
      </c>
    </row>
    <row r="1411" spans="30:30">
      <c r="AD1411" s="6" t="str">
        <f t="shared" si="45"/>
        <v/>
      </c>
    </row>
    <row r="1412" spans="30:30">
      <c r="AD1412" s="6" t="str">
        <f t="shared" si="45"/>
        <v/>
      </c>
    </row>
    <row r="1413" spans="30:30">
      <c r="AD1413" s="6" t="str">
        <f t="shared" si="45"/>
        <v/>
      </c>
    </row>
    <row r="1414" spans="30:30">
      <c r="AD1414" s="6" t="str">
        <f t="shared" si="45"/>
        <v/>
      </c>
    </row>
    <row r="1415" spans="30:30">
      <c r="AD1415" s="6" t="str">
        <f t="shared" si="45"/>
        <v/>
      </c>
    </row>
    <row r="1416" spans="30:30">
      <c r="AD1416" s="6" t="str">
        <f t="shared" si="45"/>
        <v/>
      </c>
    </row>
    <row r="1417" spans="30:30">
      <c r="AD1417" s="6" t="str">
        <f t="shared" si="45"/>
        <v/>
      </c>
    </row>
    <row r="1418" spans="30:30">
      <c r="AD1418" s="6" t="str">
        <f t="shared" si="45"/>
        <v/>
      </c>
    </row>
    <row r="1419" spans="30:30">
      <c r="AD1419" s="6" t="str">
        <f t="shared" si="45"/>
        <v/>
      </c>
    </row>
    <row r="1420" spans="30:30">
      <c r="AD1420" s="6" t="str">
        <f t="shared" si="45"/>
        <v/>
      </c>
    </row>
    <row r="1421" spans="30:30">
      <c r="AD1421" s="6" t="str">
        <f t="shared" si="45"/>
        <v/>
      </c>
    </row>
    <row r="1422" spans="30:30">
      <c r="AD1422" s="6" t="str">
        <f t="shared" si="45"/>
        <v/>
      </c>
    </row>
    <row r="1423" spans="30:30">
      <c r="AD1423" s="6" t="str">
        <f t="shared" si="45"/>
        <v/>
      </c>
    </row>
    <row r="1424" spans="30:30">
      <c r="AD1424" s="6" t="str">
        <f t="shared" si="45"/>
        <v/>
      </c>
    </row>
    <row r="1425" spans="30:30">
      <c r="AD1425" s="6" t="str">
        <f t="shared" si="45"/>
        <v/>
      </c>
    </row>
    <row r="1426" spans="30:30">
      <c r="AD1426" s="6" t="str">
        <f t="shared" si="45"/>
        <v/>
      </c>
    </row>
    <row r="1427" spans="30:30">
      <c r="AD1427" s="6" t="str">
        <f t="shared" si="45"/>
        <v/>
      </c>
    </row>
    <row r="1428" spans="30:30">
      <c r="AD1428" s="6" t="str">
        <f t="shared" si="45"/>
        <v/>
      </c>
    </row>
    <row r="1429" spans="30:30">
      <c r="AD1429" s="6" t="str">
        <f t="shared" si="45"/>
        <v/>
      </c>
    </row>
    <row r="1430" spans="30:30">
      <c r="AD1430" s="6" t="str">
        <f t="shared" si="45"/>
        <v/>
      </c>
    </row>
    <row r="1431" spans="30:30">
      <c r="AD1431" s="6" t="str">
        <f t="shared" si="45"/>
        <v/>
      </c>
    </row>
    <row r="1432" spans="30:30">
      <c r="AD1432" s="6" t="str">
        <f t="shared" si="45"/>
        <v/>
      </c>
    </row>
    <row r="1433" spans="30:30">
      <c r="AD1433" s="6" t="str">
        <f t="shared" si="45"/>
        <v/>
      </c>
    </row>
    <row r="1434" spans="30:30">
      <c r="AD1434" s="6" t="str">
        <f t="shared" si="45"/>
        <v/>
      </c>
    </row>
    <row r="1435" spans="30:30">
      <c r="AD1435" s="6" t="str">
        <f t="shared" si="45"/>
        <v/>
      </c>
    </row>
    <row r="1436" spans="30:30">
      <c r="AD1436" s="6" t="str">
        <f t="shared" si="45"/>
        <v/>
      </c>
    </row>
    <row r="1437" spans="30:30">
      <c r="AD1437" s="6" t="str">
        <f t="shared" si="45"/>
        <v/>
      </c>
    </row>
    <row r="1438" spans="30:30">
      <c r="AD1438" s="6" t="str">
        <f t="shared" si="45"/>
        <v/>
      </c>
    </row>
    <row r="1439" spans="30:30">
      <c r="AD1439" s="6" t="str">
        <f t="shared" si="45"/>
        <v/>
      </c>
    </row>
    <row r="1440" spans="30:30">
      <c r="AD1440" s="6" t="str">
        <f t="shared" si="45"/>
        <v/>
      </c>
    </row>
    <row r="1441" spans="30:30">
      <c r="AD1441" s="6" t="str">
        <f t="shared" si="45"/>
        <v/>
      </c>
    </row>
    <row r="1442" spans="30:30">
      <c r="AD1442" s="6" t="str">
        <f t="shared" si="45"/>
        <v/>
      </c>
    </row>
    <row r="1443" spans="30:30">
      <c r="AD1443" s="6" t="str">
        <f t="shared" si="45"/>
        <v/>
      </c>
    </row>
    <row r="1444" spans="30:30">
      <c r="AD1444" s="6" t="str">
        <f t="shared" si="45"/>
        <v/>
      </c>
    </row>
    <row r="1445" spans="30:30">
      <c r="AD1445" s="6" t="str">
        <f t="shared" si="45"/>
        <v/>
      </c>
    </row>
    <row r="1446" spans="30:30">
      <c r="AD1446" s="6" t="str">
        <f t="shared" si="45"/>
        <v/>
      </c>
    </row>
    <row r="1447" spans="30:30">
      <c r="AD1447" s="6" t="str">
        <f t="shared" si="45"/>
        <v/>
      </c>
    </row>
    <row r="1448" spans="30:30">
      <c r="AD1448" s="6" t="str">
        <f t="shared" si="45"/>
        <v/>
      </c>
    </row>
    <row r="1449" spans="30:30">
      <c r="AD1449" s="6" t="str">
        <f t="shared" si="45"/>
        <v/>
      </c>
    </row>
    <row r="1450" spans="30:30">
      <c r="AD1450" s="6" t="str">
        <f t="shared" si="45"/>
        <v/>
      </c>
    </row>
    <row r="1451" spans="30:30">
      <c r="AD1451" s="6" t="str">
        <f t="shared" si="45"/>
        <v/>
      </c>
    </row>
    <row r="1452" spans="30:30">
      <c r="AD1452" s="6" t="str">
        <f t="shared" si="45"/>
        <v/>
      </c>
    </row>
    <row r="1453" spans="30:30">
      <c r="AD1453" s="6" t="str">
        <f t="shared" si="45"/>
        <v/>
      </c>
    </row>
    <row r="1454" spans="30:30">
      <c r="AD1454" s="6" t="str">
        <f t="shared" si="45"/>
        <v/>
      </c>
    </row>
    <row r="1455" spans="30:30">
      <c r="AD1455" s="6" t="str">
        <f t="shared" si="45"/>
        <v/>
      </c>
    </row>
    <row r="1456" spans="30:30">
      <c r="AD1456" s="6" t="str">
        <f t="shared" si="45"/>
        <v/>
      </c>
    </row>
    <row r="1457" spans="30:30">
      <c r="AD1457" s="6" t="str">
        <f t="shared" si="45"/>
        <v/>
      </c>
    </row>
    <row r="1458" spans="30:30">
      <c r="AD1458" s="6" t="str">
        <f t="shared" si="45"/>
        <v/>
      </c>
    </row>
    <row r="1459" spans="30:30">
      <c r="AD1459" s="6" t="str">
        <f t="shared" si="45"/>
        <v/>
      </c>
    </row>
    <row r="1460" spans="30:30">
      <c r="AD1460" s="6" t="str">
        <f t="shared" si="45"/>
        <v/>
      </c>
    </row>
    <row r="1461" spans="30:30">
      <c r="AD1461" s="6" t="str">
        <f t="shared" si="45"/>
        <v/>
      </c>
    </row>
    <row r="1462" spans="30:30">
      <c r="AD1462" s="6" t="str">
        <f t="shared" si="45"/>
        <v/>
      </c>
    </row>
    <row r="1463" spans="30:30">
      <c r="AD1463" s="6" t="str">
        <f t="shared" si="45"/>
        <v/>
      </c>
    </row>
    <row r="1464" spans="30:30">
      <c r="AD1464" s="6" t="str">
        <f t="shared" si="45"/>
        <v/>
      </c>
    </row>
    <row r="1465" spans="30:30">
      <c r="AD1465" s="6" t="str">
        <f t="shared" si="45"/>
        <v/>
      </c>
    </row>
    <row r="1466" spans="30:30">
      <c r="AD1466" s="6" t="str">
        <f t="shared" si="45"/>
        <v/>
      </c>
    </row>
    <row r="1467" spans="30:30">
      <c r="AD1467" s="6" t="str">
        <f t="shared" si="45"/>
        <v/>
      </c>
    </row>
    <row r="1468" spans="30:30">
      <c r="AD1468" s="6" t="str">
        <f t="shared" si="45"/>
        <v/>
      </c>
    </row>
    <row r="1469" spans="30:30">
      <c r="AD1469" s="6" t="str">
        <f t="shared" si="45"/>
        <v/>
      </c>
    </row>
    <row r="1470" spans="30:30">
      <c r="AD1470" s="6" t="str">
        <f t="shared" si="45"/>
        <v/>
      </c>
    </row>
    <row r="1471" spans="30:30">
      <c r="AD1471" s="6" t="str">
        <f t="shared" si="45"/>
        <v/>
      </c>
    </row>
    <row r="1472" spans="30:30">
      <c r="AD1472" s="6" t="str">
        <f t="shared" si="45"/>
        <v/>
      </c>
    </row>
    <row r="1473" spans="30:30">
      <c r="AD1473" s="6" t="str">
        <f t="shared" si="45"/>
        <v/>
      </c>
    </row>
    <row r="1474" spans="30:30">
      <c r="AD1474" s="6" t="str">
        <f t="shared" ref="AD1474:AD1537" si="46">IF(AA1474="","",AB1474 + ROW()/100000)</f>
        <v/>
      </c>
    </row>
    <row r="1475" spans="30:30">
      <c r="AD1475" s="6" t="str">
        <f t="shared" si="46"/>
        <v/>
      </c>
    </row>
    <row r="1476" spans="30:30">
      <c r="AD1476" s="6" t="str">
        <f t="shared" si="46"/>
        <v/>
      </c>
    </row>
    <row r="1477" spans="30:30">
      <c r="AD1477" s="6" t="str">
        <f t="shared" si="46"/>
        <v/>
      </c>
    </row>
    <row r="1478" spans="30:30">
      <c r="AD1478" s="6" t="str">
        <f t="shared" si="46"/>
        <v/>
      </c>
    </row>
    <row r="1479" spans="30:30">
      <c r="AD1479" s="6" t="str">
        <f t="shared" si="46"/>
        <v/>
      </c>
    </row>
    <row r="1480" spans="30:30">
      <c r="AD1480" s="6" t="str">
        <f t="shared" si="46"/>
        <v/>
      </c>
    </row>
    <row r="1481" spans="30:30">
      <c r="AD1481" s="6" t="str">
        <f t="shared" si="46"/>
        <v/>
      </c>
    </row>
    <row r="1482" spans="30:30">
      <c r="AD1482" s="6" t="str">
        <f t="shared" si="46"/>
        <v/>
      </c>
    </row>
    <row r="1483" spans="30:30">
      <c r="AD1483" s="6" t="str">
        <f t="shared" si="46"/>
        <v/>
      </c>
    </row>
    <row r="1484" spans="30:30">
      <c r="AD1484" s="6" t="str">
        <f t="shared" si="46"/>
        <v/>
      </c>
    </row>
    <row r="1485" spans="30:30">
      <c r="AD1485" s="6" t="str">
        <f t="shared" si="46"/>
        <v/>
      </c>
    </row>
    <row r="1486" spans="30:30">
      <c r="AD1486" s="6" t="str">
        <f t="shared" si="46"/>
        <v/>
      </c>
    </row>
    <row r="1487" spans="30:30">
      <c r="AD1487" s="6" t="str">
        <f t="shared" si="46"/>
        <v/>
      </c>
    </row>
    <row r="1488" spans="30:30">
      <c r="AD1488" s="6" t="str">
        <f t="shared" si="46"/>
        <v/>
      </c>
    </row>
    <row r="1489" spans="30:30">
      <c r="AD1489" s="6" t="str">
        <f t="shared" si="46"/>
        <v/>
      </c>
    </row>
    <row r="1490" spans="30:30">
      <c r="AD1490" s="6" t="str">
        <f t="shared" si="46"/>
        <v/>
      </c>
    </row>
    <row r="1491" spans="30:30">
      <c r="AD1491" s="6" t="str">
        <f t="shared" si="46"/>
        <v/>
      </c>
    </row>
    <row r="1492" spans="30:30">
      <c r="AD1492" s="6" t="str">
        <f t="shared" si="46"/>
        <v/>
      </c>
    </row>
    <row r="1493" spans="30:30">
      <c r="AD1493" s="6" t="str">
        <f t="shared" si="46"/>
        <v/>
      </c>
    </row>
    <row r="1494" spans="30:30">
      <c r="AD1494" s="6" t="str">
        <f t="shared" si="46"/>
        <v/>
      </c>
    </row>
    <row r="1495" spans="30:30">
      <c r="AD1495" s="6" t="str">
        <f t="shared" si="46"/>
        <v/>
      </c>
    </row>
    <row r="1496" spans="30:30">
      <c r="AD1496" s="6" t="str">
        <f t="shared" si="46"/>
        <v/>
      </c>
    </row>
    <row r="1497" spans="30:30">
      <c r="AD1497" s="6" t="str">
        <f t="shared" si="46"/>
        <v/>
      </c>
    </row>
    <row r="1498" spans="30:30">
      <c r="AD1498" s="6" t="str">
        <f t="shared" si="46"/>
        <v/>
      </c>
    </row>
    <row r="1499" spans="30:30">
      <c r="AD1499" s="6" t="str">
        <f t="shared" si="46"/>
        <v/>
      </c>
    </row>
    <row r="1500" spans="30:30">
      <c r="AD1500" s="6" t="str">
        <f t="shared" si="46"/>
        <v/>
      </c>
    </row>
    <row r="1501" spans="30:30">
      <c r="AD1501" s="6" t="str">
        <f t="shared" si="46"/>
        <v/>
      </c>
    </row>
    <row r="1502" spans="30:30">
      <c r="AD1502" s="6" t="str">
        <f t="shared" si="46"/>
        <v/>
      </c>
    </row>
    <row r="1503" spans="30:30">
      <c r="AD1503" s="6" t="str">
        <f t="shared" si="46"/>
        <v/>
      </c>
    </row>
    <row r="1504" spans="30:30">
      <c r="AD1504" s="6" t="str">
        <f t="shared" si="46"/>
        <v/>
      </c>
    </row>
    <row r="1505" spans="30:30">
      <c r="AD1505" s="6" t="str">
        <f t="shared" si="46"/>
        <v/>
      </c>
    </row>
    <row r="1506" spans="30:30">
      <c r="AD1506" s="6" t="str">
        <f t="shared" si="46"/>
        <v/>
      </c>
    </row>
    <row r="1507" spans="30:30">
      <c r="AD1507" s="6" t="str">
        <f t="shared" si="46"/>
        <v/>
      </c>
    </row>
    <row r="1508" spans="30:30">
      <c r="AD1508" s="6" t="str">
        <f t="shared" si="46"/>
        <v/>
      </c>
    </row>
    <row r="1509" spans="30:30">
      <c r="AD1509" s="6" t="str">
        <f t="shared" si="46"/>
        <v/>
      </c>
    </row>
    <row r="1510" spans="30:30">
      <c r="AD1510" s="6" t="str">
        <f t="shared" si="46"/>
        <v/>
      </c>
    </row>
    <row r="1511" spans="30:30">
      <c r="AD1511" s="6" t="str">
        <f t="shared" si="46"/>
        <v/>
      </c>
    </row>
    <row r="1512" spans="30:30">
      <c r="AD1512" s="6" t="str">
        <f t="shared" si="46"/>
        <v/>
      </c>
    </row>
    <row r="1513" spans="30:30">
      <c r="AD1513" s="6" t="str">
        <f t="shared" si="46"/>
        <v/>
      </c>
    </row>
    <row r="1514" spans="30:30">
      <c r="AD1514" s="6" t="str">
        <f t="shared" si="46"/>
        <v/>
      </c>
    </row>
    <row r="1515" spans="30:30">
      <c r="AD1515" s="6" t="str">
        <f t="shared" si="46"/>
        <v/>
      </c>
    </row>
    <row r="1516" spans="30:30">
      <c r="AD1516" s="6" t="str">
        <f t="shared" si="46"/>
        <v/>
      </c>
    </row>
    <row r="1517" spans="30:30">
      <c r="AD1517" s="6" t="str">
        <f t="shared" si="46"/>
        <v/>
      </c>
    </row>
    <row r="1518" spans="30:30">
      <c r="AD1518" s="6" t="str">
        <f t="shared" si="46"/>
        <v/>
      </c>
    </row>
    <row r="1519" spans="30:30">
      <c r="AD1519" s="6" t="str">
        <f t="shared" si="46"/>
        <v/>
      </c>
    </row>
    <row r="1520" spans="30:30">
      <c r="AD1520" s="6" t="str">
        <f t="shared" si="46"/>
        <v/>
      </c>
    </row>
    <row r="1521" spans="30:30">
      <c r="AD1521" s="6" t="str">
        <f t="shared" si="46"/>
        <v/>
      </c>
    </row>
    <row r="1522" spans="30:30">
      <c r="AD1522" s="6" t="str">
        <f t="shared" si="46"/>
        <v/>
      </c>
    </row>
    <row r="1523" spans="30:30">
      <c r="AD1523" s="6" t="str">
        <f t="shared" si="46"/>
        <v/>
      </c>
    </row>
    <row r="1524" spans="30:30">
      <c r="AD1524" s="6" t="str">
        <f t="shared" si="46"/>
        <v/>
      </c>
    </row>
    <row r="1525" spans="30:30">
      <c r="AD1525" s="6" t="str">
        <f t="shared" si="46"/>
        <v/>
      </c>
    </row>
    <row r="1526" spans="30:30">
      <c r="AD1526" s="6" t="str">
        <f t="shared" si="46"/>
        <v/>
      </c>
    </row>
    <row r="1527" spans="30:30">
      <c r="AD1527" s="6" t="str">
        <f t="shared" si="46"/>
        <v/>
      </c>
    </row>
    <row r="1528" spans="30:30">
      <c r="AD1528" s="6" t="str">
        <f t="shared" si="46"/>
        <v/>
      </c>
    </row>
    <row r="1529" spans="30:30">
      <c r="AD1529" s="6" t="str">
        <f t="shared" si="46"/>
        <v/>
      </c>
    </row>
    <row r="1530" spans="30:30">
      <c r="AD1530" s="6" t="str">
        <f t="shared" si="46"/>
        <v/>
      </c>
    </row>
    <row r="1531" spans="30:30">
      <c r="AD1531" s="6" t="str">
        <f t="shared" si="46"/>
        <v/>
      </c>
    </row>
    <row r="1532" spans="30:30">
      <c r="AD1532" s="6" t="str">
        <f t="shared" si="46"/>
        <v/>
      </c>
    </row>
    <row r="1533" spans="30:30">
      <c r="AD1533" s="6" t="str">
        <f t="shared" si="46"/>
        <v/>
      </c>
    </row>
    <row r="1534" spans="30:30">
      <c r="AD1534" s="6" t="str">
        <f t="shared" si="46"/>
        <v/>
      </c>
    </row>
    <row r="1535" spans="30:30">
      <c r="AD1535" s="6" t="str">
        <f t="shared" si="46"/>
        <v/>
      </c>
    </row>
    <row r="1536" spans="30:30">
      <c r="AD1536" s="6" t="str">
        <f t="shared" si="46"/>
        <v/>
      </c>
    </row>
    <row r="1537" spans="30:30">
      <c r="AD1537" s="6" t="str">
        <f t="shared" si="46"/>
        <v/>
      </c>
    </row>
    <row r="1538" spans="30:30">
      <c r="AD1538" s="6" t="str">
        <f t="shared" ref="AD1538:AD1601" si="47">IF(AA1538="","",AB1538 + ROW()/100000)</f>
        <v/>
      </c>
    </row>
    <row r="1539" spans="30:30">
      <c r="AD1539" s="6" t="str">
        <f t="shared" si="47"/>
        <v/>
      </c>
    </row>
    <row r="1540" spans="30:30">
      <c r="AD1540" s="6" t="str">
        <f t="shared" si="47"/>
        <v/>
      </c>
    </row>
    <row r="1541" spans="30:30">
      <c r="AD1541" s="6" t="str">
        <f t="shared" si="47"/>
        <v/>
      </c>
    </row>
    <row r="1542" spans="30:30">
      <c r="AD1542" s="6" t="str">
        <f t="shared" si="47"/>
        <v/>
      </c>
    </row>
    <row r="1543" spans="30:30">
      <c r="AD1543" s="6" t="str">
        <f t="shared" si="47"/>
        <v/>
      </c>
    </row>
    <row r="1544" spans="30:30">
      <c r="AD1544" s="6" t="str">
        <f t="shared" si="47"/>
        <v/>
      </c>
    </row>
    <row r="1545" spans="30:30">
      <c r="AD1545" s="6" t="str">
        <f t="shared" si="47"/>
        <v/>
      </c>
    </row>
    <row r="1546" spans="30:30">
      <c r="AD1546" s="6" t="str">
        <f t="shared" si="47"/>
        <v/>
      </c>
    </row>
    <row r="1547" spans="30:30">
      <c r="AD1547" s="6" t="str">
        <f t="shared" si="47"/>
        <v/>
      </c>
    </row>
    <row r="1548" spans="30:30">
      <c r="AD1548" s="6" t="str">
        <f t="shared" si="47"/>
        <v/>
      </c>
    </row>
    <row r="1549" spans="30:30">
      <c r="AD1549" s="6" t="str">
        <f t="shared" si="47"/>
        <v/>
      </c>
    </row>
    <row r="1550" spans="30:30">
      <c r="AD1550" s="6" t="str">
        <f t="shared" si="47"/>
        <v/>
      </c>
    </row>
    <row r="1551" spans="30:30">
      <c r="AD1551" s="6" t="str">
        <f t="shared" si="47"/>
        <v/>
      </c>
    </row>
    <row r="1552" spans="30:30">
      <c r="AD1552" s="6" t="str">
        <f t="shared" si="47"/>
        <v/>
      </c>
    </row>
    <row r="1553" spans="30:30">
      <c r="AD1553" s="6" t="str">
        <f t="shared" si="47"/>
        <v/>
      </c>
    </row>
    <row r="1554" spans="30:30">
      <c r="AD1554" s="6" t="str">
        <f t="shared" si="47"/>
        <v/>
      </c>
    </row>
    <row r="1555" spans="30:30">
      <c r="AD1555" s="6" t="str">
        <f t="shared" si="47"/>
        <v/>
      </c>
    </row>
    <row r="1556" spans="30:30">
      <c r="AD1556" s="6" t="str">
        <f t="shared" si="47"/>
        <v/>
      </c>
    </row>
    <row r="1557" spans="30:30">
      <c r="AD1557" s="6" t="str">
        <f t="shared" si="47"/>
        <v/>
      </c>
    </row>
    <row r="1558" spans="30:30">
      <c r="AD1558" s="6" t="str">
        <f t="shared" si="47"/>
        <v/>
      </c>
    </row>
    <row r="1559" spans="30:30">
      <c r="AD1559" s="6" t="str">
        <f t="shared" si="47"/>
        <v/>
      </c>
    </row>
    <row r="1560" spans="30:30">
      <c r="AD1560" s="6" t="str">
        <f t="shared" si="47"/>
        <v/>
      </c>
    </row>
    <row r="1561" spans="30:30">
      <c r="AD1561" s="6" t="str">
        <f t="shared" si="47"/>
        <v/>
      </c>
    </row>
    <row r="1562" spans="30:30">
      <c r="AD1562" s="6" t="str">
        <f t="shared" si="47"/>
        <v/>
      </c>
    </row>
    <row r="1563" spans="30:30">
      <c r="AD1563" s="6" t="str">
        <f t="shared" si="47"/>
        <v/>
      </c>
    </row>
    <row r="1564" spans="30:30">
      <c r="AD1564" s="6" t="str">
        <f t="shared" si="47"/>
        <v/>
      </c>
    </row>
    <row r="1565" spans="30:30">
      <c r="AD1565" s="6" t="str">
        <f t="shared" si="47"/>
        <v/>
      </c>
    </row>
    <row r="1566" spans="30:30">
      <c r="AD1566" s="6" t="str">
        <f t="shared" si="47"/>
        <v/>
      </c>
    </row>
    <row r="1567" spans="30:30">
      <c r="AD1567" s="6" t="str">
        <f t="shared" si="47"/>
        <v/>
      </c>
    </row>
    <row r="1568" spans="30:30">
      <c r="AD1568" s="6" t="str">
        <f t="shared" si="47"/>
        <v/>
      </c>
    </row>
    <row r="1569" spans="30:30">
      <c r="AD1569" s="6" t="str">
        <f t="shared" si="47"/>
        <v/>
      </c>
    </row>
    <row r="1570" spans="30:30">
      <c r="AD1570" s="6" t="str">
        <f t="shared" si="47"/>
        <v/>
      </c>
    </row>
    <row r="1571" spans="30:30">
      <c r="AD1571" s="6" t="str">
        <f t="shared" si="47"/>
        <v/>
      </c>
    </row>
    <row r="1572" spans="30:30">
      <c r="AD1572" s="6" t="str">
        <f t="shared" si="47"/>
        <v/>
      </c>
    </row>
    <row r="1573" spans="30:30">
      <c r="AD1573" s="6" t="str">
        <f t="shared" si="47"/>
        <v/>
      </c>
    </row>
    <row r="1574" spans="30:30">
      <c r="AD1574" s="6" t="str">
        <f t="shared" si="47"/>
        <v/>
      </c>
    </row>
    <row r="1575" spans="30:30">
      <c r="AD1575" s="6" t="str">
        <f t="shared" si="47"/>
        <v/>
      </c>
    </row>
    <row r="1576" spans="30:30">
      <c r="AD1576" s="6" t="str">
        <f t="shared" si="47"/>
        <v/>
      </c>
    </row>
    <row r="1577" spans="30:30">
      <c r="AD1577" s="6" t="str">
        <f t="shared" si="47"/>
        <v/>
      </c>
    </row>
    <row r="1578" spans="30:30">
      <c r="AD1578" s="6" t="str">
        <f t="shared" si="47"/>
        <v/>
      </c>
    </row>
    <row r="1579" spans="30:30">
      <c r="AD1579" s="6" t="str">
        <f t="shared" si="47"/>
        <v/>
      </c>
    </row>
    <row r="1580" spans="30:30">
      <c r="AD1580" s="6" t="str">
        <f t="shared" si="47"/>
        <v/>
      </c>
    </row>
    <row r="1581" spans="30:30">
      <c r="AD1581" s="6" t="str">
        <f t="shared" si="47"/>
        <v/>
      </c>
    </row>
    <row r="1582" spans="30:30">
      <c r="AD1582" s="6" t="str">
        <f t="shared" si="47"/>
        <v/>
      </c>
    </row>
    <row r="1583" spans="30:30">
      <c r="AD1583" s="6" t="str">
        <f t="shared" si="47"/>
        <v/>
      </c>
    </row>
    <row r="1584" spans="30:30">
      <c r="AD1584" s="6" t="str">
        <f t="shared" si="47"/>
        <v/>
      </c>
    </row>
    <row r="1585" spans="30:30">
      <c r="AD1585" s="6" t="str">
        <f t="shared" si="47"/>
        <v/>
      </c>
    </row>
    <row r="1586" spans="30:30">
      <c r="AD1586" s="6" t="str">
        <f t="shared" si="47"/>
        <v/>
      </c>
    </row>
    <row r="1587" spans="30:30">
      <c r="AD1587" s="6" t="str">
        <f t="shared" si="47"/>
        <v/>
      </c>
    </row>
    <row r="1588" spans="30:30">
      <c r="AD1588" s="6" t="str">
        <f t="shared" si="47"/>
        <v/>
      </c>
    </row>
    <row r="1589" spans="30:30">
      <c r="AD1589" s="6" t="str">
        <f t="shared" si="47"/>
        <v/>
      </c>
    </row>
    <row r="1590" spans="30:30">
      <c r="AD1590" s="6" t="str">
        <f t="shared" si="47"/>
        <v/>
      </c>
    </row>
    <row r="1591" spans="30:30">
      <c r="AD1591" s="6" t="str">
        <f t="shared" si="47"/>
        <v/>
      </c>
    </row>
    <row r="1592" spans="30:30">
      <c r="AD1592" s="6" t="str">
        <f t="shared" si="47"/>
        <v/>
      </c>
    </row>
    <row r="1593" spans="30:30">
      <c r="AD1593" s="6" t="str">
        <f t="shared" si="47"/>
        <v/>
      </c>
    </row>
    <row r="1594" spans="30:30">
      <c r="AD1594" s="6" t="str">
        <f t="shared" si="47"/>
        <v/>
      </c>
    </row>
    <row r="1595" spans="30:30">
      <c r="AD1595" s="6" t="str">
        <f t="shared" si="47"/>
        <v/>
      </c>
    </row>
    <row r="1596" spans="30:30">
      <c r="AD1596" s="6" t="str">
        <f t="shared" si="47"/>
        <v/>
      </c>
    </row>
    <row r="1597" spans="30:30">
      <c r="AD1597" s="6" t="str">
        <f t="shared" si="47"/>
        <v/>
      </c>
    </row>
    <row r="1598" spans="30:30">
      <c r="AD1598" s="6" t="str">
        <f t="shared" si="47"/>
        <v/>
      </c>
    </row>
    <row r="1599" spans="30:30">
      <c r="AD1599" s="6" t="str">
        <f t="shared" si="47"/>
        <v/>
      </c>
    </row>
    <row r="1600" spans="30:30">
      <c r="AD1600" s="6" t="str">
        <f t="shared" si="47"/>
        <v/>
      </c>
    </row>
    <row r="1601" spans="30:30">
      <c r="AD1601" s="6" t="str">
        <f t="shared" si="47"/>
        <v/>
      </c>
    </row>
    <row r="1602" spans="30:30">
      <c r="AD1602" s="6" t="str">
        <f t="shared" ref="AD1602:AD1665" si="48">IF(AA1602="","",AB1602 + ROW()/100000)</f>
        <v/>
      </c>
    </row>
    <row r="1603" spans="30:30">
      <c r="AD1603" s="6" t="str">
        <f t="shared" si="48"/>
        <v/>
      </c>
    </row>
    <row r="1604" spans="30:30">
      <c r="AD1604" s="6" t="str">
        <f t="shared" si="48"/>
        <v/>
      </c>
    </row>
    <row r="1605" spans="30:30">
      <c r="AD1605" s="6" t="str">
        <f t="shared" si="48"/>
        <v/>
      </c>
    </row>
    <row r="1606" spans="30:30">
      <c r="AD1606" s="6" t="str">
        <f t="shared" si="48"/>
        <v/>
      </c>
    </row>
    <row r="1607" spans="30:30">
      <c r="AD1607" s="6" t="str">
        <f t="shared" si="48"/>
        <v/>
      </c>
    </row>
    <row r="1608" spans="30:30">
      <c r="AD1608" s="6" t="str">
        <f t="shared" si="48"/>
        <v/>
      </c>
    </row>
    <row r="1609" spans="30:30">
      <c r="AD1609" s="6" t="str">
        <f t="shared" si="48"/>
        <v/>
      </c>
    </row>
    <row r="1610" spans="30:30">
      <c r="AD1610" s="6" t="str">
        <f t="shared" si="48"/>
        <v/>
      </c>
    </row>
    <row r="1611" spans="30:30">
      <c r="AD1611" s="6" t="str">
        <f t="shared" si="48"/>
        <v/>
      </c>
    </row>
    <row r="1612" spans="30:30">
      <c r="AD1612" s="6" t="str">
        <f t="shared" si="48"/>
        <v/>
      </c>
    </row>
    <row r="1613" spans="30:30">
      <c r="AD1613" s="6" t="str">
        <f t="shared" si="48"/>
        <v/>
      </c>
    </row>
    <row r="1614" spans="30:30">
      <c r="AD1614" s="6" t="str">
        <f t="shared" si="48"/>
        <v/>
      </c>
    </row>
    <row r="1615" spans="30:30">
      <c r="AD1615" s="6" t="str">
        <f t="shared" si="48"/>
        <v/>
      </c>
    </row>
    <row r="1616" spans="30:30">
      <c r="AD1616" s="6" t="str">
        <f t="shared" si="48"/>
        <v/>
      </c>
    </row>
    <row r="1617" spans="30:30">
      <c r="AD1617" s="6" t="str">
        <f t="shared" si="48"/>
        <v/>
      </c>
    </row>
    <row r="1618" spans="30:30">
      <c r="AD1618" s="6" t="str">
        <f t="shared" si="48"/>
        <v/>
      </c>
    </row>
    <row r="1619" spans="30:30">
      <c r="AD1619" s="6" t="str">
        <f t="shared" si="48"/>
        <v/>
      </c>
    </row>
    <row r="1620" spans="30:30">
      <c r="AD1620" s="6" t="str">
        <f t="shared" si="48"/>
        <v/>
      </c>
    </row>
    <row r="1621" spans="30:30">
      <c r="AD1621" s="6" t="str">
        <f t="shared" si="48"/>
        <v/>
      </c>
    </row>
    <row r="1622" spans="30:30">
      <c r="AD1622" s="6" t="str">
        <f t="shared" si="48"/>
        <v/>
      </c>
    </row>
    <row r="1623" spans="30:30">
      <c r="AD1623" s="6" t="str">
        <f t="shared" si="48"/>
        <v/>
      </c>
    </row>
    <row r="1624" spans="30:30">
      <c r="AD1624" s="6" t="str">
        <f t="shared" si="48"/>
        <v/>
      </c>
    </row>
    <row r="1625" spans="30:30">
      <c r="AD1625" s="6" t="str">
        <f t="shared" si="48"/>
        <v/>
      </c>
    </row>
    <row r="1626" spans="30:30">
      <c r="AD1626" s="6" t="str">
        <f t="shared" si="48"/>
        <v/>
      </c>
    </row>
    <row r="1627" spans="30:30">
      <c r="AD1627" s="6" t="str">
        <f t="shared" si="48"/>
        <v/>
      </c>
    </row>
    <row r="1628" spans="30:30">
      <c r="AD1628" s="6" t="str">
        <f t="shared" si="48"/>
        <v/>
      </c>
    </row>
    <row r="1629" spans="30:30">
      <c r="AD1629" s="6" t="str">
        <f t="shared" si="48"/>
        <v/>
      </c>
    </row>
    <row r="1630" spans="30:30">
      <c r="AD1630" s="6" t="str">
        <f t="shared" si="48"/>
        <v/>
      </c>
    </row>
    <row r="1631" spans="30:30">
      <c r="AD1631" s="6" t="str">
        <f t="shared" si="48"/>
        <v/>
      </c>
    </row>
    <row r="1632" spans="30:30">
      <c r="AD1632" s="6" t="str">
        <f t="shared" si="48"/>
        <v/>
      </c>
    </row>
    <row r="1633" spans="30:30">
      <c r="AD1633" s="6" t="str">
        <f t="shared" si="48"/>
        <v/>
      </c>
    </row>
    <row r="1634" spans="30:30">
      <c r="AD1634" s="6" t="str">
        <f t="shared" si="48"/>
        <v/>
      </c>
    </row>
    <row r="1635" spans="30:30">
      <c r="AD1635" s="6" t="str">
        <f t="shared" si="48"/>
        <v/>
      </c>
    </row>
    <row r="1636" spans="30:30">
      <c r="AD1636" s="6" t="str">
        <f t="shared" si="48"/>
        <v/>
      </c>
    </row>
    <row r="1637" spans="30:30">
      <c r="AD1637" s="6" t="str">
        <f t="shared" si="48"/>
        <v/>
      </c>
    </row>
    <row r="1638" spans="30:30">
      <c r="AD1638" s="6" t="str">
        <f t="shared" si="48"/>
        <v/>
      </c>
    </row>
    <row r="1639" spans="30:30">
      <c r="AD1639" s="6" t="str">
        <f t="shared" si="48"/>
        <v/>
      </c>
    </row>
    <row r="1640" spans="30:30">
      <c r="AD1640" s="6" t="str">
        <f t="shared" si="48"/>
        <v/>
      </c>
    </row>
    <row r="1641" spans="30:30">
      <c r="AD1641" s="6" t="str">
        <f t="shared" si="48"/>
        <v/>
      </c>
    </row>
    <row r="1642" spans="30:30">
      <c r="AD1642" s="6" t="str">
        <f t="shared" si="48"/>
        <v/>
      </c>
    </row>
    <row r="1643" spans="30:30">
      <c r="AD1643" s="6" t="str">
        <f t="shared" si="48"/>
        <v/>
      </c>
    </row>
    <row r="1644" spans="30:30">
      <c r="AD1644" s="6" t="str">
        <f t="shared" si="48"/>
        <v/>
      </c>
    </row>
    <row r="1645" spans="30:30">
      <c r="AD1645" s="6" t="str">
        <f t="shared" si="48"/>
        <v/>
      </c>
    </row>
    <row r="1646" spans="30:30">
      <c r="AD1646" s="6" t="str">
        <f t="shared" si="48"/>
        <v/>
      </c>
    </row>
    <row r="1647" spans="30:30">
      <c r="AD1647" s="6" t="str">
        <f t="shared" si="48"/>
        <v/>
      </c>
    </row>
    <row r="1648" spans="30:30">
      <c r="AD1648" s="6" t="str">
        <f t="shared" si="48"/>
        <v/>
      </c>
    </row>
    <row r="1649" spans="30:30">
      <c r="AD1649" s="6" t="str">
        <f t="shared" si="48"/>
        <v/>
      </c>
    </row>
    <row r="1650" spans="30:30">
      <c r="AD1650" s="6" t="str">
        <f t="shared" si="48"/>
        <v/>
      </c>
    </row>
    <row r="1651" spans="30:30">
      <c r="AD1651" s="6" t="str">
        <f t="shared" si="48"/>
        <v/>
      </c>
    </row>
    <row r="1652" spans="30:30">
      <c r="AD1652" s="6" t="str">
        <f t="shared" si="48"/>
        <v/>
      </c>
    </row>
    <row r="1653" spans="30:30">
      <c r="AD1653" s="6" t="str">
        <f t="shared" si="48"/>
        <v/>
      </c>
    </row>
    <row r="1654" spans="30:30">
      <c r="AD1654" s="6" t="str">
        <f t="shared" si="48"/>
        <v/>
      </c>
    </row>
    <row r="1655" spans="30:30">
      <c r="AD1655" s="6" t="str">
        <f t="shared" si="48"/>
        <v/>
      </c>
    </row>
    <row r="1656" spans="30:30">
      <c r="AD1656" s="6" t="str">
        <f t="shared" si="48"/>
        <v/>
      </c>
    </row>
    <row r="1657" spans="30:30">
      <c r="AD1657" s="6" t="str">
        <f t="shared" si="48"/>
        <v/>
      </c>
    </row>
    <row r="1658" spans="30:30">
      <c r="AD1658" s="6" t="str">
        <f t="shared" si="48"/>
        <v/>
      </c>
    </row>
    <row r="1659" spans="30:30">
      <c r="AD1659" s="6" t="str">
        <f t="shared" si="48"/>
        <v/>
      </c>
    </row>
    <row r="1660" spans="30:30">
      <c r="AD1660" s="6" t="str">
        <f t="shared" si="48"/>
        <v/>
      </c>
    </row>
    <row r="1661" spans="30:30">
      <c r="AD1661" s="6" t="str">
        <f t="shared" si="48"/>
        <v/>
      </c>
    </row>
    <row r="1662" spans="30:30">
      <c r="AD1662" s="6" t="str">
        <f t="shared" si="48"/>
        <v/>
      </c>
    </row>
    <row r="1663" spans="30:30">
      <c r="AD1663" s="6" t="str">
        <f t="shared" si="48"/>
        <v/>
      </c>
    </row>
    <row r="1664" spans="30:30">
      <c r="AD1664" s="6" t="str">
        <f t="shared" si="48"/>
        <v/>
      </c>
    </row>
    <row r="1665" spans="30:30">
      <c r="AD1665" s="6" t="str">
        <f t="shared" si="48"/>
        <v/>
      </c>
    </row>
    <row r="1666" spans="30:30">
      <c r="AD1666" s="6" t="str">
        <f t="shared" ref="AD1666:AD1729" si="49">IF(AA1666="","",AB1666 + ROW()/100000)</f>
        <v/>
      </c>
    </row>
    <row r="1667" spans="30:30">
      <c r="AD1667" s="6" t="str">
        <f t="shared" si="49"/>
        <v/>
      </c>
    </row>
    <row r="1668" spans="30:30">
      <c r="AD1668" s="6" t="str">
        <f t="shared" si="49"/>
        <v/>
      </c>
    </row>
    <row r="1669" spans="30:30">
      <c r="AD1669" s="6" t="str">
        <f t="shared" si="49"/>
        <v/>
      </c>
    </row>
    <row r="1670" spans="30:30">
      <c r="AD1670" s="6" t="str">
        <f t="shared" si="49"/>
        <v/>
      </c>
    </row>
    <row r="1671" spans="30:30">
      <c r="AD1671" s="6" t="str">
        <f t="shared" si="49"/>
        <v/>
      </c>
    </row>
    <row r="1672" spans="30:30">
      <c r="AD1672" s="6" t="str">
        <f t="shared" si="49"/>
        <v/>
      </c>
    </row>
    <row r="1673" spans="30:30">
      <c r="AD1673" s="6" t="str">
        <f t="shared" si="49"/>
        <v/>
      </c>
    </row>
    <row r="1674" spans="30:30">
      <c r="AD1674" s="6" t="str">
        <f t="shared" si="49"/>
        <v/>
      </c>
    </row>
    <row r="1675" spans="30:30">
      <c r="AD1675" s="6" t="str">
        <f t="shared" si="49"/>
        <v/>
      </c>
    </row>
    <row r="1676" spans="30:30">
      <c r="AD1676" s="6" t="str">
        <f t="shared" si="49"/>
        <v/>
      </c>
    </row>
    <row r="1677" spans="30:30">
      <c r="AD1677" s="6" t="str">
        <f t="shared" si="49"/>
        <v/>
      </c>
    </row>
    <row r="1678" spans="30:30">
      <c r="AD1678" s="6" t="str">
        <f t="shared" si="49"/>
        <v/>
      </c>
    </row>
    <row r="1679" spans="30:30">
      <c r="AD1679" s="6" t="str">
        <f t="shared" si="49"/>
        <v/>
      </c>
    </row>
    <row r="1680" spans="30:30">
      <c r="AD1680" s="6" t="str">
        <f t="shared" si="49"/>
        <v/>
      </c>
    </row>
    <row r="1681" spans="30:30">
      <c r="AD1681" s="6" t="str">
        <f t="shared" si="49"/>
        <v/>
      </c>
    </row>
    <row r="1682" spans="30:30">
      <c r="AD1682" s="6" t="str">
        <f t="shared" si="49"/>
        <v/>
      </c>
    </row>
    <row r="1683" spans="30:30">
      <c r="AD1683" s="6" t="str">
        <f t="shared" si="49"/>
        <v/>
      </c>
    </row>
    <row r="1684" spans="30:30">
      <c r="AD1684" s="6" t="str">
        <f t="shared" si="49"/>
        <v/>
      </c>
    </row>
    <row r="1685" spans="30:30">
      <c r="AD1685" s="6" t="str">
        <f t="shared" si="49"/>
        <v/>
      </c>
    </row>
    <row r="1686" spans="30:30">
      <c r="AD1686" s="6" t="str">
        <f t="shared" si="49"/>
        <v/>
      </c>
    </row>
    <row r="1687" spans="30:30">
      <c r="AD1687" s="6" t="str">
        <f t="shared" si="49"/>
        <v/>
      </c>
    </row>
    <row r="1688" spans="30:30">
      <c r="AD1688" s="6" t="str">
        <f t="shared" si="49"/>
        <v/>
      </c>
    </row>
    <row r="1689" spans="30:30">
      <c r="AD1689" s="6" t="str">
        <f t="shared" si="49"/>
        <v/>
      </c>
    </row>
    <row r="1690" spans="30:30">
      <c r="AD1690" s="6" t="str">
        <f t="shared" si="49"/>
        <v/>
      </c>
    </row>
    <row r="1691" spans="30:30">
      <c r="AD1691" s="6" t="str">
        <f t="shared" si="49"/>
        <v/>
      </c>
    </row>
    <row r="1692" spans="30:30">
      <c r="AD1692" s="6" t="str">
        <f t="shared" si="49"/>
        <v/>
      </c>
    </row>
    <row r="1693" spans="30:30">
      <c r="AD1693" s="6" t="str">
        <f t="shared" si="49"/>
        <v/>
      </c>
    </row>
    <row r="1694" spans="30:30">
      <c r="AD1694" s="6" t="str">
        <f t="shared" si="49"/>
        <v/>
      </c>
    </row>
    <row r="1695" spans="30:30">
      <c r="AD1695" s="6" t="str">
        <f t="shared" si="49"/>
        <v/>
      </c>
    </row>
    <row r="1696" spans="30:30">
      <c r="AD1696" s="6" t="str">
        <f t="shared" si="49"/>
        <v/>
      </c>
    </row>
    <row r="1697" spans="30:30">
      <c r="AD1697" s="6" t="str">
        <f t="shared" si="49"/>
        <v/>
      </c>
    </row>
    <row r="1698" spans="30:30">
      <c r="AD1698" s="6" t="str">
        <f t="shared" si="49"/>
        <v/>
      </c>
    </row>
    <row r="1699" spans="30:30">
      <c r="AD1699" s="6" t="str">
        <f t="shared" si="49"/>
        <v/>
      </c>
    </row>
    <row r="1700" spans="30:30">
      <c r="AD1700" s="6" t="str">
        <f t="shared" si="49"/>
        <v/>
      </c>
    </row>
    <row r="1701" spans="30:30">
      <c r="AD1701" s="6" t="str">
        <f t="shared" si="49"/>
        <v/>
      </c>
    </row>
    <row r="1702" spans="30:30">
      <c r="AD1702" s="6" t="str">
        <f t="shared" si="49"/>
        <v/>
      </c>
    </row>
    <row r="1703" spans="30:30">
      <c r="AD1703" s="6" t="str">
        <f t="shared" si="49"/>
        <v/>
      </c>
    </row>
    <row r="1704" spans="30:30">
      <c r="AD1704" s="6" t="str">
        <f t="shared" si="49"/>
        <v/>
      </c>
    </row>
    <row r="1705" spans="30:30">
      <c r="AD1705" s="6" t="str">
        <f t="shared" si="49"/>
        <v/>
      </c>
    </row>
    <row r="1706" spans="30:30">
      <c r="AD1706" s="6" t="str">
        <f t="shared" si="49"/>
        <v/>
      </c>
    </row>
    <row r="1707" spans="30:30">
      <c r="AD1707" s="6" t="str">
        <f t="shared" si="49"/>
        <v/>
      </c>
    </row>
    <row r="1708" spans="30:30">
      <c r="AD1708" s="6" t="str">
        <f t="shared" si="49"/>
        <v/>
      </c>
    </row>
    <row r="1709" spans="30:30">
      <c r="AD1709" s="6" t="str">
        <f t="shared" si="49"/>
        <v/>
      </c>
    </row>
    <row r="1710" spans="30:30">
      <c r="AD1710" s="6" t="str">
        <f t="shared" si="49"/>
        <v/>
      </c>
    </row>
    <row r="1711" spans="30:30">
      <c r="AD1711" s="6" t="str">
        <f t="shared" si="49"/>
        <v/>
      </c>
    </row>
    <row r="1712" spans="30:30">
      <c r="AD1712" s="6" t="str">
        <f t="shared" si="49"/>
        <v/>
      </c>
    </row>
    <row r="1713" spans="30:30">
      <c r="AD1713" s="6" t="str">
        <f t="shared" si="49"/>
        <v/>
      </c>
    </row>
    <row r="1714" spans="30:30">
      <c r="AD1714" s="6" t="str">
        <f t="shared" si="49"/>
        <v/>
      </c>
    </row>
    <row r="1715" spans="30:30">
      <c r="AD1715" s="6" t="str">
        <f t="shared" si="49"/>
        <v/>
      </c>
    </row>
    <row r="1716" spans="30:30">
      <c r="AD1716" s="6" t="str">
        <f t="shared" si="49"/>
        <v/>
      </c>
    </row>
    <row r="1717" spans="30:30">
      <c r="AD1717" s="6" t="str">
        <f t="shared" si="49"/>
        <v/>
      </c>
    </row>
    <row r="1718" spans="30:30">
      <c r="AD1718" s="6" t="str">
        <f t="shared" si="49"/>
        <v/>
      </c>
    </row>
    <row r="1719" spans="30:30">
      <c r="AD1719" s="6" t="str">
        <f t="shared" si="49"/>
        <v/>
      </c>
    </row>
    <row r="1720" spans="30:30">
      <c r="AD1720" s="6" t="str">
        <f t="shared" si="49"/>
        <v/>
      </c>
    </row>
    <row r="1721" spans="30:30">
      <c r="AD1721" s="6" t="str">
        <f t="shared" si="49"/>
        <v/>
      </c>
    </row>
    <row r="1722" spans="30:30">
      <c r="AD1722" s="6" t="str">
        <f t="shared" si="49"/>
        <v/>
      </c>
    </row>
    <row r="1723" spans="30:30">
      <c r="AD1723" s="6" t="str">
        <f t="shared" si="49"/>
        <v/>
      </c>
    </row>
    <row r="1724" spans="30:30">
      <c r="AD1724" s="6" t="str">
        <f t="shared" si="49"/>
        <v/>
      </c>
    </row>
    <row r="1725" spans="30:30">
      <c r="AD1725" s="6" t="str">
        <f t="shared" si="49"/>
        <v/>
      </c>
    </row>
    <row r="1726" spans="30:30">
      <c r="AD1726" s="6" t="str">
        <f t="shared" si="49"/>
        <v/>
      </c>
    </row>
    <row r="1727" spans="30:30">
      <c r="AD1727" s="6" t="str">
        <f t="shared" si="49"/>
        <v/>
      </c>
    </row>
    <row r="1728" spans="30:30">
      <c r="AD1728" s="6" t="str">
        <f t="shared" si="49"/>
        <v/>
      </c>
    </row>
    <row r="1729" spans="30:30">
      <c r="AD1729" s="6" t="str">
        <f t="shared" si="49"/>
        <v/>
      </c>
    </row>
    <row r="1730" spans="30:30">
      <c r="AD1730" s="6" t="str">
        <f t="shared" ref="AD1730:AD1793" si="50">IF(AA1730="","",AB1730 + ROW()/100000)</f>
        <v/>
      </c>
    </row>
    <row r="1731" spans="30:30">
      <c r="AD1731" s="6" t="str">
        <f t="shared" si="50"/>
        <v/>
      </c>
    </row>
    <row r="1732" spans="30:30">
      <c r="AD1732" s="6" t="str">
        <f t="shared" si="50"/>
        <v/>
      </c>
    </row>
    <row r="1733" spans="30:30">
      <c r="AD1733" s="6" t="str">
        <f t="shared" si="50"/>
        <v/>
      </c>
    </row>
    <row r="1734" spans="30:30">
      <c r="AD1734" s="6" t="str">
        <f t="shared" si="50"/>
        <v/>
      </c>
    </row>
    <row r="1735" spans="30:30">
      <c r="AD1735" s="6" t="str">
        <f t="shared" si="50"/>
        <v/>
      </c>
    </row>
    <row r="1736" spans="30:30">
      <c r="AD1736" s="6" t="str">
        <f t="shared" si="50"/>
        <v/>
      </c>
    </row>
    <row r="1737" spans="30:30">
      <c r="AD1737" s="6" t="str">
        <f t="shared" si="50"/>
        <v/>
      </c>
    </row>
    <row r="1738" spans="30:30">
      <c r="AD1738" s="6" t="str">
        <f t="shared" si="50"/>
        <v/>
      </c>
    </row>
    <row r="1739" spans="30:30">
      <c r="AD1739" s="6" t="str">
        <f t="shared" si="50"/>
        <v/>
      </c>
    </row>
    <row r="1740" spans="30:30">
      <c r="AD1740" s="6" t="str">
        <f t="shared" si="50"/>
        <v/>
      </c>
    </row>
    <row r="1741" spans="30:30">
      <c r="AD1741" s="6" t="str">
        <f t="shared" si="50"/>
        <v/>
      </c>
    </row>
    <row r="1742" spans="30:30">
      <c r="AD1742" s="6" t="str">
        <f t="shared" si="50"/>
        <v/>
      </c>
    </row>
    <row r="1743" spans="30:30">
      <c r="AD1743" s="6" t="str">
        <f t="shared" si="50"/>
        <v/>
      </c>
    </row>
    <row r="1744" spans="30:30">
      <c r="AD1744" s="6" t="str">
        <f t="shared" si="50"/>
        <v/>
      </c>
    </row>
    <row r="1745" spans="30:30">
      <c r="AD1745" s="6" t="str">
        <f t="shared" si="50"/>
        <v/>
      </c>
    </row>
    <row r="1746" spans="30:30">
      <c r="AD1746" s="6" t="str">
        <f t="shared" si="50"/>
        <v/>
      </c>
    </row>
    <row r="1747" spans="30:30">
      <c r="AD1747" s="6" t="str">
        <f t="shared" si="50"/>
        <v/>
      </c>
    </row>
    <row r="1748" spans="30:30">
      <c r="AD1748" s="6" t="str">
        <f t="shared" si="50"/>
        <v/>
      </c>
    </row>
    <row r="1749" spans="30:30">
      <c r="AD1749" s="6" t="str">
        <f t="shared" si="50"/>
        <v/>
      </c>
    </row>
    <row r="1750" spans="30:30">
      <c r="AD1750" s="6" t="str">
        <f t="shared" si="50"/>
        <v/>
      </c>
    </row>
    <row r="1751" spans="30:30">
      <c r="AD1751" s="6" t="str">
        <f t="shared" si="50"/>
        <v/>
      </c>
    </row>
    <row r="1752" spans="30:30">
      <c r="AD1752" s="6" t="str">
        <f t="shared" si="50"/>
        <v/>
      </c>
    </row>
    <row r="1753" spans="30:30">
      <c r="AD1753" s="6" t="str">
        <f t="shared" si="50"/>
        <v/>
      </c>
    </row>
    <row r="1754" spans="30:30">
      <c r="AD1754" s="6" t="str">
        <f t="shared" si="50"/>
        <v/>
      </c>
    </row>
    <row r="1755" spans="30:30">
      <c r="AD1755" s="6" t="str">
        <f t="shared" si="50"/>
        <v/>
      </c>
    </row>
    <row r="1756" spans="30:30">
      <c r="AD1756" s="6" t="str">
        <f t="shared" si="50"/>
        <v/>
      </c>
    </row>
    <row r="1757" spans="30:30">
      <c r="AD1757" s="6" t="str">
        <f t="shared" si="50"/>
        <v/>
      </c>
    </row>
    <row r="1758" spans="30:30">
      <c r="AD1758" s="6" t="str">
        <f t="shared" si="50"/>
        <v/>
      </c>
    </row>
    <row r="1759" spans="30:30">
      <c r="AD1759" s="6" t="str">
        <f t="shared" si="50"/>
        <v/>
      </c>
    </row>
    <row r="1760" spans="30:30">
      <c r="AD1760" s="6" t="str">
        <f t="shared" si="50"/>
        <v/>
      </c>
    </row>
    <row r="1761" spans="30:30">
      <c r="AD1761" s="6" t="str">
        <f t="shared" si="50"/>
        <v/>
      </c>
    </row>
    <row r="1762" spans="30:30">
      <c r="AD1762" s="6" t="str">
        <f t="shared" si="50"/>
        <v/>
      </c>
    </row>
    <row r="1763" spans="30:30">
      <c r="AD1763" s="6" t="str">
        <f t="shared" si="50"/>
        <v/>
      </c>
    </row>
    <row r="1764" spans="30:30">
      <c r="AD1764" s="6" t="str">
        <f t="shared" si="50"/>
        <v/>
      </c>
    </row>
    <row r="1765" spans="30:30">
      <c r="AD1765" s="6" t="str">
        <f t="shared" si="50"/>
        <v/>
      </c>
    </row>
    <row r="1766" spans="30:30">
      <c r="AD1766" s="6" t="str">
        <f t="shared" si="50"/>
        <v/>
      </c>
    </row>
    <row r="1767" spans="30:30">
      <c r="AD1767" s="6" t="str">
        <f t="shared" si="50"/>
        <v/>
      </c>
    </row>
    <row r="1768" spans="30:30">
      <c r="AD1768" s="6" t="str">
        <f t="shared" si="50"/>
        <v/>
      </c>
    </row>
    <row r="1769" spans="30:30">
      <c r="AD1769" s="6" t="str">
        <f t="shared" si="50"/>
        <v/>
      </c>
    </row>
    <row r="1770" spans="30:30">
      <c r="AD1770" s="6" t="str">
        <f t="shared" si="50"/>
        <v/>
      </c>
    </row>
    <row r="1771" spans="30:30">
      <c r="AD1771" s="6" t="str">
        <f t="shared" si="50"/>
        <v/>
      </c>
    </row>
    <row r="1772" spans="30:30">
      <c r="AD1772" s="6" t="str">
        <f t="shared" si="50"/>
        <v/>
      </c>
    </row>
    <row r="1773" spans="30:30">
      <c r="AD1773" s="6" t="str">
        <f t="shared" si="50"/>
        <v/>
      </c>
    </row>
    <row r="1774" spans="30:30">
      <c r="AD1774" s="6" t="str">
        <f t="shared" si="50"/>
        <v/>
      </c>
    </row>
    <row r="1775" spans="30:30">
      <c r="AD1775" s="6" t="str">
        <f t="shared" si="50"/>
        <v/>
      </c>
    </row>
    <row r="1776" spans="30:30">
      <c r="AD1776" s="6" t="str">
        <f t="shared" si="50"/>
        <v/>
      </c>
    </row>
    <row r="1777" spans="30:30">
      <c r="AD1777" s="6" t="str">
        <f t="shared" si="50"/>
        <v/>
      </c>
    </row>
    <row r="1778" spans="30:30">
      <c r="AD1778" s="6" t="str">
        <f t="shared" si="50"/>
        <v/>
      </c>
    </row>
    <row r="1779" spans="30:30">
      <c r="AD1779" s="6" t="str">
        <f t="shared" si="50"/>
        <v/>
      </c>
    </row>
    <row r="1780" spans="30:30">
      <c r="AD1780" s="6" t="str">
        <f t="shared" si="50"/>
        <v/>
      </c>
    </row>
    <row r="1781" spans="30:30">
      <c r="AD1781" s="6" t="str">
        <f t="shared" si="50"/>
        <v/>
      </c>
    </row>
    <row r="1782" spans="30:30">
      <c r="AD1782" s="6" t="str">
        <f t="shared" si="50"/>
        <v/>
      </c>
    </row>
    <row r="1783" spans="30:30">
      <c r="AD1783" s="6" t="str">
        <f t="shared" si="50"/>
        <v/>
      </c>
    </row>
    <row r="1784" spans="30:30">
      <c r="AD1784" s="6" t="str">
        <f t="shared" si="50"/>
        <v/>
      </c>
    </row>
    <row r="1785" spans="30:30">
      <c r="AD1785" s="6" t="str">
        <f t="shared" si="50"/>
        <v/>
      </c>
    </row>
    <row r="1786" spans="30:30">
      <c r="AD1786" s="6" t="str">
        <f t="shared" si="50"/>
        <v/>
      </c>
    </row>
    <row r="1787" spans="30:30">
      <c r="AD1787" s="6" t="str">
        <f t="shared" si="50"/>
        <v/>
      </c>
    </row>
    <row r="1788" spans="30:30">
      <c r="AD1788" s="6" t="str">
        <f t="shared" si="50"/>
        <v/>
      </c>
    </row>
    <row r="1789" spans="30:30">
      <c r="AD1789" s="6" t="str">
        <f t="shared" si="50"/>
        <v/>
      </c>
    </row>
    <row r="1790" spans="30:30">
      <c r="AD1790" s="6" t="str">
        <f t="shared" si="50"/>
        <v/>
      </c>
    </row>
    <row r="1791" spans="30:30">
      <c r="AD1791" s="6" t="str">
        <f t="shared" si="50"/>
        <v/>
      </c>
    </row>
    <row r="1792" spans="30:30">
      <c r="AD1792" s="6" t="str">
        <f t="shared" si="50"/>
        <v/>
      </c>
    </row>
    <row r="1793" spans="30:30">
      <c r="AD1793" s="6" t="str">
        <f t="shared" si="50"/>
        <v/>
      </c>
    </row>
    <row r="1794" spans="30:30">
      <c r="AD1794" s="6" t="str">
        <f t="shared" ref="AD1794:AD1857" si="51">IF(AA1794="","",AB1794 + ROW()/100000)</f>
        <v/>
      </c>
    </row>
    <row r="1795" spans="30:30">
      <c r="AD1795" s="6" t="str">
        <f t="shared" si="51"/>
        <v/>
      </c>
    </row>
    <row r="1796" spans="30:30">
      <c r="AD1796" s="6" t="str">
        <f t="shared" si="51"/>
        <v/>
      </c>
    </row>
    <row r="1797" spans="30:30">
      <c r="AD1797" s="6" t="str">
        <f t="shared" si="51"/>
        <v/>
      </c>
    </row>
    <row r="1798" spans="30:30">
      <c r="AD1798" s="6" t="str">
        <f t="shared" si="51"/>
        <v/>
      </c>
    </row>
    <row r="1799" spans="30:30">
      <c r="AD1799" s="6" t="str">
        <f t="shared" si="51"/>
        <v/>
      </c>
    </row>
    <row r="1800" spans="30:30">
      <c r="AD1800" s="6" t="str">
        <f t="shared" si="51"/>
        <v/>
      </c>
    </row>
    <row r="1801" spans="30:30">
      <c r="AD1801" s="6" t="str">
        <f t="shared" si="51"/>
        <v/>
      </c>
    </row>
    <row r="1802" spans="30:30">
      <c r="AD1802" s="6" t="str">
        <f t="shared" si="51"/>
        <v/>
      </c>
    </row>
    <row r="1803" spans="30:30">
      <c r="AD1803" s="6" t="str">
        <f t="shared" si="51"/>
        <v/>
      </c>
    </row>
    <row r="1804" spans="30:30">
      <c r="AD1804" s="6" t="str">
        <f t="shared" si="51"/>
        <v/>
      </c>
    </row>
    <row r="1805" spans="30:30">
      <c r="AD1805" s="6" t="str">
        <f t="shared" si="51"/>
        <v/>
      </c>
    </row>
    <row r="1806" spans="30:30">
      <c r="AD1806" s="6" t="str">
        <f t="shared" si="51"/>
        <v/>
      </c>
    </row>
    <row r="1807" spans="30:30">
      <c r="AD1807" s="6" t="str">
        <f t="shared" si="51"/>
        <v/>
      </c>
    </row>
    <row r="1808" spans="30:30">
      <c r="AD1808" s="6" t="str">
        <f t="shared" si="51"/>
        <v/>
      </c>
    </row>
    <row r="1809" spans="30:30">
      <c r="AD1809" s="6" t="str">
        <f t="shared" si="51"/>
        <v/>
      </c>
    </row>
    <row r="1810" spans="30:30">
      <c r="AD1810" s="6" t="str">
        <f t="shared" si="51"/>
        <v/>
      </c>
    </row>
    <row r="1811" spans="30:30">
      <c r="AD1811" s="6" t="str">
        <f t="shared" si="51"/>
        <v/>
      </c>
    </row>
    <row r="1812" spans="30:30">
      <c r="AD1812" s="6" t="str">
        <f t="shared" si="51"/>
        <v/>
      </c>
    </row>
    <row r="1813" spans="30:30">
      <c r="AD1813" s="6" t="str">
        <f t="shared" si="51"/>
        <v/>
      </c>
    </row>
    <row r="1814" spans="30:30">
      <c r="AD1814" s="6" t="str">
        <f t="shared" si="51"/>
        <v/>
      </c>
    </row>
    <row r="1815" spans="30:30">
      <c r="AD1815" s="6" t="str">
        <f t="shared" si="51"/>
        <v/>
      </c>
    </row>
    <row r="1816" spans="30:30">
      <c r="AD1816" s="6" t="str">
        <f t="shared" si="51"/>
        <v/>
      </c>
    </row>
    <row r="1817" spans="30:30">
      <c r="AD1817" s="6" t="str">
        <f t="shared" si="51"/>
        <v/>
      </c>
    </row>
    <row r="1818" spans="30:30">
      <c r="AD1818" s="6" t="str">
        <f t="shared" si="51"/>
        <v/>
      </c>
    </row>
    <row r="1819" spans="30:30">
      <c r="AD1819" s="6" t="str">
        <f t="shared" si="51"/>
        <v/>
      </c>
    </row>
    <row r="1820" spans="30:30">
      <c r="AD1820" s="6" t="str">
        <f t="shared" si="51"/>
        <v/>
      </c>
    </row>
    <row r="1821" spans="30:30">
      <c r="AD1821" s="6" t="str">
        <f t="shared" si="51"/>
        <v/>
      </c>
    </row>
    <row r="1822" spans="30:30">
      <c r="AD1822" s="6" t="str">
        <f t="shared" si="51"/>
        <v/>
      </c>
    </row>
    <row r="1823" spans="30:30">
      <c r="AD1823" s="6" t="str">
        <f t="shared" si="51"/>
        <v/>
      </c>
    </row>
    <row r="1824" spans="30:30">
      <c r="AD1824" s="6" t="str">
        <f t="shared" si="51"/>
        <v/>
      </c>
    </row>
    <row r="1825" spans="30:30">
      <c r="AD1825" s="6" t="str">
        <f t="shared" si="51"/>
        <v/>
      </c>
    </row>
    <row r="1826" spans="30:30">
      <c r="AD1826" s="6" t="str">
        <f t="shared" si="51"/>
        <v/>
      </c>
    </row>
    <row r="1827" spans="30:30">
      <c r="AD1827" s="6" t="str">
        <f t="shared" si="51"/>
        <v/>
      </c>
    </row>
    <row r="1828" spans="30:30">
      <c r="AD1828" s="6" t="str">
        <f t="shared" si="51"/>
        <v/>
      </c>
    </row>
    <row r="1829" spans="30:30">
      <c r="AD1829" s="6" t="str">
        <f t="shared" si="51"/>
        <v/>
      </c>
    </row>
    <row r="1830" spans="30:30">
      <c r="AD1830" s="6" t="str">
        <f t="shared" si="51"/>
        <v/>
      </c>
    </row>
    <row r="1831" spans="30:30">
      <c r="AD1831" s="6" t="str">
        <f t="shared" si="51"/>
        <v/>
      </c>
    </row>
    <row r="1832" spans="30:30">
      <c r="AD1832" s="6" t="str">
        <f t="shared" si="51"/>
        <v/>
      </c>
    </row>
    <row r="1833" spans="30:30">
      <c r="AD1833" s="6" t="str">
        <f t="shared" si="51"/>
        <v/>
      </c>
    </row>
    <row r="1834" spans="30:30">
      <c r="AD1834" s="6" t="str">
        <f t="shared" si="51"/>
        <v/>
      </c>
    </row>
    <row r="1835" spans="30:30">
      <c r="AD1835" s="6" t="str">
        <f t="shared" si="51"/>
        <v/>
      </c>
    </row>
    <row r="1836" spans="30:30">
      <c r="AD1836" s="6" t="str">
        <f t="shared" si="51"/>
        <v/>
      </c>
    </row>
    <row r="1837" spans="30:30">
      <c r="AD1837" s="6" t="str">
        <f t="shared" si="51"/>
        <v/>
      </c>
    </row>
    <row r="1838" spans="30:30">
      <c r="AD1838" s="6" t="str">
        <f t="shared" si="51"/>
        <v/>
      </c>
    </row>
    <row r="1839" spans="30:30">
      <c r="AD1839" s="6" t="str">
        <f t="shared" si="51"/>
        <v/>
      </c>
    </row>
    <row r="1840" spans="30:30">
      <c r="AD1840" s="6" t="str">
        <f t="shared" si="51"/>
        <v/>
      </c>
    </row>
    <row r="1841" spans="30:30">
      <c r="AD1841" s="6" t="str">
        <f t="shared" si="51"/>
        <v/>
      </c>
    </row>
    <row r="1842" spans="30:30">
      <c r="AD1842" s="6" t="str">
        <f t="shared" si="51"/>
        <v/>
      </c>
    </row>
    <row r="1843" spans="30:30">
      <c r="AD1843" s="6" t="str">
        <f t="shared" si="51"/>
        <v/>
      </c>
    </row>
    <row r="1844" spans="30:30">
      <c r="AD1844" s="6" t="str">
        <f t="shared" si="51"/>
        <v/>
      </c>
    </row>
    <row r="1845" spans="30:30">
      <c r="AD1845" s="6" t="str">
        <f t="shared" si="51"/>
        <v/>
      </c>
    </row>
    <row r="1846" spans="30:30">
      <c r="AD1846" s="6" t="str">
        <f t="shared" si="51"/>
        <v/>
      </c>
    </row>
    <row r="1847" spans="30:30">
      <c r="AD1847" s="6" t="str">
        <f t="shared" si="51"/>
        <v/>
      </c>
    </row>
    <row r="1848" spans="30:30">
      <c r="AD1848" s="6" t="str">
        <f t="shared" si="51"/>
        <v/>
      </c>
    </row>
    <row r="1849" spans="30:30">
      <c r="AD1849" s="6" t="str">
        <f t="shared" si="51"/>
        <v/>
      </c>
    </row>
    <row r="1850" spans="30:30">
      <c r="AD1850" s="6" t="str">
        <f t="shared" si="51"/>
        <v/>
      </c>
    </row>
    <row r="1851" spans="30:30">
      <c r="AD1851" s="6" t="str">
        <f t="shared" si="51"/>
        <v/>
      </c>
    </row>
    <row r="1852" spans="30:30">
      <c r="AD1852" s="6" t="str">
        <f t="shared" si="51"/>
        <v/>
      </c>
    </row>
    <row r="1853" spans="30:30">
      <c r="AD1853" s="6" t="str">
        <f t="shared" si="51"/>
        <v/>
      </c>
    </row>
    <row r="1854" spans="30:30">
      <c r="AD1854" s="6" t="str">
        <f t="shared" si="51"/>
        <v/>
      </c>
    </row>
    <row r="1855" spans="30:30">
      <c r="AD1855" s="6" t="str">
        <f t="shared" si="51"/>
        <v/>
      </c>
    </row>
    <row r="1856" spans="30:30">
      <c r="AD1856" s="6" t="str">
        <f t="shared" si="51"/>
        <v/>
      </c>
    </row>
    <row r="1857" spans="30:30">
      <c r="AD1857" s="6" t="str">
        <f t="shared" si="51"/>
        <v/>
      </c>
    </row>
    <row r="1858" spans="30:30">
      <c r="AD1858" s="6" t="str">
        <f t="shared" ref="AD1858:AD1876" si="52">IF(AA1858="","",AB1858 + ROW()/100000)</f>
        <v/>
      </c>
    </row>
    <row r="1859" spans="30:30">
      <c r="AD1859" s="6" t="str">
        <f t="shared" si="52"/>
        <v/>
      </c>
    </row>
    <row r="1860" spans="30:30">
      <c r="AD1860" s="6" t="str">
        <f t="shared" si="52"/>
        <v/>
      </c>
    </row>
    <row r="1861" spans="30:30">
      <c r="AD1861" s="6" t="str">
        <f t="shared" si="52"/>
        <v/>
      </c>
    </row>
    <row r="1862" spans="30:30">
      <c r="AD1862" s="6" t="str">
        <f t="shared" si="52"/>
        <v/>
      </c>
    </row>
    <row r="1863" spans="30:30">
      <c r="AD1863" s="6" t="str">
        <f t="shared" si="52"/>
        <v/>
      </c>
    </row>
    <row r="1864" spans="30:30">
      <c r="AD1864" s="6" t="str">
        <f t="shared" si="52"/>
        <v/>
      </c>
    </row>
    <row r="1865" spans="30:30">
      <c r="AD1865" s="6" t="str">
        <f t="shared" si="52"/>
        <v/>
      </c>
    </row>
    <row r="1866" spans="30:30">
      <c r="AD1866" s="6" t="str">
        <f t="shared" si="52"/>
        <v/>
      </c>
    </row>
    <row r="1867" spans="30:30">
      <c r="AD1867" s="6" t="str">
        <f t="shared" si="52"/>
        <v/>
      </c>
    </row>
    <row r="1868" spans="30:30">
      <c r="AD1868" s="6" t="str">
        <f t="shared" si="52"/>
        <v/>
      </c>
    </row>
    <row r="1869" spans="30:30">
      <c r="AD1869" s="6" t="str">
        <f t="shared" si="52"/>
        <v/>
      </c>
    </row>
    <row r="1870" spans="30:30">
      <c r="AD1870" s="6" t="str">
        <f t="shared" si="52"/>
        <v/>
      </c>
    </row>
    <row r="1871" spans="30:30">
      <c r="AD1871" s="6" t="str">
        <f t="shared" si="52"/>
        <v/>
      </c>
    </row>
    <row r="1872" spans="30:30">
      <c r="AD1872" s="6" t="str">
        <f t="shared" si="52"/>
        <v/>
      </c>
    </row>
    <row r="1873" spans="30:30">
      <c r="AD1873" s="6" t="str">
        <f t="shared" si="52"/>
        <v/>
      </c>
    </row>
    <row r="1874" spans="30:30">
      <c r="AD1874" s="6" t="str">
        <f t="shared" si="52"/>
        <v/>
      </c>
    </row>
    <row r="1875" spans="30:30">
      <c r="AD1875" s="6" t="str">
        <f t="shared" si="52"/>
        <v/>
      </c>
    </row>
    <row r="1876" spans="30:30">
      <c r="AD1876" s="6" t="str">
        <f t="shared" si="52"/>
        <v/>
      </c>
    </row>
    <row r="10380" spans="29:30">
      <c r="AC10380" s="6"/>
      <c r="AD10380" s="4"/>
    </row>
    <row r="10381" spans="29:30">
      <c r="AC10381" s="6"/>
      <c r="AD10381" s="4"/>
    </row>
    <row r="10382" spans="29:30">
      <c r="AC10382" s="6"/>
      <c r="AD10382" s="4"/>
    </row>
    <row r="10383" spans="29:30">
      <c r="AC10383" s="6"/>
      <c r="AD10383" s="4"/>
    </row>
    <row r="10384" spans="29:30">
      <c r="AC10384" s="6"/>
      <c r="AD10384" s="4"/>
    </row>
    <row r="10385" spans="29:30">
      <c r="AC10385" s="6"/>
      <c r="AD10385" s="4"/>
    </row>
    <row r="10386" spans="29:30">
      <c r="AC10386" s="6"/>
      <c r="AD10386" s="4"/>
    </row>
    <row r="10387" spans="29:30">
      <c r="AC10387" s="6"/>
      <c r="AD10387" s="4"/>
    </row>
    <row r="10388" spans="29:30">
      <c r="AC10388" s="6"/>
      <c r="AD10388" s="4"/>
    </row>
    <row r="10389" spans="29:30">
      <c r="AC10389" s="6"/>
      <c r="AD10389" s="4"/>
    </row>
    <row r="10390" spans="29:30">
      <c r="AC10390" s="6"/>
      <c r="AD10390" s="4"/>
    </row>
    <row r="10391" spans="29:30">
      <c r="AC10391" s="6"/>
      <c r="AD10391" s="4"/>
    </row>
    <row r="10392" spans="29:30">
      <c r="AC10392" s="6"/>
      <c r="AD10392" s="4"/>
    </row>
    <row r="10393" spans="29:30">
      <c r="AC10393" s="6"/>
      <c r="AD10393" s="4"/>
    </row>
    <row r="10394" spans="29:30">
      <c r="AC10394" s="6"/>
      <c r="AD10394" s="4"/>
    </row>
    <row r="10395" spans="29:30">
      <c r="AC10395" s="6"/>
      <c r="AD10395" s="4"/>
    </row>
    <row r="10396" spans="29:30">
      <c r="AC10396" s="6"/>
      <c r="AD10396" s="4"/>
    </row>
    <row r="10397" spans="29:30">
      <c r="AC10397" s="6"/>
      <c r="AD10397" s="4"/>
    </row>
    <row r="10398" spans="29:30">
      <c r="AC10398" s="6"/>
      <c r="AD10398" s="4"/>
    </row>
    <row r="10399" spans="29:30">
      <c r="AC10399" s="6"/>
      <c r="AD10399" s="4"/>
    </row>
    <row r="10400" spans="29:30">
      <c r="AC10400" s="6"/>
      <c r="AD10400" s="4"/>
    </row>
    <row r="10401" spans="29:30">
      <c r="AC10401" s="6"/>
      <c r="AD10401" s="4"/>
    </row>
    <row r="10402" spans="29:30">
      <c r="AC10402" s="6"/>
      <c r="AD10402" s="4"/>
    </row>
    <row r="10403" spans="29:30">
      <c r="AC10403" s="6"/>
      <c r="AD10403" s="4"/>
    </row>
    <row r="10404" spans="29:30">
      <c r="AC10404" s="6"/>
      <c r="AD10404" s="4"/>
    </row>
    <row r="10405" spans="29:30">
      <c r="AC10405" s="6"/>
      <c r="AD10405" s="4"/>
    </row>
    <row r="10406" spans="29:30">
      <c r="AC10406" s="6"/>
      <c r="AD10406" s="4"/>
    </row>
    <row r="10407" spans="29:30">
      <c r="AC10407" s="6"/>
      <c r="AD10407" s="4"/>
    </row>
    <row r="10408" spans="29:30">
      <c r="AC10408" s="6"/>
      <c r="AD10408" s="4"/>
    </row>
    <row r="10409" spans="29:30">
      <c r="AC10409" s="6"/>
      <c r="AD10409" s="4"/>
    </row>
    <row r="10410" spans="29:30">
      <c r="AC10410" s="6"/>
      <c r="AD10410" s="4"/>
    </row>
    <row r="10411" spans="29:30">
      <c r="AC10411" s="6"/>
      <c r="AD10411" s="4"/>
    </row>
    <row r="10412" spans="29:30">
      <c r="AC10412" s="6"/>
      <c r="AD10412" s="4"/>
    </row>
    <row r="10413" spans="29:30">
      <c r="AC10413" s="6"/>
      <c r="AD10413" s="4"/>
    </row>
    <row r="10414" spans="29:30">
      <c r="AC10414" s="6"/>
      <c r="AD10414" s="4"/>
    </row>
    <row r="10415" spans="29:30">
      <c r="AC10415" s="6"/>
      <c r="AD10415" s="4"/>
    </row>
    <row r="10416" spans="29:30">
      <c r="AC10416" s="6"/>
      <c r="AD10416" s="4"/>
    </row>
    <row r="10417" spans="29:30">
      <c r="AC10417" s="6"/>
      <c r="AD10417" s="4"/>
    </row>
    <row r="10418" spans="29:30">
      <c r="AC10418" s="6"/>
      <c r="AD10418" s="4"/>
    </row>
    <row r="10419" spans="29:30">
      <c r="AC10419" s="6"/>
      <c r="AD10419" s="4"/>
    </row>
    <row r="10420" spans="29:30">
      <c r="AC10420" s="6"/>
      <c r="AD10420" s="4"/>
    </row>
    <row r="10421" spans="29:30">
      <c r="AC10421" s="6"/>
      <c r="AD10421" s="4"/>
    </row>
    <row r="10422" spans="29:30">
      <c r="AC10422" s="6"/>
      <c r="AD10422" s="4"/>
    </row>
    <row r="10423" spans="29:30">
      <c r="AC10423" s="6"/>
      <c r="AD10423" s="4"/>
    </row>
    <row r="10424" spans="29:30">
      <c r="AC10424" s="6"/>
      <c r="AD10424" s="4"/>
    </row>
    <row r="10425" spans="29:30">
      <c r="AC10425" s="6"/>
      <c r="AD10425" s="4"/>
    </row>
    <row r="10426" spans="29:30">
      <c r="AC10426" s="6"/>
      <c r="AD10426" s="4"/>
    </row>
    <row r="10427" spans="29:30">
      <c r="AC10427" s="6"/>
      <c r="AD10427" s="4"/>
    </row>
    <row r="10428" spans="29:30">
      <c r="AC10428" s="6"/>
      <c r="AD10428" s="4"/>
    </row>
    <row r="10429" spans="29:30">
      <c r="AC10429" s="6"/>
      <c r="AD10429" s="4"/>
    </row>
    <row r="10430" spans="29:30">
      <c r="AC10430" s="6"/>
      <c r="AD10430" s="4"/>
    </row>
    <row r="10431" spans="29:30">
      <c r="AC10431" s="6"/>
      <c r="AD10431" s="4"/>
    </row>
    <row r="10432" spans="29:30">
      <c r="AC10432" s="6"/>
      <c r="AD10432" s="4"/>
    </row>
    <row r="10433" spans="29:30">
      <c r="AC10433" s="6"/>
      <c r="AD10433" s="4"/>
    </row>
    <row r="10434" spans="29:30">
      <c r="AC10434" s="6"/>
      <c r="AD10434" s="4"/>
    </row>
    <row r="10435" spans="29:30">
      <c r="AC10435" s="6"/>
      <c r="AD10435" s="4"/>
    </row>
    <row r="10436" spans="29:30">
      <c r="AC10436" s="6"/>
      <c r="AD10436" s="4"/>
    </row>
    <row r="10437" spans="29:30">
      <c r="AC10437" s="6"/>
      <c r="AD10437" s="4"/>
    </row>
    <row r="10438" spans="29:30">
      <c r="AC10438" s="6"/>
      <c r="AD10438" s="4"/>
    </row>
    <row r="10439" spans="29:30">
      <c r="AC10439" s="6"/>
      <c r="AD10439" s="4"/>
    </row>
    <row r="10440" spans="29:30">
      <c r="AC10440" s="6"/>
      <c r="AD10440" s="4"/>
    </row>
    <row r="10441" spans="29:30">
      <c r="AC10441" s="6"/>
      <c r="AD10441" s="4"/>
    </row>
    <row r="10442" spans="29:30">
      <c r="AC10442" s="6"/>
      <c r="AD10442" s="4"/>
    </row>
    <row r="10443" spans="29:30">
      <c r="AC10443" s="6"/>
      <c r="AD10443" s="4"/>
    </row>
    <row r="10444" spans="29:30">
      <c r="AC10444" s="6"/>
      <c r="AD10444" s="4"/>
    </row>
    <row r="10445" spans="29:30">
      <c r="AC10445" s="6"/>
      <c r="AD10445" s="4"/>
    </row>
    <row r="10446" spans="29:30">
      <c r="AC10446" s="6"/>
      <c r="AD10446" s="4"/>
    </row>
    <row r="10447" spans="29:30">
      <c r="AC10447" s="6"/>
      <c r="AD10447" s="4"/>
    </row>
    <row r="10448" spans="29:30">
      <c r="AC10448" s="6"/>
      <c r="AD10448" s="4"/>
    </row>
    <row r="10449" spans="29:30">
      <c r="AC10449" s="6"/>
      <c r="AD10449" s="4"/>
    </row>
    <row r="10450" spans="29:30">
      <c r="AC10450" s="6"/>
      <c r="AD10450" s="4"/>
    </row>
    <row r="10451" spans="29:30">
      <c r="AC10451" s="6"/>
      <c r="AD10451" s="4"/>
    </row>
    <row r="10452" spans="29:30">
      <c r="AC10452" s="6"/>
      <c r="AD10452" s="4"/>
    </row>
    <row r="10453" spans="29:30">
      <c r="AC10453" s="6"/>
      <c r="AD10453" s="4"/>
    </row>
    <row r="10454" spans="29:30">
      <c r="AC10454" s="6"/>
      <c r="AD10454" s="4"/>
    </row>
    <row r="10455" spans="29:30">
      <c r="AC10455" s="6"/>
      <c r="AD10455" s="4"/>
    </row>
    <row r="10456" spans="29:30">
      <c r="AC10456" s="6"/>
      <c r="AD10456" s="4"/>
    </row>
    <row r="10457" spans="29:30">
      <c r="AC10457" s="6"/>
      <c r="AD10457" s="4"/>
    </row>
    <row r="10458" spans="29:30">
      <c r="AC10458" s="6"/>
      <c r="AD10458" s="4"/>
    </row>
    <row r="10459" spans="29:30">
      <c r="AC10459" s="6"/>
      <c r="AD10459" s="4"/>
    </row>
    <row r="10460" spans="29:30">
      <c r="AC10460" s="6"/>
      <c r="AD10460" s="4"/>
    </row>
    <row r="10461" spans="29:30">
      <c r="AC10461" s="6"/>
      <c r="AD10461" s="4"/>
    </row>
    <row r="10462" spans="29:30">
      <c r="AC10462" s="6"/>
      <c r="AD10462" s="4"/>
    </row>
    <row r="10463" spans="29:30">
      <c r="AC10463" s="6"/>
      <c r="AD10463" s="4"/>
    </row>
    <row r="10464" spans="29:30">
      <c r="AC10464" s="6"/>
      <c r="AD10464" s="4"/>
    </row>
    <row r="10465" spans="29:30">
      <c r="AC10465" s="6"/>
      <c r="AD10465" s="4"/>
    </row>
    <row r="10466" spans="29:30">
      <c r="AC10466" s="6"/>
      <c r="AD10466" s="4"/>
    </row>
    <row r="10467" spans="29:30">
      <c r="AC10467" s="6"/>
      <c r="AD10467" s="4"/>
    </row>
    <row r="10468" spans="29:30">
      <c r="AC10468" s="6"/>
      <c r="AD10468" s="4"/>
    </row>
    <row r="10469" spans="29:30">
      <c r="AC10469" s="6"/>
      <c r="AD10469" s="4"/>
    </row>
    <row r="10470" spans="29:30">
      <c r="AC10470" s="6"/>
      <c r="AD10470" s="4"/>
    </row>
    <row r="10471" spans="29:30">
      <c r="AC10471" s="6"/>
      <c r="AD10471" s="4"/>
    </row>
    <row r="10472" spans="29:30">
      <c r="AC10472" s="6"/>
      <c r="AD10472" s="4"/>
    </row>
    <row r="10473" spans="29:30">
      <c r="AC10473" s="6"/>
      <c r="AD10473" s="4"/>
    </row>
    <row r="10474" spans="29:30">
      <c r="AC10474" s="6"/>
      <c r="AD10474" s="4"/>
    </row>
    <row r="10475" spans="29:30">
      <c r="AC10475" s="6"/>
      <c r="AD10475" s="4"/>
    </row>
    <row r="10476" spans="29:30">
      <c r="AC10476" s="6"/>
      <c r="AD10476" s="4"/>
    </row>
    <row r="10477" spans="29:30">
      <c r="AC10477" s="6"/>
      <c r="AD10477" s="4"/>
    </row>
    <row r="10478" spans="29:30">
      <c r="AC10478" s="6"/>
      <c r="AD10478" s="4"/>
    </row>
    <row r="10479" spans="29:30">
      <c r="AC10479" s="6"/>
      <c r="AD10479" s="4"/>
    </row>
    <row r="10480" spans="29:30">
      <c r="AC10480" s="6"/>
      <c r="AD10480" s="4"/>
    </row>
    <row r="10481" spans="29:30">
      <c r="AC10481" s="6"/>
      <c r="AD10481" s="4"/>
    </row>
    <row r="10482" spans="29:30">
      <c r="AC10482" s="6"/>
      <c r="AD10482" s="4"/>
    </row>
    <row r="10483" spans="29:30">
      <c r="AC10483" s="6"/>
      <c r="AD10483" s="4"/>
    </row>
    <row r="10484" spans="29:30">
      <c r="AC10484" s="6"/>
      <c r="AD10484" s="4"/>
    </row>
    <row r="10485" spans="29:30">
      <c r="AC10485" s="6"/>
      <c r="AD10485" s="4"/>
    </row>
    <row r="10486" spans="29:30">
      <c r="AC10486" s="6"/>
      <c r="AD10486" s="4"/>
    </row>
    <row r="10487" spans="29:30">
      <c r="AC10487" s="6"/>
      <c r="AD10487" s="4"/>
    </row>
    <row r="10488" spans="29:30">
      <c r="AC10488" s="6"/>
      <c r="AD10488" s="4"/>
    </row>
    <row r="10489" spans="29:30">
      <c r="AC10489" s="6"/>
      <c r="AD10489" s="4"/>
    </row>
    <row r="10490" spans="29:30">
      <c r="AC10490" s="6"/>
      <c r="AD10490" s="4"/>
    </row>
    <row r="10491" spans="29:30">
      <c r="AC10491" s="6"/>
      <c r="AD10491" s="4"/>
    </row>
    <row r="10492" spans="29:30">
      <c r="AC10492" s="6"/>
      <c r="AD10492" s="4"/>
    </row>
    <row r="10493" spans="29:30">
      <c r="AC10493" s="6"/>
      <c r="AD10493" s="4"/>
    </row>
    <row r="10494" spans="29:30">
      <c r="AC10494" s="6"/>
      <c r="AD10494" s="4"/>
    </row>
    <row r="10495" spans="29:30">
      <c r="AC10495" s="6"/>
      <c r="AD10495" s="4"/>
    </row>
    <row r="10496" spans="29:30">
      <c r="AC10496" s="6"/>
      <c r="AD10496" s="4"/>
    </row>
    <row r="10497" spans="29:30">
      <c r="AC10497" s="6"/>
      <c r="AD10497" s="4"/>
    </row>
    <row r="10498" spans="29:30">
      <c r="AC10498" s="6"/>
      <c r="AD10498" s="4"/>
    </row>
    <row r="10499" spans="29:30">
      <c r="AC10499" s="6"/>
      <c r="AD10499" s="4"/>
    </row>
    <row r="10500" spans="29:30">
      <c r="AC10500" s="6"/>
      <c r="AD10500" s="4"/>
    </row>
    <row r="10501" spans="29:30">
      <c r="AC10501" s="6"/>
      <c r="AD10501" s="4"/>
    </row>
    <row r="10502" spans="29:30">
      <c r="AC10502" s="6"/>
      <c r="AD10502" s="4"/>
    </row>
    <row r="10503" spans="29:30">
      <c r="AC10503" s="6"/>
      <c r="AD10503" s="4"/>
    </row>
    <row r="10504" spans="29:30">
      <c r="AC10504" s="6"/>
      <c r="AD10504" s="4"/>
    </row>
    <row r="10505" spans="29:30">
      <c r="AC10505" s="6"/>
      <c r="AD10505" s="4"/>
    </row>
    <row r="10506" spans="29:30">
      <c r="AC10506" s="6"/>
      <c r="AD10506" s="4"/>
    </row>
    <row r="10507" spans="29:30">
      <c r="AC10507" s="6"/>
      <c r="AD10507" s="4"/>
    </row>
    <row r="10508" spans="29:30">
      <c r="AC10508" s="6"/>
      <c r="AD10508" s="4"/>
    </row>
    <row r="10509" spans="29:30">
      <c r="AC10509" s="6"/>
      <c r="AD10509" s="4"/>
    </row>
    <row r="10510" spans="29:30">
      <c r="AC10510" s="6"/>
      <c r="AD10510" s="4"/>
    </row>
    <row r="10511" spans="29:30">
      <c r="AC10511" s="6"/>
      <c r="AD10511" s="4"/>
    </row>
    <row r="10512" spans="29:30">
      <c r="AC10512" s="6"/>
      <c r="AD10512" s="4"/>
    </row>
    <row r="10513" spans="29:30">
      <c r="AC10513" s="6"/>
      <c r="AD10513" s="4"/>
    </row>
    <row r="10514" spans="29:30">
      <c r="AC10514" s="6"/>
      <c r="AD10514" s="4"/>
    </row>
    <row r="10515" spans="29:30">
      <c r="AC10515" s="6"/>
      <c r="AD10515" s="4"/>
    </row>
    <row r="10516" spans="29:30">
      <c r="AC10516" s="6"/>
      <c r="AD10516" s="4"/>
    </row>
    <row r="10517" spans="29:30">
      <c r="AC10517" s="6"/>
      <c r="AD10517" s="4"/>
    </row>
    <row r="10518" spans="29:30">
      <c r="AC10518" s="6"/>
      <c r="AD10518" s="4"/>
    </row>
    <row r="10519" spans="29:30">
      <c r="AC10519" s="6"/>
      <c r="AD10519" s="4"/>
    </row>
    <row r="10520" spans="29:30">
      <c r="AC10520" s="6"/>
      <c r="AD10520" s="4"/>
    </row>
    <row r="10521" spans="29:30">
      <c r="AC10521" s="6"/>
      <c r="AD10521" s="4"/>
    </row>
    <row r="10522" spans="29:30">
      <c r="AC10522" s="6"/>
      <c r="AD10522" s="4"/>
    </row>
    <row r="10523" spans="29:30">
      <c r="AC10523" s="6"/>
      <c r="AD10523" s="4"/>
    </row>
    <row r="10524" spans="29:30">
      <c r="AC10524" s="6"/>
      <c r="AD10524" s="4"/>
    </row>
    <row r="10525" spans="29:30">
      <c r="AC10525" s="6"/>
      <c r="AD10525" s="4"/>
    </row>
    <row r="10526" spans="29:30">
      <c r="AC10526" s="6"/>
      <c r="AD10526" s="4"/>
    </row>
    <row r="10527" spans="29:30">
      <c r="AC10527" s="6"/>
      <c r="AD10527" s="4"/>
    </row>
    <row r="10528" spans="29:30">
      <c r="AC10528" s="6"/>
      <c r="AD10528" s="4"/>
    </row>
    <row r="10529" spans="29:30">
      <c r="AC10529" s="6"/>
      <c r="AD10529" s="4"/>
    </row>
    <row r="10530" spans="29:30">
      <c r="AC10530" s="6"/>
      <c r="AD10530" s="4"/>
    </row>
    <row r="10531" spans="29:30">
      <c r="AC10531" s="6"/>
      <c r="AD10531" s="4"/>
    </row>
    <row r="10532" spans="29:30">
      <c r="AC10532" s="6"/>
      <c r="AD10532" s="4"/>
    </row>
    <row r="10533" spans="29:30">
      <c r="AC10533" s="6"/>
      <c r="AD10533" s="4"/>
    </row>
    <row r="10534" spans="29:30">
      <c r="AC10534" s="6"/>
      <c r="AD10534" s="4"/>
    </row>
    <row r="10535" spans="29:30">
      <c r="AC10535" s="6"/>
      <c r="AD10535" s="4"/>
    </row>
    <row r="10536" spans="29:30">
      <c r="AC10536" s="6"/>
      <c r="AD10536" s="4"/>
    </row>
    <row r="10537" spans="29:30">
      <c r="AC10537" s="6"/>
      <c r="AD10537" s="4"/>
    </row>
    <row r="10538" spans="29:30">
      <c r="AC10538" s="6"/>
      <c r="AD10538" s="4"/>
    </row>
    <row r="10539" spans="29:30">
      <c r="AC10539" s="6"/>
      <c r="AD10539" s="4"/>
    </row>
    <row r="10540" spans="29:30">
      <c r="AC10540" s="6"/>
      <c r="AD10540" s="4"/>
    </row>
    <row r="10541" spans="29:30">
      <c r="AC10541" s="6"/>
      <c r="AD10541" s="4"/>
    </row>
    <row r="10542" spans="29:30">
      <c r="AC10542" s="6"/>
      <c r="AD10542" s="4"/>
    </row>
    <row r="10543" spans="29:30">
      <c r="AC10543" s="6"/>
      <c r="AD10543" s="4"/>
    </row>
    <row r="10544" spans="29:30">
      <c r="AC10544" s="6"/>
      <c r="AD10544" s="4"/>
    </row>
    <row r="10545" spans="29:30">
      <c r="AC10545" s="6"/>
      <c r="AD10545" s="4"/>
    </row>
    <row r="10546" spans="29:30">
      <c r="AC10546" s="6"/>
      <c r="AD10546" s="4"/>
    </row>
    <row r="10547" spans="29:30">
      <c r="AC10547" s="6"/>
      <c r="AD10547" s="4"/>
    </row>
    <row r="10548" spans="29:30">
      <c r="AC10548" s="6"/>
      <c r="AD10548" s="4"/>
    </row>
    <row r="10549" spans="29:30">
      <c r="AC10549" s="6"/>
      <c r="AD10549" s="4"/>
    </row>
    <row r="10550" spans="29:30">
      <c r="AC10550" s="6"/>
      <c r="AD10550" s="4"/>
    </row>
    <row r="10551" spans="29:30">
      <c r="AC10551" s="6"/>
      <c r="AD10551" s="4"/>
    </row>
    <row r="10552" spans="29:30">
      <c r="AC10552" s="6"/>
      <c r="AD10552" s="4"/>
    </row>
    <row r="10553" spans="29:30">
      <c r="AC10553" s="6"/>
      <c r="AD10553" s="4"/>
    </row>
    <row r="10554" spans="29:30">
      <c r="AC10554" s="6"/>
      <c r="AD10554" s="4"/>
    </row>
    <row r="10555" spans="29:30">
      <c r="AC10555" s="6"/>
      <c r="AD10555" s="4"/>
    </row>
    <row r="10556" spans="29:30">
      <c r="AC10556" s="6"/>
      <c r="AD10556" s="4"/>
    </row>
    <row r="10557" spans="29:30">
      <c r="AC10557" s="6"/>
      <c r="AD10557" s="4"/>
    </row>
    <row r="10558" spans="29:30">
      <c r="AC10558" s="6"/>
      <c r="AD10558" s="4"/>
    </row>
    <row r="10559" spans="29:30">
      <c r="AC10559" s="6"/>
      <c r="AD10559" s="4"/>
    </row>
    <row r="10560" spans="29:30">
      <c r="AC10560" s="6"/>
      <c r="AD10560" s="4"/>
    </row>
    <row r="10561" spans="29:30">
      <c r="AC10561" s="6"/>
      <c r="AD10561" s="4"/>
    </row>
    <row r="10562" spans="29:30">
      <c r="AC10562" s="6"/>
      <c r="AD10562" s="4"/>
    </row>
    <row r="10563" spans="29:30">
      <c r="AC10563" s="6"/>
      <c r="AD10563" s="4"/>
    </row>
    <row r="10564" spans="29:30">
      <c r="AC10564" s="6"/>
      <c r="AD10564" s="4"/>
    </row>
    <row r="10565" spans="29:30">
      <c r="AC10565" s="6"/>
      <c r="AD10565" s="4"/>
    </row>
    <row r="10566" spans="29:30">
      <c r="AC10566" s="6"/>
      <c r="AD10566" s="4"/>
    </row>
    <row r="10567" spans="29:30">
      <c r="AC10567" s="6"/>
      <c r="AD10567" s="4"/>
    </row>
    <row r="10568" spans="29:30">
      <c r="AC10568" s="6"/>
      <c r="AD10568" s="4"/>
    </row>
    <row r="10569" spans="29:30">
      <c r="AC10569" s="6"/>
      <c r="AD10569" s="4"/>
    </row>
    <row r="10570" spans="29:30">
      <c r="AC10570" s="6"/>
      <c r="AD10570" s="4"/>
    </row>
    <row r="10571" spans="29:30">
      <c r="AC10571" s="6"/>
      <c r="AD10571" s="4"/>
    </row>
    <row r="10572" spans="29:30">
      <c r="AC10572" s="6"/>
      <c r="AD10572" s="4"/>
    </row>
    <row r="10573" spans="29:30">
      <c r="AC10573" s="6"/>
      <c r="AD10573" s="4"/>
    </row>
    <row r="10574" spans="29:30">
      <c r="AC10574" s="6"/>
      <c r="AD10574" s="4"/>
    </row>
    <row r="10575" spans="29:30">
      <c r="AC10575" s="6"/>
      <c r="AD10575" s="4"/>
    </row>
    <row r="10576" spans="29:30">
      <c r="AC10576" s="6"/>
      <c r="AD10576" s="4"/>
    </row>
    <row r="10577" spans="29:30">
      <c r="AC10577" s="6"/>
      <c r="AD10577" s="4"/>
    </row>
    <row r="10578" spans="29:30">
      <c r="AC10578" s="6"/>
      <c r="AD10578" s="4"/>
    </row>
    <row r="10579" spans="29:30">
      <c r="AC10579" s="6"/>
      <c r="AD10579" s="4"/>
    </row>
    <row r="10580" spans="29:30">
      <c r="AC10580" s="6"/>
      <c r="AD10580" s="4"/>
    </row>
    <row r="10581" spans="29:30">
      <c r="AC10581" s="6"/>
      <c r="AD10581" s="4"/>
    </row>
    <row r="10582" spans="29:30">
      <c r="AC10582" s="6"/>
      <c r="AD10582" s="4"/>
    </row>
    <row r="10583" spans="29:30">
      <c r="AC10583" s="6"/>
      <c r="AD10583" s="4"/>
    </row>
    <row r="10584" spans="29:30">
      <c r="AC10584" s="6"/>
      <c r="AD10584" s="4"/>
    </row>
    <row r="10585" spans="29:30">
      <c r="AC10585" s="6"/>
      <c r="AD10585" s="4"/>
    </row>
    <row r="10586" spans="29:30">
      <c r="AC10586" s="6"/>
      <c r="AD10586" s="4"/>
    </row>
    <row r="10587" spans="29:30">
      <c r="AC10587" s="6"/>
      <c r="AD10587" s="4"/>
    </row>
    <row r="10588" spans="29:30">
      <c r="AC10588" s="6"/>
      <c r="AD10588" s="4"/>
    </row>
    <row r="10589" spans="29:30">
      <c r="AC10589" s="6"/>
      <c r="AD10589" s="4"/>
    </row>
    <row r="10590" spans="29:30">
      <c r="AC10590" s="6"/>
      <c r="AD10590" s="4"/>
    </row>
    <row r="10591" spans="29:30">
      <c r="AC10591" s="6"/>
      <c r="AD10591" s="4"/>
    </row>
    <row r="10592" spans="29:30">
      <c r="AC10592" s="6"/>
      <c r="AD10592" s="4"/>
    </row>
    <row r="10593" spans="29:30">
      <c r="AC10593" s="6"/>
      <c r="AD10593" s="4"/>
    </row>
    <row r="10594" spans="29:30">
      <c r="AC10594" s="6"/>
      <c r="AD10594" s="4"/>
    </row>
    <row r="10595" spans="29:30">
      <c r="AC10595" s="6"/>
      <c r="AD10595" s="4"/>
    </row>
    <row r="10596" spans="29:30">
      <c r="AC10596" s="6"/>
      <c r="AD10596" s="4"/>
    </row>
    <row r="10597" spans="29:30">
      <c r="AC10597" s="6"/>
      <c r="AD10597" s="4"/>
    </row>
    <row r="10598" spans="29:30">
      <c r="AC10598" s="6"/>
      <c r="AD10598" s="4"/>
    </row>
    <row r="10599" spans="29:30">
      <c r="AC10599" s="6"/>
      <c r="AD10599" s="4"/>
    </row>
    <row r="10600" spans="29:30">
      <c r="AC10600" s="6"/>
      <c r="AD10600" s="4"/>
    </row>
    <row r="10601" spans="29:30">
      <c r="AC10601" s="6"/>
      <c r="AD10601" s="4"/>
    </row>
    <row r="10602" spans="29:30">
      <c r="AC10602" s="6"/>
      <c r="AD10602" s="4"/>
    </row>
    <row r="10603" spans="29:30">
      <c r="AC10603" s="6"/>
      <c r="AD10603" s="4"/>
    </row>
    <row r="10604" spans="29:30">
      <c r="AC10604" s="6"/>
      <c r="AD10604" s="4"/>
    </row>
    <row r="10605" spans="29:30">
      <c r="AC10605" s="6"/>
      <c r="AD10605" s="4"/>
    </row>
    <row r="10606" spans="29:30">
      <c r="AC10606" s="6"/>
      <c r="AD10606" s="4"/>
    </row>
    <row r="10607" spans="29:30">
      <c r="AC10607" s="6"/>
      <c r="AD10607" s="4"/>
    </row>
    <row r="10608" spans="29:30">
      <c r="AC10608" s="6"/>
      <c r="AD10608" s="4"/>
    </row>
    <row r="10609" spans="8:30">
      <c r="AC10609" s="6"/>
      <c r="AD10609" s="4"/>
    </row>
    <row r="10610" spans="8:30">
      <c r="AC10610" s="6"/>
      <c r="AD10610" s="4"/>
    </row>
    <row r="10611" spans="8:30">
      <c r="AC10611" s="6"/>
      <c r="AD10611" s="4"/>
    </row>
    <row r="10612" spans="8:30">
      <c r="AC10612" s="6"/>
      <c r="AD10612" s="4"/>
    </row>
    <row r="10613" spans="8:30">
      <c r="AC10613" s="6"/>
      <c r="AD10613" s="4"/>
    </row>
    <row r="10614" spans="8:30">
      <c r="AC10614" s="6"/>
      <c r="AD10614" s="4"/>
    </row>
    <row r="10615" spans="8:30">
      <c r="AC10615" s="6"/>
      <c r="AD10615" s="4"/>
    </row>
    <row r="10616" spans="8:30">
      <c r="AC10616" s="6"/>
      <c r="AD10616" s="4"/>
    </row>
    <row r="10617" spans="8:30">
      <c r="AC10617" s="6"/>
      <c r="AD10617" s="4"/>
    </row>
    <row r="10618" spans="8:30">
      <c r="AC10618" s="6"/>
      <c r="AD10618" s="4"/>
    </row>
    <row r="10619" spans="8:30">
      <c r="AC10619" s="6"/>
      <c r="AD10619" s="4"/>
    </row>
    <row r="10620" spans="8:30">
      <c r="H10620" s="171"/>
      <c r="K10620" s="171"/>
    </row>
    <row r="10621" spans="8:30">
      <c r="H10621" s="171"/>
      <c r="K10621" s="171"/>
    </row>
  </sheetData>
  <pageMargins left="0.7" right="0.7" top="0.75" bottom="0.75" header="0.3" footer="0.3"/>
  <pageSetup paperSize="9" orientation="portrait" horizontalDpi="0" verticalDpi="0"/>
  <tableParts count="6"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10:K39"/>
  <sheetViews>
    <sheetView workbookViewId="0">
      <selection activeCell="E10" sqref="E10"/>
    </sheetView>
  </sheetViews>
  <sheetFormatPr baseColWidth="10" defaultColWidth="11" defaultRowHeight="16"/>
  <cols>
    <col min="3" max="3" width="10.83203125" customWidth="1"/>
    <col min="4" max="4" width="12.83203125" customWidth="1"/>
    <col min="5" max="5" width="24" bestFit="1" customWidth="1"/>
    <col min="6" max="6" width="25.5" bestFit="1" customWidth="1"/>
    <col min="9" max="9" width="40" customWidth="1"/>
  </cols>
  <sheetData>
    <row r="10" spans="5:5">
      <c r="E10" s="73" t="s">
        <v>161</v>
      </c>
    </row>
    <row r="11" spans="5:5">
      <c r="E11" s="54" t="s">
        <v>21</v>
      </c>
    </row>
    <row r="12" spans="5:5">
      <c r="E12" s="54" t="s">
        <v>23</v>
      </c>
    </row>
    <row r="13" spans="5:5">
      <c r="E13" s="54" t="s">
        <v>25</v>
      </c>
    </row>
    <row r="14" spans="5:5">
      <c r="E14" s="54" t="s">
        <v>27</v>
      </c>
    </row>
    <row r="15" spans="5:5">
      <c r="E15" s="54" t="s">
        <v>29</v>
      </c>
    </row>
    <row r="16" spans="5:5">
      <c r="E16" s="54" t="s">
        <v>162</v>
      </c>
    </row>
    <row r="22" spans="5:11">
      <c r="E22" s="131"/>
      <c r="F22" s="132"/>
      <c r="G22" s="133"/>
      <c r="I22" s="84" t="s">
        <v>123</v>
      </c>
      <c r="J22" s="84" t="s">
        <v>103</v>
      </c>
      <c r="K22" s="88" t="s">
        <v>104</v>
      </c>
    </row>
    <row r="23" spans="5:11">
      <c r="E23" s="134"/>
      <c r="F23" s="135"/>
      <c r="G23" s="136"/>
      <c r="I23" s="84" t="s">
        <v>20</v>
      </c>
      <c r="J23" s="87">
        <v>2</v>
      </c>
      <c r="K23" s="88">
        <v>0.16666666666666671</v>
      </c>
    </row>
    <row r="24" spans="5:11">
      <c r="E24" s="134"/>
      <c r="F24" s="135"/>
      <c r="G24" s="136"/>
      <c r="I24" s="84" t="s">
        <v>22</v>
      </c>
      <c r="J24" s="87">
        <v>2</v>
      </c>
      <c r="K24" s="88">
        <v>0.16666666666666671</v>
      </c>
    </row>
    <row r="25" spans="5:11">
      <c r="E25" s="134"/>
      <c r="F25" s="135"/>
      <c r="G25" s="136"/>
      <c r="I25" s="84" t="s">
        <v>24</v>
      </c>
      <c r="J25" s="87">
        <v>2</v>
      </c>
      <c r="K25" s="88">
        <v>0.16666666666666671</v>
      </c>
    </row>
    <row r="26" spans="5:11">
      <c r="E26" s="134"/>
      <c r="F26" s="135"/>
      <c r="G26" s="136"/>
      <c r="I26" s="84" t="s">
        <v>26</v>
      </c>
      <c r="J26" s="87">
        <v>0</v>
      </c>
      <c r="K26" s="88">
        <v>0</v>
      </c>
    </row>
    <row r="27" spans="5:11">
      <c r="E27" s="134"/>
      <c r="F27" s="135"/>
      <c r="G27" s="136"/>
      <c r="I27" s="84" t="s">
        <v>28</v>
      </c>
      <c r="J27" s="87">
        <v>0</v>
      </c>
      <c r="K27" s="88">
        <v>0</v>
      </c>
    </row>
    <row r="28" spans="5:11">
      <c r="E28" s="134"/>
      <c r="F28" s="135"/>
      <c r="G28" s="136"/>
      <c r="I28" s="84" t="s">
        <v>30</v>
      </c>
      <c r="J28" s="87">
        <v>2</v>
      </c>
      <c r="K28" s="88">
        <v>0.16666666666666671</v>
      </c>
    </row>
    <row r="29" spans="5:11">
      <c r="E29" s="134"/>
      <c r="F29" s="135"/>
      <c r="G29" s="136"/>
      <c r="I29" s="84" t="s">
        <v>32</v>
      </c>
      <c r="J29" s="87">
        <v>2</v>
      </c>
      <c r="K29" s="88">
        <v>0.16666666666666671</v>
      </c>
    </row>
    <row r="30" spans="5:11">
      <c r="E30" s="134"/>
      <c r="F30" s="135"/>
      <c r="G30" s="136"/>
      <c r="I30" s="84" t="s">
        <v>34</v>
      </c>
      <c r="J30" s="87">
        <v>2</v>
      </c>
      <c r="K30" s="88">
        <v>0.16666666666666671</v>
      </c>
    </row>
    <row r="31" spans="5:11">
      <c r="E31" s="134"/>
      <c r="F31" s="135"/>
      <c r="G31" s="136"/>
    </row>
    <row r="32" spans="5:11">
      <c r="E32" s="134"/>
      <c r="F32" s="135"/>
      <c r="G32" s="136"/>
    </row>
    <row r="33" spans="5:7">
      <c r="E33" s="134"/>
      <c r="F33" s="135"/>
      <c r="G33" s="136"/>
    </row>
    <row r="34" spans="5:7">
      <c r="E34" s="134"/>
      <c r="F34" s="135"/>
      <c r="G34" s="136"/>
    </row>
    <row r="35" spans="5:7">
      <c r="E35" s="134"/>
      <c r="F35" s="135"/>
      <c r="G35" s="136"/>
    </row>
    <row r="36" spans="5:7">
      <c r="E36" s="134"/>
      <c r="F36" s="135"/>
      <c r="G36" s="136"/>
    </row>
    <row r="37" spans="5:7">
      <c r="E37" s="134"/>
      <c r="F37" s="135"/>
      <c r="G37" s="136"/>
    </row>
    <row r="38" spans="5:7">
      <c r="E38" s="134"/>
      <c r="F38" s="135"/>
      <c r="G38" s="136"/>
    </row>
    <row r="39" spans="5:7">
      <c r="E39" s="137"/>
      <c r="F39" s="138"/>
      <c r="G39" s="1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2:V107"/>
  <sheetViews>
    <sheetView zoomScale="62" zoomScaleNormal="159" workbookViewId="0">
      <selection activeCell="G22" sqref="G22"/>
    </sheetView>
  </sheetViews>
  <sheetFormatPr baseColWidth="10" defaultColWidth="11" defaultRowHeight="16"/>
  <cols>
    <col min="2" max="2" width="28.1640625" bestFit="1" customWidth="1"/>
    <col min="3" max="3" width="26" bestFit="1" customWidth="1"/>
    <col min="4" max="4" width="20" bestFit="1" customWidth="1"/>
    <col min="5" max="5" width="14.5" bestFit="1" customWidth="1"/>
    <col min="6" max="6" width="20" bestFit="1" customWidth="1"/>
    <col min="7" max="7" width="20.6640625" bestFit="1" customWidth="1"/>
    <col min="8" max="8" width="22.1640625" bestFit="1" customWidth="1"/>
    <col min="9" max="9" width="21.6640625" bestFit="1" customWidth="1"/>
    <col min="10" max="10" width="20.6640625" bestFit="1" customWidth="1"/>
    <col min="11" max="11" width="27.1640625" bestFit="1" customWidth="1"/>
    <col min="12" max="12" width="22.1640625" bestFit="1" customWidth="1"/>
    <col min="13" max="14" width="22.83203125" bestFit="1" customWidth="1"/>
    <col min="15" max="15" width="20.6640625" bestFit="1" customWidth="1"/>
    <col min="16" max="16" width="21.6640625" bestFit="1" customWidth="1"/>
    <col min="17" max="17" width="22.83203125" bestFit="1" customWidth="1"/>
    <col min="18" max="18" width="20.6640625" bestFit="1" customWidth="1"/>
    <col min="19" max="19" width="21.83203125" bestFit="1" customWidth="1"/>
    <col min="20" max="34" width="22.83203125" bestFit="1" customWidth="1"/>
    <col min="35" max="36" width="11.83203125" bestFit="1" customWidth="1"/>
    <col min="37" max="56" width="10.83203125" bestFit="1" customWidth="1"/>
    <col min="57" max="57" width="5.83203125" bestFit="1" customWidth="1"/>
    <col min="58" max="58" width="26.33203125" bestFit="1" customWidth="1"/>
    <col min="59" max="59" width="20.33203125" bestFit="1" customWidth="1"/>
  </cols>
  <sheetData>
    <row r="12" spans="2:19">
      <c r="B12" s="131"/>
      <c r="C12" s="132"/>
      <c r="D12" s="133"/>
    </row>
    <row r="13" spans="2:19">
      <c r="B13" s="134"/>
      <c r="C13" s="135"/>
      <c r="D13" s="136"/>
    </row>
    <row r="14" spans="2:19">
      <c r="B14" s="134"/>
      <c r="C14" s="135"/>
      <c r="D14" s="136"/>
    </row>
    <row r="15" spans="2:19">
      <c r="B15" s="134"/>
      <c r="C15" s="135"/>
      <c r="D15" s="136"/>
      <c r="R15" s="73" t="s">
        <v>161</v>
      </c>
      <c r="S15" t="s">
        <v>163</v>
      </c>
    </row>
    <row r="16" spans="2:19">
      <c r="B16" s="134"/>
      <c r="C16" s="135"/>
      <c r="D16" s="136"/>
      <c r="R16" s="54" t="s">
        <v>112</v>
      </c>
      <c r="S16">
        <v>15</v>
      </c>
    </row>
    <row r="17" spans="2:19">
      <c r="B17" s="134"/>
      <c r="C17" s="135"/>
      <c r="D17" s="136"/>
      <c r="K17" s="73" t="s">
        <v>161</v>
      </c>
      <c r="L17" t="s">
        <v>164</v>
      </c>
      <c r="R17" s="54" t="s">
        <v>109</v>
      </c>
      <c r="S17">
        <v>30</v>
      </c>
    </row>
    <row r="18" spans="2:19">
      <c r="B18" s="134"/>
      <c r="C18" s="135"/>
      <c r="D18" s="136"/>
      <c r="K18" s="54" t="s">
        <v>34</v>
      </c>
      <c r="L18">
        <v>1</v>
      </c>
      <c r="O18" s="73" t="s">
        <v>161</v>
      </c>
      <c r="P18" t="s">
        <v>165</v>
      </c>
      <c r="R18" s="54" t="s">
        <v>127</v>
      </c>
      <c r="S18">
        <v>100</v>
      </c>
    </row>
    <row r="19" spans="2:19">
      <c r="B19" s="134"/>
      <c r="C19" s="135"/>
      <c r="D19" s="136"/>
      <c r="K19" s="54" t="s">
        <v>30</v>
      </c>
      <c r="L19">
        <v>1</v>
      </c>
      <c r="O19" s="54" t="s">
        <v>134</v>
      </c>
      <c r="P19">
        <v>160</v>
      </c>
      <c r="R19" s="54" t="s">
        <v>106</v>
      </c>
      <c r="S19">
        <v>200</v>
      </c>
    </row>
    <row r="20" spans="2:19">
      <c r="B20" s="134"/>
      <c r="C20" s="135"/>
      <c r="D20" s="136"/>
      <c r="K20" s="54" t="s">
        <v>162</v>
      </c>
      <c r="L20">
        <v>2</v>
      </c>
      <c r="O20" s="54" t="s">
        <v>137</v>
      </c>
      <c r="P20">
        <v>165</v>
      </c>
      <c r="R20" s="54" t="s">
        <v>129</v>
      </c>
      <c r="S20">
        <v>400</v>
      </c>
    </row>
    <row r="21" spans="2:19">
      <c r="B21" s="134"/>
      <c r="C21" s="135"/>
      <c r="D21" s="136"/>
      <c r="O21" s="54" t="s">
        <v>162</v>
      </c>
      <c r="P21">
        <v>325</v>
      </c>
      <c r="R21" s="54" t="s">
        <v>162</v>
      </c>
      <c r="S21">
        <v>745</v>
      </c>
    </row>
    <row r="22" spans="2:19">
      <c r="B22" s="134"/>
      <c r="C22" s="135"/>
      <c r="D22" s="136"/>
    </row>
    <row r="23" spans="2:19">
      <c r="B23" s="134"/>
      <c r="C23" s="135"/>
      <c r="D23" s="136"/>
    </row>
    <row r="24" spans="2:19">
      <c r="B24" s="134"/>
      <c r="C24" s="135"/>
      <c r="D24" s="136"/>
    </row>
    <row r="25" spans="2:19">
      <c r="B25" s="134"/>
      <c r="C25" s="135"/>
      <c r="D25" s="136"/>
    </row>
    <row r="26" spans="2:19">
      <c r="B26" s="134"/>
      <c r="C26" s="135"/>
      <c r="D26" s="136"/>
    </row>
    <row r="27" spans="2:19">
      <c r="B27" s="134"/>
      <c r="C27" s="135"/>
      <c r="D27" s="136"/>
    </row>
    <row r="28" spans="2:19">
      <c r="B28" s="134"/>
      <c r="C28" s="135"/>
      <c r="D28" s="136"/>
    </row>
    <row r="29" spans="2:19">
      <c r="B29" s="137"/>
      <c r="C29" s="138"/>
      <c r="D29" s="139"/>
    </row>
    <row r="31" spans="2:19">
      <c r="G31" s="73" t="s">
        <v>161</v>
      </c>
      <c r="H31" t="s">
        <v>164</v>
      </c>
    </row>
    <row r="32" spans="2:19">
      <c r="G32" s="54" t="s">
        <v>48</v>
      </c>
      <c r="H32">
        <v>1</v>
      </c>
    </row>
    <row r="33" spans="2:19">
      <c r="B33" s="131"/>
      <c r="C33" s="132"/>
      <c r="D33" s="133"/>
      <c r="G33" s="54" t="s">
        <v>53</v>
      </c>
      <c r="H33">
        <v>1</v>
      </c>
    </row>
    <row r="34" spans="2:19">
      <c r="B34" s="134"/>
      <c r="C34" s="135"/>
      <c r="D34" s="136"/>
      <c r="G34" s="54" t="s">
        <v>162</v>
      </c>
      <c r="H34">
        <v>2</v>
      </c>
    </row>
    <row r="35" spans="2:19">
      <c r="B35" s="134"/>
      <c r="C35" s="135"/>
      <c r="D35" s="136"/>
    </row>
    <row r="36" spans="2:19">
      <c r="B36" s="134"/>
      <c r="C36" s="135"/>
      <c r="D36" s="136"/>
      <c r="K36" s="73" t="s">
        <v>161</v>
      </c>
      <c r="L36" t="s">
        <v>163</v>
      </c>
    </row>
    <row r="37" spans="2:19">
      <c r="B37" s="134"/>
      <c r="C37" s="135"/>
      <c r="D37" s="136"/>
      <c r="K37" s="54" t="s">
        <v>166</v>
      </c>
      <c r="L37">
        <v>750</v>
      </c>
    </row>
    <row r="38" spans="2:19">
      <c r="B38" s="134"/>
      <c r="C38" s="135"/>
      <c r="D38" s="136"/>
      <c r="K38" s="155" t="s">
        <v>167</v>
      </c>
      <c r="L38">
        <v>5</v>
      </c>
    </row>
    <row r="39" spans="2:19">
      <c r="B39" s="134"/>
      <c r="C39" s="135"/>
      <c r="D39" s="136"/>
      <c r="K39" s="155" t="s">
        <v>168</v>
      </c>
      <c r="L39">
        <v>200</v>
      </c>
    </row>
    <row r="40" spans="2:19">
      <c r="B40" s="134"/>
      <c r="C40" s="135"/>
      <c r="D40" s="136"/>
      <c r="K40" s="155" t="s">
        <v>169</v>
      </c>
      <c r="L40">
        <v>100</v>
      </c>
    </row>
    <row r="41" spans="2:19">
      <c r="B41" s="134"/>
      <c r="C41" s="135"/>
      <c r="D41" s="136"/>
      <c r="K41" s="155" t="s">
        <v>170</v>
      </c>
      <c r="L41">
        <v>445</v>
      </c>
    </row>
    <row r="42" spans="2:19">
      <c r="B42" s="134"/>
      <c r="C42" s="135"/>
      <c r="D42" s="136"/>
      <c r="K42" s="54" t="s">
        <v>162</v>
      </c>
      <c r="L42">
        <v>750</v>
      </c>
      <c r="O42" s="73" t="s">
        <v>161</v>
      </c>
      <c r="P42" t="s">
        <v>165</v>
      </c>
    </row>
    <row r="43" spans="2:19">
      <c r="B43" s="134"/>
      <c r="C43" s="135"/>
      <c r="D43" s="136"/>
      <c r="G43" s="73" t="s">
        <v>161</v>
      </c>
      <c r="H43" t="s">
        <v>164</v>
      </c>
      <c r="O43" s="54" t="s">
        <v>171</v>
      </c>
      <c r="P43">
        <v>325</v>
      </c>
    </row>
    <row r="44" spans="2:19">
      <c r="B44" s="134"/>
      <c r="C44" s="135"/>
      <c r="D44" s="136"/>
      <c r="G44" s="54" t="s">
        <v>171</v>
      </c>
      <c r="H44">
        <v>2</v>
      </c>
      <c r="O44" s="155" t="s">
        <v>172</v>
      </c>
      <c r="P44">
        <v>160</v>
      </c>
      <c r="R44" s="73" t="s">
        <v>161</v>
      </c>
      <c r="S44" t="s">
        <v>164</v>
      </c>
    </row>
    <row r="45" spans="2:19">
      <c r="B45" s="134"/>
      <c r="C45" s="135"/>
      <c r="D45" s="136"/>
      <c r="G45" s="155" t="s">
        <v>172</v>
      </c>
      <c r="H45">
        <v>1</v>
      </c>
      <c r="O45" s="155" t="s">
        <v>168</v>
      </c>
      <c r="P45">
        <v>165</v>
      </c>
      <c r="R45" s="54" t="s">
        <v>43</v>
      </c>
      <c r="S45">
        <v>1</v>
      </c>
    </row>
    <row r="46" spans="2:19">
      <c r="B46" s="134"/>
      <c r="C46" s="135"/>
      <c r="D46" s="136"/>
      <c r="G46" s="163">
        <v>46074</v>
      </c>
      <c r="H46">
        <v>1</v>
      </c>
      <c r="O46" s="54" t="s">
        <v>162</v>
      </c>
      <c r="P46">
        <v>325</v>
      </c>
      <c r="R46" s="54" t="s">
        <v>51</v>
      </c>
      <c r="S46">
        <v>1</v>
      </c>
    </row>
    <row r="47" spans="2:19">
      <c r="B47" s="134"/>
      <c r="C47" s="135"/>
      <c r="D47" s="136"/>
      <c r="G47" s="155" t="s">
        <v>168</v>
      </c>
      <c r="H47">
        <v>1</v>
      </c>
      <c r="R47" s="54" t="s">
        <v>162</v>
      </c>
      <c r="S47">
        <v>2</v>
      </c>
    </row>
    <row r="48" spans="2:19">
      <c r="B48" s="134"/>
      <c r="C48" s="135"/>
      <c r="D48" s="136"/>
      <c r="G48" s="163">
        <v>46170</v>
      </c>
      <c r="H48">
        <v>1</v>
      </c>
    </row>
    <row r="49" spans="2:8">
      <c r="B49" s="134"/>
      <c r="C49" s="135"/>
      <c r="D49" s="136"/>
      <c r="G49" s="54" t="s">
        <v>162</v>
      </c>
      <c r="H49">
        <v>2</v>
      </c>
    </row>
    <row r="50" spans="2:8">
      <c r="B50" s="137"/>
      <c r="C50" s="138"/>
      <c r="D50" s="139"/>
    </row>
    <row r="65" spans="11:22">
      <c r="R65" s="14" t="s">
        <v>173</v>
      </c>
      <c r="S65" s="14" t="s">
        <v>174</v>
      </c>
      <c r="T65" s="14" t="s">
        <v>175</v>
      </c>
      <c r="U65" s="14" t="s">
        <v>103</v>
      </c>
      <c r="V65" s="14" t="s">
        <v>176</v>
      </c>
    </row>
    <row r="66" spans="11:22">
      <c r="R66" s="54" t="s">
        <v>21</v>
      </c>
      <c r="S66">
        <v>7.5</v>
      </c>
      <c r="T66">
        <v>4.9000000000000004</v>
      </c>
      <c r="U66" t="e">
        <f t="shared" ref="U66:U78" si="0">VLOOKUP(R66,R$45:S$57,2,FALSE)</f>
        <v>#N/A</v>
      </c>
      <c r="V66" t="e">
        <f t="shared" ref="V66:V78" si="1">IF(U66=MAX(U$66:U$78),U66,"")</f>
        <v>#N/A</v>
      </c>
    </row>
    <row r="67" spans="11:22">
      <c r="R67" s="54" t="s">
        <v>23</v>
      </c>
      <c r="S67">
        <v>7.8</v>
      </c>
      <c r="T67">
        <v>6.9</v>
      </c>
      <c r="U67" t="e">
        <f t="shared" si="0"/>
        <v>#N/A</v>
      </c>
      <c r="V67" t="e">
        <f t="shared" si="1"/>
        <v>#N/A</v>
      </c>
    </row>
    <row r="68" spans="11:22">
      <c r="K68" s="73" t="s">
        <v>161</v>
      </c>
      <c r="L68" t="s">
        <v>164</v>
      </c>
      <c r="R68" s="54" t="s">
        <v>25</v>
      </c>
      <c r="S68">
        <v>2</v>
      </c>
      <c r="T68">
        <v>8.1</v>
      </c>
      <c r="U68" t="e">
        <f t="shared" si="0"/>
        <v>#N/A</v>
      </c>
      <c r="V68" t="e">
        <f t="shared" si="1"/>
        <v>#N/A</v>
      </c>
    </row>
    <row r="69" spans="11:22">
      <c r="K69" s="54" t="s">
        <v>37</v>
      </c>
      <c r="L69">
        <v>2</v>
      </c>
      <c r="R69" s="54" t="s">
        <v>27</v>
      </c>
      <c r="S69">
        <v>5.3</v>
      </c>
      <c r="T69">
        <v>7.2</v>
      </c>
      <c r="U69" t="e">
        <f t="shared" si="0"/>
        <v>#N/A</v>
      </c>
      <c r="V69" t="e">
        <f t="shared" si="1"/>
        <v>#N/A</v>
      </c>
    </row>
    <row r="70" spans="11:22">
      <c r="K70" s="54" t="s">
        <v>162</v>
      </c>
      <c r="L70">
        <v>2</v>
      </c>
      <c r="R70" s="54" t="s">
        <v>29</v>
      </c>
      <c r="S70">
        <v>10.9</v>
      </c>
      <c r="T70">
        <v>0.8</v>
      </c>
      <c r="U70" t="e">
        <f t="shared" si="0"/>
        <v>#N/A</v>
      </c>
      <c r="V70" t="e">
        <f t="shared" si="1"/>
        <v>#N/A</v>
      </c>
    </row>
    <row r="71" spans="11:22">
      <c r="R71" s="54" t="s">
        <v>31</v>
      </c>
      <c r="S71">
        <v>8.1999999999999993</v>
      </c>
      <c r="T71">
        <v>8.8000000000000007</v>
      </c>
      <c r="U71" t="e">
        <f t="shared" si="0"/>
        <v>#N/A</v>
      </c>
      <c r="V71" t="e">
        <f t="shared" si="1"/>
        <v>#N/A</v>
      </c>
    </row>
    <row r="72" spans="11:22">
      <c r="R72" s="54" t="s">
        <v>33</v>
      </c>
      <c r="S72">
        <v>6.1</v>
      </c>
      <c r="T72">
        <v>10.4</v>
      </c>
      <c r="U72" t="e">
        <f t="shared" si="0"/>
        <v>#N/A</v>
      </c>
      <c r="V72" t="e">
        <f t="shared" si="1"/>
        <v>#N/A</v>
      </c>
    </row>
    <row r="73" spans="11:22">
      <c r="R73" s="54" t="s">
        <v>35</v>
      </c>
      <c r="S73">
        <v>5.9</v>
      </c>
      <c r="T73">
        <v>8.8000000000000007</v>
      </c>
      <c r="U73" t="e">
        <f t="shared" si="0"/>
        <v>#N/A</v>
      </c>
      <c r="V73" t="e">
        <f t="shared" si="1"/>
        <v>#N/A</v>
      </c>
    </row>
    <row r="74" spans="11:22">
      <c r="R74" s="54" t="s">
        <v>36</v>
      </c>
      <c r="S74">
        <v>4.2</v>
      </c>
      <c r="T74">
        <v>9.1999999999999993</v>
      </c>
      <c r="U74" t="e">
        <f t="shared" si="0"/>
        <v>#N/A</v>
      </c>
      <c r="V74" t="e">
        <f t="shared" si="1"/>
        <v>#N/A</v>
      </c>
    </row>
    <row r="75" spans="11:22">
      <c r="R75" s="54" t="s">
        <v>38</v>
      </c>
      <c r="S75">
        <v>4.4000000000000004</v>
      </c>
      <c r="T75">
        <v>4.8</v>
      </c>
      <c r="U75" t="e">
        <f t="shared" si="0"/>
        <v>#N/A</v>
      </c>
      <c r="V75" t="e">
        <f t="shared" si="1"/>
        <v>#N/A</v>
      </c>
    </row>
    <row r="76" spans="11:22">
      <c r="R76" s="54" t="s">
        <v>40</v>
      </c>
      <c r="S76">
        <v>5.7</v>
      </c>
      <c r="T76">
        <v>2.8</v>
      </c>
      <c r="U76" t="e">
        <f t="shared" si="0"/>
        <v>#N/A</v>
      </c>
      <c r="V76" t="e">
        <f t="shared" si="1"/>
        <v>#N/A</v>
      </c>
    </row>
    <row r="77" spans="11:22">
      <c r="R77" s="54" t="s">
        <v>41</v>
      </c>
      <c r="S77">
        <v>3.5</v>
      </c>
      <c r="T77">
        <v>7.4</v>
      </c>
      <c r="U77" t="e">
        <f t="shared" si="0"/>
        <v>#N/A</v>
      </c>
      <c r="V77" t="e">
        <f t="shared" si="1"/>
        <v>#N/A</v>
      </c>
    </row>
    <row r="78" spans="11:22">
      <c r="R78" s="54" t="s">
        <v>42</v>
      </c>
      <c r="S78">
        <v>8.6999999999999993</v>
      </c>
      <c r="T78">
        <v>2.8</v>
      </c>
      <c r="U78" t="e">
        <f t="shared" si="0"/>
        <v>#N/A</v>
      </c>
      <c r="V78" t="e">
        <f t="shared" si="1"/>
        <v>#N/A</v>
      </c>
    </row>
    <row r="84" spans="10:15">
      <c r="J84" s="73" t="s">
        <v>161</v>
      </c>
      <c r="K84" t="s">
        <v>177</v>
      </c>
    </row>
    <row r="85" spans="10:15">
      <c r="J85" s="54" t="s">
        <v>166</v>
      </c>
    </row>
    <row r="86" spans="10:15">
      <c r="J86" s="155" t="s">
        <v>167</v>
      </c>
      <c r="K86">
        <v>1</v>
      </c>
    </row>
    <row r="87" spans="10:15">
      <c r="J87" s="155" t="s">
        <v>168</v>
      </c>
      <c r="K87">
        <v>1</v>
      </c>
    </row>
    <row r="88" spans="10:15">
      <c r="J88" s="155" t="s">
        <v>169</v>
      </c>
      <c r="K88">
        <v>1</v>
      </c>
    </row>
    <row r="89" spans="10:15">
      <c r="J89" s="155" t="s">
        <v>170</v>
      </c>
      <c r="K89">
        <v>3</v>
      </c>
    </row>
    <row r="90" spans="10:15">
      <c r="J90" s="54" t="s">
        <v>162</v>
      </c>
      <c r="K90">
        <v>6</v>
      </c>
      <c r="M90" s="131"/>
      <c r="N90" s="132"/>
      <c r="O90" s="133"/>
    </row>
    <row r="91" spans="10:15">
      <c r="M91" s="134"/>
      <c r="N91" s="135"/>
      <c r="O91" s="136"/>
    </row>
    <row r="92" spans="10:15">
      <c r="M92" s="134"/>
      <c r="N92" s="135"/>
      <c r="O92" s="136"/>
    </row>
    <row r="93" spans="10:15">
      <c r="M93" s="134"/>
      <c r="N93" s="135"/>
      <c r="O93" s="136"/>
    </row>
    <row r="94" spans="10:15">
      <c r="M94" s="134"/>
      <c r="N94" s="135"/>
      <c r="O94" s="136"/>
    </row>
    <row r="95" spans="10:15">
      <c r="M95" s="134"/>
      <c r="N95" s="135"/>
      <c r="O95" s="136"/>
    </row>
    <row r="96" spans="10:15">
      <c r="M96" s="134"/>
      <c r="N96" s="135"/>
      <c r="O96" s="136"/>
    </row>
    <row r="97" spans="13:15">
      <c r="M97" s="134"/>
      <c r="N97" s="135"/>
      <c r="O97" s="136"/>
    </row>
    <row r="98" spans="13:15">
      <c r="M98" s="134"/>
      <c r="N98" s="135"/>
      <c r="O98" s="136"/>
    </row>
    <row r="99" spans="13:15">
      <c r="M99" s="134"/>
      <c r="N99" s="135"/>
      <c r="O99" s="136"/>
    </row>
    <row r="100" spans="13:15">
      <c r="M100" s="134"/>
      <c r="N100" s="135"/>
      <c r="O100" s="136"/>
    </row>
    <row r="101" spans="13:15">
      <c r="M101" s="134"/>
      <c r="N101" s="135"/>
      <c r="O101" s="136"/>
    </row>
    <row r="102" spans="13:15">
      <c r="M102" s="134"/>
      <c r="N102" s="135"/>
      <c r="O102" s="136"/>
    </row>
    <row r="103" spans="13:15">
      <c r="M103" s="134"/>
      <c r="N103" s="135"/>
      <c r="O103" s="136"/>
    </row>
    <row r="104" spans="13:15">
      <c r="M104" s="134"/>
      <c r="N104" s="135"/>
      <c r="O104" s="136"/>
    </row>
    <row r="105" spans="13:15">
      <c r="M105" s="134"/>
      <c r="N105" s="135"/>
      <c r="O105" s="136"/>
    </row>
    <row r="106" spans="13:15">
      <c r="M106" s="134"/>
      <c r="N106" s="135"/>
      <c r="O106" s="136"/>
    </row>
    <row r="107" spans="13:15">
      <c r="M107" s="137"/>
      <c r="N107" s="138"/>
      <c r="O107" s="139"/>
    </row>
  </sheetData>
  <pageMargins left="0.7" right="0.7" top="0.75" bottom="0.75" header="0.3" footer="0.3"/>
  <drawing r:id="rId1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B8"/>
  <sheetViews>
    <sheetView showGridLines="0" zoomScale="42" workbookViewId="0">
      <selection activeCell="AK101" sqref="AK101"/>
    </sheetView>
  </sheetViews>
  <sheetFormatPr baseColWidth="10" defaultColWidth="4.83203125" defaultRowHeight="16"/>
  <cols>
    <col min="4" max="4" width="5.33203125" bestFit="1" customWidth="1"/>
    <col min="23" max="23" width="9.5" bestFit="1" customWidth="1"/>
  </cols>
  <sheetData>
    <row r="1" spans="1:106">
      <c r="A1" s="179" t="s">
        <v>178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71"/>
      <c r="U1" s="71"/>
      <c r="V1" s="71"/>
      <c r="W1" s="71"/>
      <c r="X1" s="71"/>
      <c r="Y1" s="71"/>
      <c r="Z1" s="71"/>
      <c r="AA1" s="71"/>
      <c r="AB1" s="71"/>
      <c r="AC1" s="71"/>
    </row>
    <row r="2" spans="1:106">
      <c r="A2" s="177"/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71"/>
      <c r="U2" s="71"/>
      <c r="V2" s="71"/>
      <c r="W2" s="71"/>
      <c r="X2" s="71"/>
      <c r="Y2" s="71"/>
      <c r="Z2" s="71"/>
      <c r="AA2" s="71"/>
      <c r="AB2" s="71"/>
      <c r="AC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</row>
    <row r="3" spans="1:106">
      <c r="A3" s="177"/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71"/>
      <c r="U3" s="71"/>
      <c r="V3" s="71"/>
      <c r="W3" s="71"/>
      <c r="X3" s="71"/>
      <c r="Y3" s="71"/>
      <c r="Z3" s="71"/>
      <c r="AA3" s="71"/>
      <c r="AB3" s="71"/>
      <c r="AC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  <c r="CC3" s="71"/>
      <c r="CD3" s="71"/>
      <c r="CE3" s="71"/>
      <c r="CJ3" s="71"/>
      <c r="CK3" s="71"/>
      <c r="CL3" s="71"/>
      <c r="CM3" s="71"/>
      <c r="CN3" s="71"/>
      <c r="CO3" s="71"/>
      <c r="CP3" s="71"/>
      <c r="CQ3" s="71"/>
      <c r="CR3" s="71"/>
      <c r="CS3" s="71"/>
      <c r="CT3" s="71"/>
      <c r="CU3" s="71"/>
      <c r="CV3" s="71"/>
      <c r="CW3" s="71"/>
      <c r="CX3" s="71"/>
      <c r="CY3" s="71"/>
      <c r="CZ3" s="71"/>
      <c r="DA3" s="71"/>
      <c r="DB3" s="71"/>
    </row>
    <row r="4" spans="1:106"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  <c r="CC4" s="71"/>
      <c r="CD4" s="71"/>
      <c r="CE4" s="71"/>
      <c r="CJ4" s="71"/>
      <c r="CK4" s="71"/>
      <c r="CL4" s="71"/>
      <c r="CM4" s="71"/>
      <c r="CN4" s="71"/>
      <c r="CO4" s="71"/>
      <c r="CP4" s="71"/>
      <c r="CQ4" s="71"/>
      <c r="CR4" s="71"/>
      <c r="CS4" s="71"/>
      <c r="CT4" s="71"/>
      <c r="CU4" s="71"/>
      <c r="CV4" s="71"/>
      <c r="CW4" s="71"/>
      <c r="CX4" s="71"/>
      <c r="CY4" s="71"/>
      <c r="CZ4" s="71"/>
      <c r="DA4" s="71"/>
      <c r="DB4" s="71"/>
    </row>
    <row r="5" spans="1:106"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</row>
    <row r="8" spans="1:106" ht="34" customHeight="1">
      <c r="A8" s="178">
        <f>GETPIVOTDATA("Montant reçu",Traitement!$O$42)</f>
        <v>325</v>
      </c>
      <c r="B8" s="177"/>
      <c r="C8" s="177"/>
      <c r="D8" s="177"/>
      <c r="E8" s="177"/>
      <c r="F8" s="177"/>
      <c r="G8" s="177"/>
      <c r="H8" s="177"/>
      <c r="K8" s="178">
        <f>GETPIVOTDATA("Montant payé",Traitement!$K$36)</f>
        <v>750</v>
      </c>
      <c r="L8" s="177"/>
      <c r="M8" s="177"/>
      <c r="N8" s="177"/>
      <c r="O8" s="177"/>
      <c r="P8" s="177"/>
      <c r="Q8" s="177"/>
      <c r="R8" s="177"/>
      <c r="S8" s="161"/>
      <c r="T8" s="161"/>
      <c r="U8" s="178">
        <f>A8-K8</f>
        <v>-425</v>
      </c>
      <c r="V8" s="177"/>
      <c r="W8" s="177"/>
      <c r="X8" s="177"/>
      <c r="Y8" s="177"/>
      <c r="Z8" s="177"/>
      <c r="AA8" s="177"/>
      <c r="AB8" s="177"/>
      <c r="AC8" s="161"/>
      <c r="AD8" s="161"/>
      <c r="AE8" s="176">
        <f>GETPIVOTDATA("Nom du client",Traitement!$G$43)</f>
        <v>2</v>
      </c>
      <c r="AF8" s="177"/>
      <c r="AG8" s="177"/>
      <c r="AH8" s="177"/>
      <c r="AI8" s="177"/>
      <c r="AJ8" s="177"/>
      <c r="AK8" s="177"/>
      <c r="AL8" s="177"/>
      <c r="AM8" s="162"/>
      <c r="AN8" s="162"/>
      <c r="AO8" s="162"/>
      <c r="AR8" s="165">
        <f>GETPIVOTDATA("Nom du fournisseur",Traitement!$J$84)</f>
        <v>6</v>
      </c>
      <c r="AS8" s="164"/>
      <c r="AT8" s="164"/>
      <c r="AU8" s="164"/>
      <c r="AV8" s="164"/>
      <c r="AW8" s="164"/>
      <c r="AX8" s="164"/>
      <c r="AY8" s="164"/>
      <c r="AZ8" s="164"/>
    </row>
  </sheetData>
  <mergeCells count="5">
    <mergeCell ref="AE8:AL8"/>
    <mergeCell ref="U8:AB8"/>
    <mergeCell ref="A1:S3"/>
    <mergeCell ref="K8:R8"/>
    <mergeCell ref="A8:H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60"/>
  <sheetViews>
    <sheetView zoomScale="50" zoomScaleNormal="125" workbookViewId="0">
      <selection activeCell="AC41" sqref="AC41"/>
    </sheetView>
  </sheetViews>
  <sheetFormatPr baseColWidth="10" defaultColWidth="11" defaultRowHeight="16"/>
  <cols>
    <col min="2" max="2" width="22" customWidth="1"/>
    <col min="3" max="3" width="24.83203125" customWidth="1"/>
    <col min="4" max="4" width="15" customWidth="1"/>
    <col min="5" max="5" width="9.1640625" bestFit="1" customWidth="1"/>
    <col min="6" max="6" width="29.6640625" bestFit="1" customWidth="1"/>
    <col min="7" max="7" width="14.5" bestFit="1" customWidth="1"/>
    <col min="8" max="8" width="31" bestFit="1" customWidth="1"/>
    <col min="10" max="10" width="15.83203125" bestFit="1" customWidth="1"/>
    <col min="11" max="11" width="16" bestFit="1" customWidth="1"/>
    <col min="12" max="12" width="14.33203125" bestFit="1" customWidth="1"/>
    <col min="13" max="13" width="13.83203125" bestFit="1" customWidth="1"/>
    <col min="14" max="14" width="13.1640625" bestFit="1" customWidth="1"/>
    <col min="15" max="15" width="13.33203125" bestFit="1" customWidth="1"/>
    <col min="16" max="16" width="15" bestFit="1" customWidth="1"/>
    <col min="17" max="17" width="14.1640625" bestFit="1" customWidth="1"/>
    <col min="18" max="18" width="19.33203125" bestFit="1" customWidth="1"/>
    <col min="19" max="19" width="17" bestFit="1" customWidth="1"/>
    <col min="20" max="20" width="18.83203125" bestFit="1" customWidth="1"/>
    <col min="21" max="21" width="19.1640625" bestFit="1" customWidth="1"/>
    <col min="32" max="32" width="23.1640625" bestFit="1" customWidth="1"/>
    <col min="33" max="33" width="18.5" bestFit="1" customWidth="1"/>
    <col min="34" max="34" width="23.5" bestFit="1" customWidth="1"/>
    <col min="35" max="35" width="23.1640625" bestFit="1" customWidth="1"/>
    <col min="36" max="36" width="22.5" bestFit="1" customWidth="1"/>
  </cols>
  <sheetData>
    <row r="1" spans="1:36" ht="50" customHeight="1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 spans="1:36" ht="59" customHeight="1">
      <c r="A2" s="71"/>
      <c r="B2" s="71"/>
      <c r="C2" s="71"/>
      <c r="D2" s="180" t="s">
        <v>179</v>
      </c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71"/>
      <c r="V2" s="71"/>
      <c r="W2" s="71"/>
      <c r="X2" s="71"/>
      <c r="Y2" s="71"/>
      <c r="Z2" s="71"/>
    </row>
    <row r="3" spans="1:36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spans="1:36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36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spans="1:36">
      <c r="A6" s="71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</row>
    <row r="7" spans="1:36">
      <c r="A7" s="71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 spans="1:36" ht="63" customHeight="1">
      <c r="A8" s="71"/>
      <c r="B8" s="71"/>
      <c r="C8" s="142" t="s">
        <v>180</v>
      </c>
      <c r="D8" s="142"/>
      <c r="E8" s="140"/>
      <c r="F8" s="143">
        <f>Saisie!N8</f>
        <v>135</v>
      </c>
      <c r="G8" s="141"/>
      <c r="H8" s="72"/>
      <c r="I8" s="115" t="s">
        <v>103</v>
      </c>
      <c r="J8" s="116"/>
      <c r="K8" s="116"/>
      <c r="L8" s="116"/>
      <c r="M8" s="144">
        <f>'Données socio-démographiques'!W2</f>
        <v>29</v>
      </c>
      <c r="N8" s="71"/>
      <c r="O8" s="71"/>
      <c r="P8" s="71"/>
      <c r="Q8" s="71"/>
      <c r="R8" s="116" t="s">
        <v>181</v>
      </c>
      <c r="S8" s="116"/>
      <c r="T8" s="116"/>
      <c r="U8" s="71"/>
      <c r="V8" s="71"/>
      <c r="W8" s="71"/>
      <c r="X8" s="71"/>
      <c r="Y8" s="71"/>
      <c r="Z8" s="71"/>
    </row>
    <row r="9" spans="1:36">
      <c r="A9" s="71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</row>
    <row r="10" spans="1:36">
      <c r="A10" s="71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</row>
    <row r="11" spans="1:36">
      <c r="A11" s="71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</row>
    <row r="12" spans="1:36">
      <c r="A12" s="71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</row>
    <row r="13" spans="1:36">
      <c r="A13" s="71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</row>
    <row r="14" spans="1:36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</row>
    <row r="15" spans="1:36">
      <c r="A15" s="7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F15" s="73" t="s">
        <v>161</v>
      </c>
      <c r="AG15" t="s">
        <v>182</v>
      </c>
      <c r="AI15" s="73" t="s">
        <v>161</v>
      </c>
      <c r="AJ15" t="s">
        <v>182</v>
      </c>
    </row>
    <row r="16" spans="1:36">
      <c r="A16" s="71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F16" s="54" t="s">
        <v>75</v>
      </c>
      <c r="AG16" s="130">
        <v>125</v>
      </c>
      <c r="AI16" s="54" t="s">
        <v>75</v>
      </c>
      <c r="AJ16" s="130">
        <v>115</v>
      </c>
    </row>
    <row r="17" spans="1:36">
      <c r="A17" s="71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F17" s="54" t="s">
        <v>76</v>
      </c>
      <c r="AG17" s="130">
        <v>130</v>
      </c>
      <c r="AI17" s="54" t="s">
        <v>76</v>
      </c>
      <c r="AJ17" s="130">
        <v>55</v>
      </c>
    </row>
    <row r="18" spans="1:36">
      <c r="A18" s="71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F18" s="54" t="s">
        <v>77</v>
      </c>
      <c r="AG18" s="130">
        <v>130</v>
      </c>
      <c r="AI18" s="54" t="s">
        <v>77</v>
      </c>
      <c r="AJ18" s="130">
        <v>85</v>
      </c>
    </row>
    <row r="19" spans="1:36">
      <c r="A19" s="71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F19" s="54" t="s">
        <v>78</v>
      </c>
      <c r="AG19" s="130">
        <v>0</v>
      </c>
      <c r="AI19" s="54" t="s">
        <v>78</v>
      </c>
      <c r="AJ19" s="130">
        <v>-35</v>
      </c>
    </row>
    <row r="20" spans="1:36">
      <c r="A20" s="71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F20" s="54" t="s">
        <v>79</v>
      </c>
      <c r="AG20" s="130">
        <v>50</v>
      </c>
      <c r="AI20" s="54" t="s">
        <v>79</v>
      </c>
      <c r="AJ20" s="130">
        <v>10</v>
      </c>
    </row>
    <row r="21" spans="1:36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F21" s="54" t="s">
        <v>80</v>
      </c>
      <c r="AG21" s="130">
        <v>50</v>
      </c>
      <c r="AI21" s="54" t="s">
        <v>80</v>
      </c>
      <c r="AJ21" s="130">
        <v>0</v>
      </c>
    </row>
    <row r="22" spans="1:36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F22" s="54" t="s">
        <v>81</v>
      </c>
      <c r="AG22" s="130">
        <v>100</v>
      </c>
      <c r="AI22" s="54" t="s">
        <v>81</v>
      </c>
      <c r="AJ22" s="130">
        <v>60</v>
      </c>
    </row>
    <row r="23" spans="1:36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F23" s="54" t="s">
        <v>82</v>
      </c>
      <c r="AG23" s="130">
        <v>0</v>
      </c>
      <c r="AI23" s="54" t="s">
        <v>82</v>
      </c>
      <c r="AJ23" s="130">
        <v>-50</v>
      </c>
    </row>
    <row r="24" spans="1:36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F24" s="54" t="s">
        <v>83</v>
      </c>
      <c r="AG24" s="130">
        <v>0</v>
      </c>
      <c r="AI24" s="54" t="s">
        <v>83</v>
      </c>
      <c r="AJ24" s="130">
        <v>-90</v>
      </c>
    </row>
    <row r="25" spans="1:36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F25" s="54" t="s">
        <v>84</v>
      </c>
      <c r="AG25" s="130">
        <v>0</v>
      </c>
      <c r="AI25" s="54" t="s">
        <v>84</v>
      </c>
      <c r="AJ25" s="130">
        <v>-30</v>
      </c>
    </row>
    <row r="26" spans="1:36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F26" s="54" t="s">
        <v>85</v>
      </c>
      <c r="AG26" s="130">
        <v>80</v>
      </c>
      <c r="AI26" s="54" t="s">
        <v>85</v>
      </c>
      <c r="AJ26" s="130">
        <v>50</v>
      </c>
    </row>
    <row r="27" spans="1:36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F27" s="54" t="s">
        <v>86</v>
      </c>
      <c r="AG27" s="130">
        <v>0</v>
      </c>
      <c r="AI27" s="54" t="s">
        <v>86</v>
      </c>
      <c r="AJ27" s="130">
        <v>0</v>
      </c>
    </row>
    <row r="28" spans="1:36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F28" s="54" t="s">
        <v>162</v>
      </c>
      <c r="AG28" s="130">
        <v>665</v>
      </c>
      <c r="AI28" s="54" t="s">
        <v>162</v>
      </c>
      <c r="AJ28" s="130">
        <v>170</v>
      </c>
    </row>
    <row r="29" spans="1:36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</row>
    <row r="30" spans="1:36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</row>
    <row r="31" spans="1:36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 spans="1:36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F32" s="73" t="s">
        <v>161</v>
      </c>
      <c r="AG32" t="s">
        <v>183</v>
      </c>
      <c r="AI32" s="73" t="s">
        <v>161</v>
      </c>
      <c r="AJ32" t="s">
        <v>183</v>
      </c>
    </row>
    <row r="33" spans="1:36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F33" s="54" t="s">
        <v>20</v>
      </c>
      <c r="AG33" s="17">
        <v>9.0909090909090912E-2</v>
      </c>
      <c r="AI33" s="54" t="s">
        <v>140</v>
      </c>
      <c r="AJ33" s="17">
        <v>0.1818181818181818</v>
      </c>
    </row>
    <row r="34" spans="1:36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F34" s="54" t="s">
        <v>22</v>
      </c>
      <c r="AG34" s="17">
        <v>9.0909090909090912E-2</v>
      </c>
      <c r="AI34" s="54" t="s">
        <v>142</v>
      </c>
      <c r="AJ34" s="17">
        <v>0.1818181818181818</v>
      </c>
    </row>
    <row r="35" spans="1:36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F35" s="54" t="s">
        <v>34</v>
      </c>
      <c r="AG35" s="17">
        <v>0.1818181818181818</v>
      </c>
      <c r="AI35" s="54" t="s">
        <v>144</v>
      </c>
      <c r="AJ35" s="17">
        <v>0.13636363636363641</v>
      </c>
    </row>
    <row r="36" spans="1:36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F36" s="54" t="s">
        <v>24</v>
      </c>
      <c r="AG36" s="17">
        <v>0.1818181818181818</v>
      </c>
      <c r="AI36" s="54" t="s">
        <v>146</v>
      </c>
      <c r="AJ36" s="17">
        <v>0.22727272727272729</v>
      </c>
    </row>
    <row r="37" spans="1:36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F37" s="54" t="s">
        <v>28</v>
      </c>
      <c r="AG37" s="17">
        <v>0.13636363636363641</v>
      </c>
      <c r="AI37" s="54" t="s">
        <v>148</v>
      </c>
      <c r="AJ37" s="17">
        <v>0.1818181818181818</v>
      </c>
    </row>
    <row r="38" spans="1:36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F38" s="54" t="s">
        <v>30</v>
      </c>
      <c r="AG38" s="17">
        <v>0.13636363636363641</v>
      </c>
      <c r="AI38" s="54" t="s">
        <v>150</v>
      </c>
      <c r="AJ38" s="17">
        <v>9.0909090909090912E-2</v>
      </c>
    </row>
    <row r="39" spans="1:36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F39" s="54" t="s">
        <v>26</v>
      </c>
      <c r="AG39" s="17">
        <v>4.5454545454545463E-2</v>
      </c>
      <c r="AI39" s="54" t="s">
        <v>162</v>
      </c>
      <c r="AJ39" s="17">
        <v>1</v>
      </c>
    </row>
    <row r="40" spans="1:36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F40" s="54" t="s">
        <v>32</v>
      </c>
      <c r="AG40" s="17">
        <v>0.13636363636363641</v>
      </c>
    </row>
    <row r="41" spans="1:36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F41" s="54" t="s">
        <v>162</v>
      </c>
      <c r="AG41" s="17">
        <v>0.99999999999999989</v>
      </c>
    </row>
    <row r="42" spans="1:36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I42" s="73" t="s">
        <v>161</v>
      </c>
      <c r="AJ42" t="s">
        <v>183</v>
      </c>
    </row>
    <row r="43" spans="1:36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I43" s="54" t="s">
        <v>113</v>
      </c>
      <c r="AJ43" s="17">
        <v>0.31818181818181818</v>
      </c>
    </row>
    <row r="44" spans="1:36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F44" s="73" t="s">
        <v>161</v>
      </c>
      <c r="AG44" t="s">
        <v>182</v>
      </c>
      <c r="AI44" s="54" t="s">
        <v>107</v>
      </c>
      <c r="AJ44" s="17">
        <v>0.31818181818181818</v>
      </c>
    </row>
    <row r="45" spans="1:36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F45" s="54" t="s">
        <v>75</v>
      </c>
      <c r="AG45" s="130">
        <v>10</v>
      </c>
      <c r="AI45" s="54" t="s">
        <v>110</v>
      </c>
      <c r="AJ45" s="17">
        <v>0.36363636363636359</v>
      </c>
    </row>
    <row r="46" spans="1:36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F46" s="54" t="s">
        <v>76</v>
      </c>
      <c r="AG46" s="130">
        <v>75</v>
      </c>
      <c r="AI46" s="54" t="s">
        <v>162</v>
      </c>
      <c r="AJ46" s="17">
        <v>1</v>
      </c>
    </row>
    <row r="47" spans="1:36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F47" s="54" t="s">
        <v>77</v>
      </c>
      <c r="AG47" s="130">
        <v>45</v>
      </c>
    </row>
    <row r="48" spans="1:36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F48" s="54" t="s">
        <v>78</v>
      </c>
      <c r="AG48" s="130">
        <v>35</v>
      </c>
    </row>
    <row r="49" spans="1:33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F49" s="54" t="s">
        <v>79</v>
      </c>
      <c r="AG49" s="130">
        <v>40</v>
      </c>
    </row>
    <row r="50" spans="1:33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F50" s="54" t="s">
        <v>80</v>
      </c>
      <c r="AG50" s="130">
        <v>50</v>
      </c>
    </row>
    <row r="51" spans="1:33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F51" s="54" t="s">
        <v>81</v>
      </c>
      <c r="AG51" s="130">
        <v>40</v>
      </c>
    </row>
    <row r="52" spans="1:33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F52" s="54" t="s">
        <v>82</v>
      </c>
      <c r="AG52" s="130">
        <v>50</v>
      </c>
    </row>
    <row r="53" spans="1:33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F53" s="54" t="s">
        <v>83</v>
      </c>
      <c r="AG53" s="130">
        <v>90</v>
      </c>
    </row>
    <row r="54" spans="1:33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F54" s="54" t="s">
        <v>84</v>
      </c>
      <c r="AG54" s="130">
        <v>30</v>
      </c>
    </row>
    <row r="55" spans="1:33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F55" s="54" t="s">
        <v>85</v>
      </c>
      <c r="AG55" s="130">
        <v>30</v>
      </c>
    </row>
    <row r="56" spans="1:33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F56" s="54" t="s">
        <v>86</v>
      </c>
      <c r="AG56" s="130">
        <v>0</v>
      </c>
    </row>
    <row r="57" spans="1:33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F57" s="54" t="s">
        <v>162</v>
      </c>
      <c r="AG57" s="130">
        <v>495</v>
      </c>
    </row>
    <row r="58" spans="1:33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</row>
    <row r="59" spans="1:33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</row>
    <row r="60" spans="1:33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</row>
  </sheetData>
  <mergeCells count="1">
    <mergeCell ref="D2:T2"/>
  </mergeCells>
  <pageMargins left="0.7" right="0.7" top="0.75" bottom="0.75" header="0.3" footer="0.3"/>
  <drawing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11" defaultRowHeight="16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2:N27"/>
  <sheetViews>
    <sheetView showGridLines="0" workbookViewId="0">
      <selection activeCell="G24" sqref="G24"/>
    </sheetView>
  </sheetViews>
  <sheetFormatPr baseColWidth="10" defaultColWidth="11" defaultRowHeight="16"/>
  <cols>
    <col min="3" max="3" width="14.33203125" customWidth="1"/>
    <col min="4" max="4" width="22" customWidth="1"/>
    <col min="5" max="5" width="24.1640625" customWidth="1"/>
    <col min="6" max="6" width="12.5" customWidth="1"/>
    <col min="7" max="7" width="18.83203125" customWidth="1"/>
    <col min="8" max="9" width="15" customWidth="1"/>
    <col min="12" max="12" width="17" customWidth="1"/>
    <col min="13" max="13" width="12.83203125" customWidth="1"/>
    <col min="14" max="14" width="13.1640625" customWidth="1"/>
    <col min="16" max="16" width="17.83203125" customWidth="1"/>
    <col min="17" max="17" width="12.83203125" customWidth="1"/>
    <col min="18" max="18" width="14.5" customWidth="1"/>
  </cols>
  <sheetData>
    <row r="2" spans="3:14">
      <c r="C2" s="45"/>
      <c r="D2" s="46"/>
      <c r="E2" s="46"/>
      <c r="F2" s="46"/>
      <c r="G2" s="46"/>
      <c r="H2" s="46"/>
      <c r="I2" s="47"/>
    </row>
    <row r="3" spans="3:14">
      <c r="C3" s="48"/>
      <c r="D3" s="54" t="s">
        <v>184</v>
      </c>
      <c r="I3" s="49"/>
    </row>
    <row r="4" spans="3:14">
      <c r="C4" s="48"/>
      <c r="D4" s="54" t="s">
        <v>185</v>
      </c>
      <c r="I4" s="49"/>
      <c r="L4" s="44" t="s">
        <v>186</v>
      </c>
      <c r="M4" s="44" t="s">
        <v>187</v>
      </c>
      <c r="N4" s="44" t="s">
        <v>188</v>
      </c>
    </row>
    <row r="5" spans="3:14">
      <c r="C5" s="48"/>
      <c r="D5" s="54" t="s">
        <v>189</v>
      </c>
      <c r="G5" s="14" t="s">
        <v>66</v>
      </c>
      <c r="I5" s="49"/>
      <c r="L5" s="30" t="s">
        <v>175</v>
      </c>
      <c r="M5" s="30">
        <v>25</v>
      </c>
      <c r="N5" s="30">
        <v>5</v>
      </c>
    </row>
    <row r="6" spans="3:14">
      <c r="C6" s="48"/>
      <c r="D6" s="54" t="s">
        <v>190</v>
      </c>
      <c r="I6" s="49"/>
      <c r="L6" s="30" t="s">
        <v>191</v>
      </c>
      <c r="M6" s="30">
        <v>2</v>
      </c>
      <c r="N6" s="30">
        <v>6</v>
      </c>
    </row>
    <row r="7" spans="3:14">
      <c r="C7" s="48"/>
      <c r="E7" s="53" t="s">
        <v>192</v>
      </c>
      <c r="I7" s="49"/>
      <c r="L7" s="30" t="s">
        <v>193</v>
      </c>
      <c r="M7" s="30">
        <v>3</v>
      </c>
      <c r="N7" s="30">
        <v>7</v>
      </c>
    </row>
    <row r="8" spans="3:14">
      <c r="C8" s="48"/>
      <c r="E8" s="53"/>
      <c r="I8" s="49"/>
      <c r="L8" s="30" t="s">
        <v>194</v>
      </c>
      <c r="M8" s="30">
        <v>4</v>
      </c>
      <c r="N8" s="30">
        <v>8</v>
      </c>
    </row>
    <row r="9" spans="3:14">
      <c r="C9" s="48"/>
      <c r="E9" s="53" t="s">
        <v>195</v>
      </c>
      <c r="I9" s="49"/>
      <c r="L9" s="30" t="s">
        <v>196</v>
      </c>
      <c r="M9" s="30">
        <v>5</v>
      </c>
      <c r="N9" s="30">
        <v>9</v>
      </c>
    </row>
    <row r="10" spans="3:14">
      <c r="C10" s="48"/>
      <c r="I10" s="49"/>
      <c r="L10" s="30" t="s">
        <v>197</v>
      </c>
      <c r="M10" s="30">
        <v>6</v>
      </c>
      <c r="N10" s="30">
        <v>10</v>
      </c>
    </row>
    <row r="11" spans="3:14" ht="48" customHeight="1">
      <c r="C11" s="48"/>
      <c r="D11" s="44" t="s">
        <v>186</v>
      </c>
      <c r="E11" s="44" t="s">
        <v>187</v>
      </c>
      <c r="F11" s="44" t="s">
        <v>198</v>
      </c>
      <c r="G11" s="44" t="s">
        <v>188</v>
      </c>
      <c r="H11" s="44" t="s">
        <v>199</v>
      </c>
      <c r="I11" s="49"/>
      <c r="L11" s="30" t="s">
        <v>200</v>
      </c>
      <c r="M11" s="30">
        <v>7</v>
      </c>
      <c r="N11" s="30">
        <v>11</v>
      </c>
    </row>
    <row r="12" spans="3:14">
      <c r="C12" s="48"/>
      <c r="D12" s="9" t="s">
        <v>201</v>
      </c>
      <c r="E12" s="9">
        <f t="shared" ref="E12:E20" si="0">IFERROR(VLOOKUP(D12,$L$5:$N$22,2,FALSE),"")</f>
        <v>8</v>
      </c>
      <c r="F12" s="9">
        <v>15</v>
      </c>
      <c r="G12" s="9">
        <f t="shared" ref="G12:G20" si="1">IFERROR(VLOOKUP(D12,$L$5:$N$22,3,FALSE),"")</f>
        <v>12</v>
      </c>
      <c r="H12" s="40">
        <f t="shared" ref="H12:H20" si="2">IF(F12="",0,F12*G12)</f>
        <v>180</v>
      </c>
      <c r="I12" s="49"/>
      <c r="L12" s="30" t="s">
        <v>201</v>
      </c>
      <c r="M12" s="30">
        <v>8</v>
      </c>
      <c r="N12" s="30">
        <v>12</v>
      </c>
    </row>
    <row r="13" spans="3:14">
      <c r="C13" s="48"/>
      <c r="D13" s="9" t="s">
        <v>202</v>
      </c>
      <c r="E13" s="9">
        <f t="shared" si="0"/>
        <v>12</v>
      </c>
      <c r="F13" s="9">
        <v>10</v>
      </c>
      <c r="G13" s="9">
        <f t="shared" si="1"/>
        <v>16</v>
      </c>
      <c r="H13" s="40">
        <f t="shared" si="2"/>
        <v>160</v>
      </c>
      <c r="I13" s="49"/>
      <c r="L13" s="30" t="s">
        <v>203</v>
      </c>
      <c r="M13" s="30">
        <v>9</v>
      </c>
      <c r="N13" s="30">
        <v>13</v>
      </c>
    </row>
    <row r="14" spans="3:14">
      <c r="C14" s="48"/>
      <c r="D14" s="9" t="s">
        <v>196</v>
      </c>
      <c r="E14" s="9">
        <f t="shared" si="0"/>
        <v>5</v>
      </c>
      <c r="F14" s="9">
        <v>2</v>
      </c>
      <c r="G14" s="9">
        <f t="shared" si="1"/>
        <v>9</v>
      </c>
      <c r="H14" s="40">
        <f t="shared" si="2"/>
        <v>18</v>
      </c>
      <c r="I14" s="49"/>
      <c r="L14" s="30" t="s">
        <v>204</v>
      </c>
      <c r="M14" s="30">
        <v>10</v>
      </c>
      <c r="N14" s="30">
        <v>14</v>
      </c>
    </row>
    <row r="15" spans="3:14">
      <c r="C15" s="48"/>
      <c r="D15" s="9"/>
      <c r="E15" s="9" t="str">
        <f t="shared" si="0"/>
        <v/>
      </c>
      <c r="F15" s="9"/>
      <c r="G15" s="9" t="str">
        <f t="shared" si="1"/>
        <v/>
      </c>
      <c r="H15" s="40">
        <f t="shared" si="2"/>
        <v>0</v>
      </c>
      <c r="I15" s="49"/>
      <c r="L15" s="30" t="s">
        <v>205</v>
      </c>
      <c r="M15" s="30">
        <v>11</v>
      </c>
      <c r="N15" s="30">
        <v>15</v>
      </c>
    </row>
    <row r="16" spans="3:14">
      <c r="C16" s="48"/>
      <c r="D16" s="9"/>
      <c r="E16" s="9" t="str">
        <f t="shared" si="0"/>
        <v/>
      </c>
      <c r="F16" s="9"/>
      <c r="G16" s="9" t="str">
        <f t="shared" si="1"/>
        <v/>
      </c>
      <c r="H16" s="40">
        <f t="shared" si="2"/>
        <v>0</v>
      </c>
      <c r="I16" s="49"/>
      <c r="L16" s="30" t="s">
        <v>202</v>
      </c>
      <c r="M16" s="30">
        <v>12</v>
      </c>
      <c r="N16" s="30">
        <v>16</v>
      </c>
    </row>
    <row r="17" spans="3:14">
      <c r="C17" s="48"/>
      <c r="D17" s="9"/>
      <c r="E17" s="9" t="str">
        <f t="shared" si="0"/>
        <v/>
      </c>
      <c r="F17" s="9"/>
      <c r="G17" s="9" t="str">
        <f t="shared" si="1"/>
        <v/>
      </c>
      <c r="H17" s="40">
        <f t="shared" si="2"/>
        <v>0</v>
      </c>
      <c r="I17" s="49"/>
      <c r="L17" s="30" t="s">
        <v>206</v>
      </c>
      <c r="M17" s="30">
        <v>13</v>
      </c>
      <c r="N17" s="30">
        <v>17</v>
      </c>
    </row>
    <row r="18" spans="3:14">
      <c r="C18" s="48"/>
      <c r="D18" s="9"/>
      <c r="E18" s="9" t="str">
        <f t="shared" si="0"/>
        <v/>
      </c>
      <c r="F18" s="9"/>
      <c r="G18" s="9" t="str">
        <f t="shared" si="1"/>
        <v/>
      </c>
      <c r="H18" s="40">
        <f t="shared" si="2"/>
        <v>0</v>
      </c>
      <c r="I18" s="49"/>
      <c r="L18" s="30" t="s">
        <v>207</v>
      </c>
      <c r="M18" s="30">
        <v>14</v>
      </c>
      <c r="N18" s="30">
        <v>18</v>
      </c>
    </row>
    <row r="19" spans="3:14">
      <c r="C19" s="48"/>
      <c r="D19" s="9"/>
      <c r="E19" s="9" t="str">
        <f t="shared" si="0"/>
        <v/>
      </c>
      <c r="F19" s="9"/>
      <c r="G19" s="9" t="str">
        <f t="shared" si="1"/>
        <v/>
      </c>
      <c r="H19" s="40">
        <f t="shared" si="2"/>
        <v>0</v>
      </c>
      <c r="I19" s="49"/>
      <c r="L19" s="30" t="s">
        <v>208</v>
      </c>
      <c r="M19" s="30">
        <v>15</v>
      </c>
      <c r="N19" s="30">
        <v>19</v>
      </c>
    </row>
    <row r="20" spans="3:14">
      <c r="C20" s="48"/>
      <c r="D20" s="9"/>
      <c r="E20" s="9" t="str">
        <f t="shared" si="0"/>
        <v/>
      </c>
      <c r="F20" s="9"/>
      <c r="G20" s="9" t="str">
        <f t="shared" si="1"/>
        <v/>
      </c>
      <c r="H20" s="40">
        <f t="shared" si="2"/>
        <v>0</v>
      </c>
      <c r="I20" s="49"/>
      <c r="L20" s="30" t="s">
        <v>209</v>
      </c>
      <c r="M20" s="30">
        <v>16</v>
      </c>
      <c r="N20" s="30">
        <v>20</v>
      </c>
    </row>
    <row r="21" spans="3:14">
      <c r="C21" s="48"/>
      <c r="G21" s="55" t="s">
        <v>210</v>
      </c>
      <c r="H21" s="40">
        <f>SUM(H12:H20)</f>
        <v>358</v>
      </c>
      <c r="I21" s="49"/>
      <c r="L21" s="30" t="s">
        <v>211</v>
      </c>
      <c r="M21" s="30">
        <v>17</v>
      </c>
      <c r="N21" s="30">
        <v>21</v>
      </c>
    </row>
    <row r="22" spans="3:14">
      <c r="C22" s="48"/>
      <c r="F22" s="57" t="s">
        <v>212</v>
      </c>
      <c r="G22" s="56">
        <v>0.02</v>
      </c>
      <c r="H22" s="40">
        <f>IF(G22="",0,G22*H21)</f>
        <v>7.16</v>
      </c>
      <c r="I22" s="49"/>
      <c r="L22" s="30" t="s">
        <v>213</v>
      </c>
      <c r="M22" s="30">
        <v>18</v>
      </c>
      <c r="N22" s="30">
        <v>22</v>
      </c>
    </row>
    <row r="23" spans="3:14">
      <c r="C23" s="48"/>
      <c r="G23" s="55" t="s">
        <v>214</v>
      </c>
      <c r="H23" s="40">
        <f>H21-H22</f>
        <v>350.84</v>
      </c>
      <c r="I23" s="49"/>
    </row>
    <row r="24" spans="3:14">
      <c r="C24" s="48"/>
      <c r="F24" s="57" t="s">
        <v>215</v>
      </c>
      <c r="G24" s="56">
        <v>0.1</v>
      </c>
      <c r="H24" s="40">
        <f>G24*H23</f>
        <v>35.083999999999996</v>
      </c>
      <c r="I24" s="49"/>
    </row>
    <row r="25" spans="3:14">
      <c r="C25" s="48"/>
      <c r="G25" s="57" t="s">
        <v>216</v>
      </c>
      <c r="H25" s="40">
        <f>H23+H24</f>
        <v>385.92399999999998</v>
      </c>
      <c r="I25" s="49"/>
    </row>
    <row r="26" spans="3:14">
      <c r="C26" s="48"/>
      <c r="I26" s="49"/>
    </row>
    <row r="27" spans="3:14">
      <c r="C27" s="50"/>
      <c r="D27" s="51"/>
      <c r="E27" s="51"/>
      <c r="F27" s="51"/>
      <c r="G27" s="51"/>
      <c r="H27" s="51"/>
      <c r="I27" s="52"/>
    </row>
  </sheetData>
  <dataValidations count="2">
    <dataValidation type="list" allowBlank="1" showInputMessage="1" showErrorMessage="1" sqref="D12:D20" xr:uid="{00000000-0002-0000-0900-000000000000}">
      <formula1>Référence</formula1>
    </dataValidation>
    <dataValidation type="list" allowBlank="1" showInputMessage="1" showErrorMessage="1" sqref="G5" xr:uid="{00000000-0002-0000-0900-000001000000}">
      <formula1>Clients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Z57"/>
  <sheetViews>
    <sheetView zoomScale="75" workbookViewId="0">
      <selection activeCell="C3" sqref="C3"/>
    </sheetView>
  </sheetViews>
  <sheetFormatPr baseColWidth="10" defaultColWidth="11" defaultRowHeight="16"/>
  <cols>
    <col min="3" max="14" width="17.83203125" customWidth="1"/>
    <col min="18" max="18" width="17.33203125" customWidth="1"/>
    <col min="19" max="23" width="18.1640625" customWidth="1"/>
  </cols>
  <sheetData>
    <row r="2" spans="2:26" ht="26" customHeight="1">
      <c r="B2" s="14"/>
      <c r="C2" s="30" t="s">
        <v>217</v>
      </c>
      <c r="D2" s="64"/>
      <c r="E2" s="181" t="str">
        <f>IF(C3&lt;&gt;"","Calendrier pour l'année " &amp; C3,"")</f>
        <v>Calendrier pour l'année 2029</v>
      </c>
      <c r="F2" s="177"/>
      <c r="G2" s="177"/>
      <c r="H2" s="177"/>
      <c r="I2" s="177"/>
      <c r="J2" s="177"/>
      <c r="K2" s="177"/>
      <c r="L2" s="177"/>
      <c r="M2" s="177"/>
      <c r="N2" s="177"/>
      <c r="O2" s="14"/>
    </row>
    <row r="3" spans="2:26">
      <c r="B3" s="14"/>
      <c r="C3" s="30">
        <v>2029</v>
      </c>
      <c r="D3" s="14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4"/>
    </row>
    <row r="4" spans="2:26">
      <c r="B4" s="14"/>
      <c r="C4" s="14"/>
      <c r="D4" s="14"/>
      <c r="E4" s="14"/>
      <c r="F4" s="14"/>
      <c r="G4" s="14"/>
      <c r="H4" s="14"/>
      <c r="I4" s="14"/>
      <c r="J4" s="59"/>
      <c r="K4" s="14"/>
      <c r="L4" s="14"/>
      <c r="M4" s="14"/>
      <c r="N4" s="14"/>
      <c r="O4" s="14"/>
      <c r="R4" s="53"/>
      <c r="S4" s="61">
        <v>2025</v>
      </c>
      <c r="T4" s="61">
        <v>2026</v>
      </c>
      <c r="U4" s="61">
        <v>2027</v>
      </c>
      <c r="V4" s="61">
        <v>2028</v>
      </c>
      <c r="W4" s="61">
        <v>2029</v>
      </c>
      <c r="Y4" s="18">
        <f>C3</f>
        <v>2029</v>
      </c>
      <c r="Z4" s="18">
        <f>HLOOKUP(Y4,S4:W5,2,FALSE)</f>
        <v>5</v>
      </c>
    </row>
    <row r="5" spans="2:26">
      <c r="B5" s="60"/>
      <c r="C5" s="69">
        <v>45658</v>
      </c>
      <c r="D5" s="69">
        <v>45689</v>
      </c>
      <c r="E5" s="69">
        <v>45717</v>
      </c>
      <c r="F5" s="69">
        <v>45748</v>
      </c>
      <c r="G5" s="69">
        <v>45778</v>
      </c>
      <c r="H5" s="69">
        <v>45809</v>
      </c>
      <c r="I5" s="69">
        <v>45839</v>
      </c>
      <c r="J5" s="69">
        <v>45870</v>
      </c>
      <c r="K5" s="69">
        <v>45901</v>
      </c>
      <c r="L5" s="69">
        <v>45931</v>
      </c>
      <c r="M5" s="69">
        <v>45962</v>
      </c>
      <c r="N5" s="69">
        <v>45992</v>
      </c>
      <c r="O5" s="14"/>
      <c r="R5" s="53"/>
      <c r="S5" s="67">
        <v>1</v>
      </c>
      <c r="T5" s="67">
        <v>2</v>
      </c>
      <c r="U5" s="67">
        <v>3</v>
      </c>
      <c r="V5" s="67">
        <v>4</v>
      </c>
      <c r="W5" s="67">
        <v>5</v>
      </c>
      <c r="Y5" s="18"/>
      <c r="Z5" s="18"/>
    </row>
    <row r="6" spans="2:26">
      <c r="B6" s="60"/>
      <c r="C6" s="60" t="str">
        <f t="shared" ref="C6:N6" si="0">IF($C$3&lt;&gt;"",PROPER(TEXT(C5,"mmmm")),"")</f>
        <v>Janvier</v>
      </c>
      <c r="D6" s="60" t="str">
        <f t="shared" si="0"/>
        <v>Février</v>
      </c>
      <c r="E6" s="60" t="str">
        <f t="shared" si="0"/>
        <v>Mars</v>
      </c>
      <c r="F6" s="60" t="str">
        <f t="shared" si="0"/>
        <v>Avril</v>
      </c>
      <c r="G6" s="60" t="str">
        <f t="shared" si="0"/>
        <v>Mai</v>
      </c>
      <c r="H6" s="60" t="str">
        <f t="shared" si="0"/>
        <v>Juin</v>
      </c>
      <c r="I6" s="60" t="str">
        <f t="shared" si="0"/>
        <v>Juillet</v>
      </c>
      <c r="J6" s="60" t="str">
        <f t="shared" si="0"/>
        <v>Août</v>
      </c>
      <c r="K6" s="60" t="str">
        <f t="shared" si="0"/>
        <v>Septembre</v>
      </c>
      <c r="L6" s="60" t="str">
        <f t="shared" si="0"/>
        <v>Octobre</v>
      </c>
      <c r="M6" s="60" t="str">
        <f t="shared" si="0"/>
        <v>Novembre</v>
      </c>
      <c r="N6" s="60" t="str">
        <f t="shared" si="0"/>
        <v>Décembre</v>
      </c>
      <c r="O6" s="14"/>
      <c r="R6" s="61" t="s">
        <v>218</v>
      </c>
      <c r="S6" s="63">
        <v>45658</v>
      </c>
      <c r="T6" s="63">
        <v>46023</v>
      </c>
      <c r="U6" s="63">
        <v>46388</v>
      </c>
      <c r="V6" s="63">
        <v>46753</v>
      </c>
      <c r="W6" s="63">
        <v>47119</v>
      </c>
      <c r="Y6" s="66">
        <f t="array" ref="Y6">INDEX($S$6:$W$16,Z6,$Z$4)</f>
        <v>47119</v>
      </c>
      <c r="Z6" s="67">
        <v>1</v>
      </c>
    </row>
    <row r="7" spans="2:26">
      <c r="B7" s="68">
        <v>1</v>
      </c>
      <c r="C7" s="65">
        <f t="shared" ref="C7:N7" si="1">IF($C$3&lt;&gt;"",DATE($C$3,MONTH(C$5),$B7),"")</f>
        <v>47119</v>
      </c>
      <c r="D7" s="65">
        <f t="shared" si="1"/>
        <v>47150</v>
      </c>
      <c r="E7" s="65">
        <f t="shared" si="1"/>
        <v>47178</v>
      </c>
      <c r="F7" s="65">
        <f t="shared" si="1"/>
        <v>47209</v>
      </c>
      <c r="G7" s="65">
        <f t="shared" si="1"/>
        <v>47239</v>
      </c>
      <c r="H7" s="65">
        <f t="shared" si="1"/>
        <v>47270</v>
      </c>
      <c r="I7" s="65">
        <f t="shared" si="1"/>
        <v>47300</v>
      </c>
      <c r="J7" s="65">
        <f t="shared" si="1"/>
        <v>47331</v>
      </c>
      <c r="K7" s="65">
        <f t="shared" si="1"/>
        <v>47362</v>
      </c>
      <c r="L7" s="65">
        <f t="shared" si="1"/>
        <v>47392</v>
      </c>
      <c r="M7" s="65">
        <f t="shared" si="1"/>
        <v>47423</v>
      </c>
      <c r="N7" s="65">
        <f t="shared" si="1"/>
        <v>47453</v>
      </c>
      <c r="O7" s="14"/>
      <c r="R7" s="61" t="s">
        <v>219</v>
      </c>
      <c r="S7" s="63">
        <v>45768</v>
      </c>
      <c r="T7" s="63">
        <v>46118</v>
      </c>
      <c r="U7" s="63">
        <v>46475</v>
      </c>
      <c r="V7" s="63">
        <v>46860</v>
      </c>
      <c r="W7" s="63">
        <v>47210</v>
      </c>
      <c r="Y7" s="66">
        <f t="array" ref="Y7">INDEX($S$6:$W$16,Z7,$Z$4)</f>
        <v>47210</v>
      </c>
      <c r="Z7" s="67">
        <v>2</v>
      </c>
    </row>
    <row r="8" spans="2:26">
      <c r="B8" s="68">
        <v>2</v>
      </c>
      <c r="C8" s="65">
        <f t="shared" ref="C8:N17" si="2">IF($C$3&lt;&gt;"",IF(MONTH(DATE($C$3,MONTH(C$5),$B8))=MONTH(C$7),DATE($C$3,MONTH(C$5),$B8),""),"")</f>
        <v>47120</v>
      </c>
      <c r="D8" s="65">
        <f t="shared" si="2"/>
        <v>47151</v>
      </c>
      <c r="E8" s="65">
        <f t="shared" si="2"/>
        <v>47179</v>
      </c>
      <c r="F8" s="65">
        <f t="shared" si="2"/>
        <v>47210</v>
      </c>
      <c r="G8" s="65">
        <f t="shared" si="2"/>
        <v>47240</v>
      </c>
      <c r="H8" s="65">
        <f t="shared" si="2"/>
        <v>47271</v>
      </c>
      <c r="I8" s="65">
        <f t="shared" si="2"/>
        <v>47301</v>
      </c>
      <c r="J8" s="65">
        <f t="shared" si="2"/>
        <v>47332</v>
      </c>
      <c r="K8" s="65">
        <f t="shared" si="2"/>
        <v>47363</v>
      </c>
      <c r="L8" s="65">
        <f t="shared" si="2"/>
        <v>47393</v>
      </c>
      <c r="M8" s="65">
        <f t="shared" si="2"/>
        <v>47424</v>
      </c>
      <c r="N8" s="65">
        <f t="shared" si="2"/>
        <v>47454</v>
      </c>
      <c r="O8" s="14"/>
      <c r="R8" s="61" t="s">
        <v>220</v>
      </c>
      <c r="S8" s="63">
        <v>45778</v>
      </c>
      <c r="T8" s="63">
        <v>46143</v>
      </c>
      <c r="U8" s="63">
        <v>46508</v>
      </c>
      <c r="V8" s="63">
        <v>46874</v>
      </c>
      <c r="W8" s="63">
        <v>47239</v>
      </c>
      <c r="Y8" s="66">
        <f t="array" ref="Y8">INDEX($S$6:$W$16,Z8,$Z$4)</f>
        <v>47239</v>
      </c>
      <c r="Z8" s="67">
        <v>3</v>
      </c>
    </row>
    <row r="9" spans="2:26">
      <c r="B9" s="68">
        <v>3</v>
      </c>
      <c r="C9" s="65">
        <f t="shared" si="2"/>
        <v>47121</v>
      </c>
      <c r="D9" s="65">
        <f t="shared" si="2"/>
        <v>47152</v>
      </c>
      <c r="E9" s="65">
        <f t="shared" si="2"/>
        <v>47180</v>
      </c>
      <c r="F9" s="65">
        <f t="shared" si="2"/>
        <v>47211</v>
      </c>
      <c r="G9" s="65">
        <f t="shared" si="2"/>
        <v>47241</v>
      </c>
      <c r="H9" s="65">
        <f t="shared" si="2"/>
        <v>47272</v>
      </c>
      <c r="I9" s="65">
        <f t="shared" si="2"/>
        <v>47302</v>
      </c>
      <c r="J9" s="65">
        <f t="shared" si="2"/>
        <v>47333</v>
      </c>
      <c r="K9" s="65">
        <f t="shared" si="2"/>
        <v>47364</v>
      </c>
      <c r="L9" s="65">
        <f t="shared" si="2"/>
        <v>47394</v>
      </c>
      <c r="M9" s="65">
        <f t="shared" si="2"/>
        <v>47425</v>
      </c>
      <c r="N9" s="65">
        <f t="shared" si="2"/>
        <v>47455</v>
      </c>
      <c r="O9" s="14"/>
      <c r="R9" s="62">
        <v>45785</v>
      </c>
      <c r="S9" s="63">
        <v>45785</v>
      </c>
      <c r="T9" s="63">
        <v>46150</v>
      </c>
      <c r="U9" s="63">
        <v>46515</v>
      </c>
      <c r="V9" s="63">
        <v>46881</v>
      </c>
      <c r="W9" s="63">
        <v>47246</v>
      </c>
      <c r="Y9" s="66">
        <f t="array" ref="Y9">INDEX($S$6:$W$16,Z9,$Z$4)</f>
        <v>47246</v>
      </c>
      <c r="Z9" s="67">
        <v>4</v>
      </c>
    </row>
    <row r="10" spans="2:26">
      <c r="B10" s="68">
        <v>4</v>
      </c>
      <c r="C10" s="65">
        <f t="shared" si="2"/>
        <v>47122</v>
      </c>
      <c r="D10" s="65">
        <f t="shared" si="2"/>
        <v>47153</v>
      </c>
      <c r="E10" s="65">
        <f t="shared" si="2"/>
        <v>47181</v>
      </c>
      <c r="F10" s="65">
        <f t="shared" si="2"/>
        <v>47212</v>
      </c>
      <c r="G10" s="65">
        <f t="shared" si="2"/>
        <v>47242</v>
      </c>
      <c r="H10" s="65">
        <f t="shared" si="2"/>
        <v>47273</v>
      </c>
      <c r="I10" s="65">
        <f t="shared" si="2"/>
        <v>47303</v>
      </c>
      <c r="J10" s="65">
        <f t="shared" si="2"/>
        <v>47334</v>
      </c>
      <c r="K10" s="65">
        <f t="shared" si="2"/>
        <v>47365</v>
      </c>
      <c r="L10" s="65">
        <f t="shared" si="2"/>
        <v>47395</v>
      </c>
      <c r="M10" s="65">
        <f t="shared" si="2"/>
        <v>47426</v>
      </c>
      <c r="N10" s="65">
        <f t="shared" si="2"/>
        <v>47456</v>
      </c>
      <c r="O10" s="14"/>
      <c r="R10" s="61" t="s">
        <v>221</v>
      </c>
      <c r="S10" s="63">
        <v>45806</v>
      </c>
      <c r="T10" s="63">
        <v>46156</v>
      </c>
      <c r="U10" s="63">
        <v>46513</v>
      </c>
      <c r="V10" s="63">
        <v>46898</v>
      </c>
      <c r="W10" s="63">
        <v>47248</v>
      </c>
      <c r="Y10" s="66">
        <f t="array" ref="Y10">INDEX($S$6:$W$16,Z10,$Z$4)</f>
        <v>47248</v>
      </c>
      <c r="Z10" s="67">
        <v>5</v>
      </c>
    </row>
    <row r="11" spans="2:26">
      <c r="B11" s="68">
        <v>5</v>
      </c>
      <c r="C11" s="65">
        <f t="shared" si="2"/>
        <v>47123</v>
      </c>
      <c r="D11" s="65">
        <f t="shared" si="2"/>
        <v>47154</v>
      </c>
      <c r="E11" s="65">
        <f t="shared" si="2"/>
        <v>47182</v>
      </c>
      <c r="F11" s="65">
        <f t="shared" si="2"/>
        <v>47213</v>
      </c>
      <c r="G11" s="65">
        <f t="shared" si="2"/>
        <v>47243</v>
      </c>
      <c r="H11" s="65">
        <f t="shared" si="2"/>
        <v>47274</v>
      </c>
      <c r="I11" s="65">
        <f t="shared" si="2"/>
        <v>47304</v>
      </c>
      <c r="J11" s="65">
        <f t="shared" si="2"/>
        <v>47335</v>
      </c>
      <c r="K11" s="65">
        <f t="shared" si="2"/>
        <v>47366</v>
      </c>
      <c r="L11" s="65">
        <f t="shared" si="2"/>
        <v>47396</v>
      </c>
      <c r="M11" s="65">
        <f t="shared" si="2"/>
        <v>47427</v>
      </c>
      <c r="N11" s="65">
        <f t="shared" si="2"/>
        <v>47457</v>
      </c>
      <c r="O11" s="14"/>
      <c r="R11" s="61" t="s">
        <v>222</v>
      </c>
      <c r="S11" s="63">
        <v>45817</v>
      </c>
      <c r="T11" s="63">
        <v>46167</v>
      </c>
      <c r="U11" s="63">
        <v>46524</v>
      </c>
      <c r="V11" s="63">
        <v>46909</v>
      </c>
      <c r="W11" s="63">
        <v>47259</v>
      </c>
      <c r="Y11" s="66">
        <f t="array" ref="Y11">INDEX($S$6:$W$16,Z11,$Z$4)</f>
        <v>47259</v>
      </c>
      <c r="Z11" s="67">
        <v>6</v>
      </c>
    </row>
    <row r="12" spans="2:26">
      <c r="B12" s="68">
        <v>6</v>
      </c>
      <c r="C12" s="65">
        <f t="shared" si="2"/>
        <v>47124</v>
      </c>
      <c r="D12" s="65">
        <f t="shared" si="2"/>
        <v>47155</v>
      </c>
      <c r="E12" s="65">
        <f t="shared" si="2"/>
        <v>47183</v>
      </c>
      <c r="F12" s="65">
        <f t="shared" si="2"/>
        <v>47214</v>
      </c>
      <c r="G12" s="65">
        <f t="shared" si="2"/>
        <v>47244</v>
      </c>
      <c r="H12" s="65">
        <f t="shared" si="2"/>
        <v>47275</v>
      </c>
      <c r="I12" s="65">
        <f t="shared" si="2"/>
        <v>47305</v>
      </c>
      <c r="J12" s="65">
        <f t="shared" si="2"/>
        <v>47336</v>
      </c>
      <c r="K12" s="65">
        <f t="shared" si="2"/>
        <v>47367</v>
      </c>
      <c r="L12" s="65">
        <f t="shared" si="2"/>
        <v>47397</v>
      </c>
      <c r="M12" s="65">
        <f t="shared" si="2"/>
        <v>47428</v>
      </c>
      <c r="N12" s="65">
        <f t="shared" si="2"/>
        <v>47458</v>
      </c>
      <c r="O12" s="14"/>
      <c r="R12" s="61" t="s">
        <v>223</v>
      </c>
      <c r="S12" s="63">
        <v>45852</v>
      </c>
      <c r="T12" s="63">
        <v>46217</v>
      </c>
      <c r="U12" s="63">
        <v>46582</v>
      </c>
      <c r="V12" s="63">
        <v>46948</v>
      </c>
      <c r="W12" s="63">
        <v>47313</v>
      </c>
      <c r="Y12" s="66">
        <f t="array" ref="Y12">INDEX($S$6:$W$16,Z12,$Z$4)</f>
        <v>47313</v>
      </c>
      <c r="Z12" s="67">
        <v>7</v>
      </c>
    </row>
    <row r="13" spans="2:26">
      <c r="B13" s="68">
        <v>7</v>
      </c>
      <c r="C13" s="65">
        <f t="shared" si="2"/>
        <v>47125</v>
      </c>
      <c r="D13" s="65">
        <f t="shared" si="2"/>
        <v>47156</v>
      </c>
      <c r="E13" s="65">
        <f t="shared" si="2"/>
        <v>47184</v>
      </c>
      <c r="F13" s="65">
        <f t="shared" si="2"/>
        <v>47215</v>
      </c>
      <c r="G13" s="65">
        <f t="shared" si="2"/>
        <v>47245</v>
      </c>
      <c r="H13" s="65">
        <f t="shared" si="2"/>
        <v>47276</v>
      </c>
      <c r="I13" s="65">
        <f t="shared" si="2"/>
        <v>47306</v>
      </c>
      <c r="J13" s="65">
        <f t="shared" si="2"/>
        <v>47337</v>
      </c>
      <c r="K13" s="65">
        <f t="shared" si="2"/>
        <v>47368</v>
      </c>
      <c r="L13" s="65">
        <f t="shared" si="2"/>
        <v>47398</v>
      </c>
      <c r="M13" s="65">
        <f t="shared" si="2"/>
        <v>47429</v>
      </c>
      <c r="N13" s="65">
        <f t="shared" si="2"/>
        <v>47459</v>
      </c>
      <c r="O13" s="14"/>
      <c r="R13" s="61" t="s">
        <v>224</v>
      </c>
      <c r="S13" s="63">
        <v>45884</v>
      </c>
      <c r="T13" s="63">
        <v>46249</v>
      </c>
      <c r="U13" s="63">
        <v>46614</v>
      </c>
      <c r="V13" s="63">
        <v>46980</v>
      </c>
      <c r="W13" s="63">
        <v>47345</v>
      </c>
      <c r="Y13" s="66">
        <f t="array" ref="Y13">INDEX($S$6:$W$16,Z13,$Z$4)</f>
        <v>47345</v>
      </c>
      <c r="Z13" s="67">
        <v>8</v>
      </c>
    </row>
    <row r="14" spans="2:26">
      <c r="B14" s="68">
        <v>8</v>
      </c>
      <c r="C14" s="65">
        <f t="shared" si="2"/>
        <v>47126</v>
      </c>
      <c r="D14" s="65">
        <f t="shared" si="2"/>
        <v>47157</v>
      </c>
      <c r="E14" s="65">
        <f t="shared" si="2"/>
        <v>47185</v>
      </c>
      <c r="F14" s="65">
        <f t="shared" si="2"/>
        <v>47216</v>
      </c>
      <c r="G14" s="65">
        <f t="shared" si="2"/>
        <v>47246</v>
      </c>
      <c r="H14" s="65">
        <f t="shared" si="2"/>
        <v>47277</v>
      </c>
      <c r="I14" s="65">
        <f t="shared" si="2"/>
        <v>47307</v>
      </c>
      <c r="J14" s="65">
        <f t="shared" si="2"/>
        <v>47338</v>
      </c>
      <c r="K14" s="65">
        <f t="shared" si="2"/>
        <v>47369</v>
      </c>
      <c r="L14" s="65">
        <f t="shared" si="2"/>
        <v>47399</v>
      </c>
      <c r="M14" s="65">
        <f t="shared" si="2"/>
        <v>47430</v>
      </c>
      <c r="N14" s="65">
        <f t="shared" si="2"/>
        <v>47460</v>
      </c>
      <c r="O14" s="14"/>
      <c r="R14" s="61" t="s">
        <v>225</v>
      </c>
      <c r="S14" s="63">
        <v>45962</v>
      </c>
      <c r="T14" s="63">
        <v>46327</v>
      </c>
      <c r="U14" s="63">
        <v>46692</v>
      </c>
      <c r="V14" s="63">
        <v>47058</v>
      </c>
      <c r="W14" s="63">
        <v>47423</v>
      </c>
      <c r="Y14" s="66">
        <f t="array" ref="Y14">INDEX($S$6:$W$16,Z14,$Z$4)</f>
        <v>47423</v>
      </c>
      <c r="Z14" s="67">
        <v>9</v>
      </c>
    </row>
    <row r="15" spans="2:26">
      <c r="B15" s="68">
        <v>9</v>
      </c>
      <c r="C15" s="65">
        <f t="shared" si="2"/>
        <v>47127</v>
      </c>
      <c r="D15" s="65">
        <f t="shared" si="2"/>
        <v>47158</v>
      </c>
      <c r="E15" s="65">
        <f t="shared" si="2"/>
        <v>47186</v>
      </c>
      <c r="F15" s="65">
        <f t="shared" si="2"/>
        <v>47217</v>
      </c>
      <c r="G15" s="65">
        <f t="shared" si="2"/>
        <v>47247</v>
      </c>
      <c r="H15" s="65">
        <f t="shared" si="2"/>
        <v>47278</v>
      </c>
      <c r="I15" s="65">
        <f t="shared" si="2"/>
        <v>47308</v>
      </c>
      <c r="J15" s="65">
        <f t="shared" si="2"/>
        <v>47339</v>
      </c>
      <c r="K15" s="65">
        <f t="shared" si="2"/>
        <v>47370</v>
      </c>
      <c r="L15" s="65">
        <f t="shared" si="2"/>
        <v>47400</v>
      </c>
      <c r="M15" s="65">
        <f t="shared" si="2"/>
        <v>47431</v>
      </c>
      <c r="N15" s="65">
        <f t="shared" si="2"/>
        <v>47461</v>
      </c>
      <c r="O15" s="14"/>
      <c r="R15" s="61" t="s">
        <v>226</v>
      </c>
      <c r="S15" s="63">
        <v>45972</v>
      </c>
      <c r="T15" s="63">
        <v>46337</v>
      </c>
      <c r="U15" s="63">
        <v>46702</v>
      </c>
      <c r="V15" s="63">
        <v>47068</v>
      </c>
      <c r="W15" s="63">
        <v>47433</v>
      </c>
      <c r="Y15" s="66">
        <f t="array" ref="Y15">INDEX($S$6:$W$16,Z15,$Z$4)</f>
        <v>47433</v>
      </c>
      <c r="Z15" s="67">
        <v>10</v>
      </c>
    </row>
    <row r="16" spans="2:26">
      <c r="B16" s="68">
        <v>10</v>
      </c>
      <c r="C16" s="65">
        <f t="shared" si="2"/>
        <v>47128</v>
      </c>
      <c r="D16" s="65">
        <f t="shared" si="2"/>
        <v>47159</v>
      </c>
      <c r="E16" s="65">
        <f t="shared" si="2"/>
        <v>47187</v>
      </c>
      <c r="F16" s="65">
        <f t="shared" si="2"/>
        <v>47218</v>
      </c>
      <c r="G16" s="65">
        <f t="shared" si="2"/>
        <v>47248</v>
      </c>
      <c r="H16" s="65">
        <f t="shared" si="2"/>
        <v>47279</v>
      </c>
      <c r="I16" s="65">
        <f t="shared" si="2"/>
        <v>47309</v>
      </c>
      <c r="J16" s="65">
        <f t="shared" si="2"/>
        <v>47340</v>
      </c>
      <c r="K16" s="65">
        <f t="shared" si="2"/>
        <v>47371</v>
      </c>
      <c r="L16" s="65">
        <f t="shared" si="2"/>
        <v>47401</v>
      </c>
      <c r="M16" s="65">
        <f t="shared" si="2"/>
        <v>47432</v>
      </c>
      <c r="N16" s="65">
        <f t="shared" si="2"/>
        <v>47462</v>
      </c>
      <c r="O16" s="14"/>
      <c r="R16" s="61" t="s">
        <v>227</v>
      </c>
      <c r="S16" s="63">
        <v>46016</v>
      </c>
      <c r="T16" s="63">
        <v>46381</v>
      </c>
      <c r="U16" s="63">
        <v>46746</v>
      </c>
      <c r="V16" s="63">
        <v>47112</v>
      </c>
      <c r="W16" s="63">
        <v>47477</v>
      </c>
      <c r="Y16" s="66">
        <f t="array" ref="Y16">INDEX($S$6:$W$16,Z16,$Z$4)</f>
        <v>47477</v>
      </c>
      <c r="Z16" s="67">
        <v>11</v>
      </c>
    </row>
    <row r="17" spans="2:15">
      <c r="B17" s="68">
        <v>11</v>
      </c>
      <c r="C17" s="65">
        <f t="shared" si="2"/>
        <v>47129</v>
      </c>
      <c r="D17" s="65">
        <f t="shared" si="2"/>
        <v>47160</v>
      </c>
      <c r="E17" s="65">
        <f t="shared" si="2"/>
        <v>47188</v>
      </c>
      <c r="F17" s="65">
        <f t="shared" si="2"/>
        <v>47219</v>
      </c>
      <c r="G17" s="65">
        <f t="shared" si="2"/>
        <v>47249</v>
      </c>
      <c r="H17" s="65">
        <f t="shared" si="2"/>
        <v>47280</v>
      </c>
      <c r="I17" s="65">
        <f t="shared" si="2"/>
        <v>47310</v>
      </c>
      <c r="J17" s="65">
        <f t="shared" si="2"/>
        <v>47341</v>
      </c>
      <c r="K17" s="65">
        <f t="shared" si="2"/>
        <v>47372</v>
      </c>
      <c r="L17" s="65">
        <f t="shared" si="2"/>
        <v>47402</v>
      </c>
      <c r="M17" s="65">
        <f t="shared" si="2"/>
        <v>47433</v>
      </c>
      <c r="N17" s="65">
        <f t="shared" si="2"/>
        <v>47463</v>
      </c>
      <c r="O17" s="14"/>
    </row>
    <row r="18" spans="2:15">
      <c r="B18" s="68">
        <v>12</v>
      </c>
      <c r="C18" s="65">
        <f t="shared" ref="C18:N27" si="3">IF($C$3&lt;&gt;"",IF(MONTH(DATE($C$3,MONTH(C$5),$B18))=MONTH(C$7),DATE($C$3,MONTH(C$5),$B18),""),"")</f>
        <v>47130</v>
      </c>
      <c r="D18" s="65">
        <f t="shared" si="3"/>
        <v>47161</v>
      </c>
      <c r="E18" s="65">
        <f t="shared" si="3"/>
        <v>47189</v>
      </c>
      <c r="F18" s="65">
        <f t="shared" si="3"/>
        <v>47220</v>
      </c>
      <c r="G18" s="65">
        <f t="shared" si="3"/>
        <v>47250</v>
      </c>
      <c r="H18" s="65">
        <f t="shared" si="3"/>
        <v>47281</v>
      </c>
      <c r="I18" s="65">
        <f t="shared" si="3"/>
        <v>47311</v>
      </c>
      <c r="J18" s="65">
        <f t="shared" si="3"/>
        <v>47342</v>
      </c>
      <c r="K18" s="65">
        <f t="shared" si="3"/>
        <v>47373</v>
      </c>
      <c r="L18" s="65">
        <f t="shared" si="3"/>
        <v>47403</v>
      </c>
      <c r="M18" s="65">
        <f t="shared" si="3"/>
        <v>47434</v>
      </c>
      <c r="N18" s="65">
        <f t="shared" si="3"/>
        <v>47464</v>
      </c>
      <c r="O18" s="14"/>
    </row>
    <row r="19" spans="2:15">
      <c r="B19" s="68">
        <v>13</v>
      </c>
      <c r="C19" s="65">
        <f t="shared" si="3"/>
        <v>47131</v>
      </c>
      <c r="D19" s="65">
        <f t="shared" si="3"/>
        <v>47162</v>
      </c>
      <c r="E19" s="65">
        <f t="shared" si="3"/>
        <v>47190</v>
      </c>
      <c r="F19" s="65">
        <f t="shared" si="3"/>
        <v>47221</v>
      </c>
      <c r="G19" s="65">
        <f t="shared" si="3"/>
        <v>47251</v>
      </c>
      <c r="H19" s="65">
        <f t="shared" si="3"/>
        <v>47282</v>
      </c>
      <c r="I19" s="65">
        <f t="shared" si="3"/>
        <v>47312</v>
      </c>
      <c r="J19" s="65">
        <f t="shared" si="3"/>
        <v>47343</v>
      </c>
      <c r="K19" s="65">
        <f t="shared" si="3"/>
        <v>47374</v>
      </c>
      <c r="L19" s="65">
        <f t="shared" si="3"/>
        <v>47404</v>
      </c>
      <c r="M19" s="65">
        <f t="shared" si="3"/>
        <v>47435</v>
      </c>
      <c r="N19" s="65">
        <f t="shared" si="3"/>
        <v>47465</v>
      </c>
      <c r="O19" s="14"/>
    </row>
    <row r="20" spans="2:15">
      <c r="B20" s="68">
        <v>14</v>
      </c>
      <c r="C20" s="65">
        <f t="shared" si="3"/>
        <v>47132</v>
      </c>
      <c r="D20" s="65">
        <f t="shared" si="3"/>
        <v>47163</v>
      </c>
      <c r="E20" s="65">
        <f t="shared" si="3"/>
        <v>47191</v>
      </c>
      <c r="F20" s="65">
        <f t="shared" si="3"/>
        <v>47222</v>
      </c>
      <c r="G20" s="65">
        <f t="shared" si="3"/>
        <v>47252</v>
      </c>
      <c r="H20" s="65">
        <f t="shared" si="3"/>
        <v>47283</v>
      </c>
      <c r="I20" s="65">
        <f t="shared" si="3"/>
        <v>47313</v>
      </c>
      <c r="J20" s="65">
        <f t="shared" si="3"/>
        <v>47344</v>
      </c>
      <c r="K20" s="65">
        <f t="shared" si="3"/>
        <v>47375</v>
      </c>
      <c r="L20" s="65">
        <f t="shared" si="3"/>
        <v>47405</v>
      </c>
      <c r="M20" s="65">
        <f t="shared" si="3"/>
        <v>47436</v>
      </c>
      <c r="N20" s="65">
        <f t="shared" si="3"/>
        <v>47466</v>
      </c>
      <c r="O20" s="14"/>
    </row>
    <row r="21" spans="2:15">
      <c r="B21" s="68">
        <v>15</v>
      </c>
      <c r="C21" s="65">
        <f t="shared" si="3"/>
        <v>47133</v>
      </c>
      <c r="D21" s="65">
        <f t="shared" si="3"/>
        <v>47164</v>
      </c>
      <c r="E21" s="65">
        <f t="shared" si="3"/>
        <v>47192</v>
      </c>
      <c r="F21" s="65">
        <f t="shared" si="3"/>
        <v>47223</v>
      </c>
      <c r="G21" s="65">
        <f t="shared" si="3"/>
        <v>47253</v>
      </c>
      <c r="H21" s="65">
        <f t="shared" si="3"/>
        <v>47284</v>
      </c>
      <c r="I21" s="65">
        <f t="shared" si="3"/>
        <v>47314</v>
      </c>
      <c r="J21" s="65">
        <f t="shared" si="3"/>
        <v>47345</v>
      </c>
      <c r="K21" s="65">
        <f t="shared" si="3"/>
        <v>47376</v>
      </c>
      <c r="L21" s="65">
        <f t="shared" si="3"/>
        <v>47406</v>
      </c>
      <c r="M21" s="65">
        <f t="shared" si="3"/>
        <v>47437</v>
      </c>
      <c r="N21" s="65">
        <f t="shared" si="3"/>
        <v>47467</v>
      </c>
      <c r="O21" s="14"/>
    </row>
    <row r="22" spans="2:15">
      <c r="B22" s="68">
        <v>16</v>
      </c>
      <c r="C22" s="65">
        <f t="shared" si="3"/>
        <v>47134</v>
      </c>
      <c r="D22" s="65">
        <f t="shared" si="3"/>
        <v>47165</v>
      </c>
      <c r="E22" s="65">
        <f t="shared" si="3"/>
        <v>47193</v>
      </c>
      <c r="F22" s="65">
        <f t="shared" si="3"/>
        <v>47224</v>
      </c>
      <c r="G22" s="65">
        <f t="shared" si="3"/>
        <v>47254</v>
      </c>
      <c r="H22" s="65">
        <f t="shared" si="3"/>
        <v>47285</v>
      </c>
      <c r="I22" s="65">
        <f t="shared" si="3"/>
        <v>47315</v>
      </c>
      <c r="J22" s="65">
        <f t="shared" si="3"/>
        <v>47346</v>
      </c>
      <c r="K22" s="65">
        <f t="shared" si="3"/>
        <v>47377</v>
      </c>
      <c r="L22" s="65">
        <f t="shared" si="3"/>
        <v>47407</v>
      </c>
      <c r="M22" s="65">
        <f t="shared" si="3"/>
        <v>47438</v>
      </c>
      <c r="N22" s="65">
        <f t="shared" si="3"/>
        <v>47468</v>
      </c>
      <c r="O22" s="14"/>
    </row>
    <row r="23" spans="2:15">
      <c r="B23" s="68">
        <v>17</v>
      </c>
      <c r="C23" s="65">
        <f t="shared" si="3"/>
        <v>47135</v>
      </c>
      <c r="D23" s="65">
        <f t="shared" si="3"/>
        <v>47166</v>
      </c>
      <c r="E23" s="65">
        <f t="shared" si="3"/>
        <v>47194</v>
      </c>
      <c r="F23" s="65">
        <f t="shared" si="3"/>
        <v>47225</v>
      </c>
      <c r="G23" s="65">
        <f t="shared" si="3"/>
        <v>47255</v>
      </c>
      <c r="H23" s="65">
        <f t="shared" si="3"/>
        <v>47286</v>
      </c>
      <c r="I23" s="65">
        <f t="shared" si="3"/>
        <v>47316</v>
      </c>
      <c r="J23" s="65">
        <f t="shared" si="3"/>
        <v>47347</v>
      </c>
      <c r="K23" s="65">
        <f t="shared" si="3"/>
        <v>47378</v>
      </c>
      <c r="L23" s="65">
        <f t="shared" si="3"/>
        <v>47408</v>
      </c>
      <c r="M23" s="65">
        <f t="shared" si="3"/>
        <v>47439</v>
      </c>
      <c r="N23" s="65">
        <f t="shared" si="3"/>
        <v>47469</v>
      </c>
      <c r="O23" s="14"/>
    </row>
    <row r="24" spans="2:15">
      <c r="B24" s="68">
        <v>18</v>
      </c>
      <c r="C24" s="65">
        <f t="shared" si="3"/>
        <v>47136</v>
      </c>
      <c r="D24" s="65">
        <f t="shared" si="3"/>
        <v>47167</v>
      </c>
      <c r="E24" s="65">
        <f t="shared" si="3"/>
        <v>47195</v>
      </c>
      <c r="F24" s="65">
        <f t="shared" si="3"/>
        <v>47226</v>
      </c>
      <c r="G24" s="65">
        <f t="shared" si="3"/>
        <v>47256</v>
      </c>
      <c r="H24" s="65">
        <f t="shared" si="3"/>
        <v>47287</v>
      </c>
      <c r="I24" s="65">
        <f t="shared" si="3"/>
        <v>47317</v>
      </c>
      <c r="J24" s="65">
        <f t="shared" si="3"/>
        <v>47348</v>
      </c>
      <c r="K24" s="65">
        <f t="shared" si="3"/>
        <v>47379</v>
      </c>
      <c r="L24" s="65">
        <f t="shared" si="3"/>
        <v>47409</v>
      </c>
      <c r="M24" s="65">
        <f t="shared" si="3"/>
        <v>47440</v>
      </c>
      <c r="N24" s="65">
        <f t="shared" si="3"/>
        <v>47470</v>
      </c>
      <c r="O24" s="14"/>
    </row>
    <row r="25" spans="2:15">
      <c r="B25" s="68">
        <v>19</v>
      </c>
      <c r="C25" s="65">
        <f t="shared" si="3"/>
        <v>47137</v>
      </c>
      <c r="D25" s="65">
        <f t="shared" si="3"/>
        <v>47168</v>
      </c>
      <c r="E25" s="65">
        <f t="shared" si="3"/>
        <v>47196</v>
      </c>
      <c r="F25" s="65">
        <f t="shared" si="3"/>
        <v>47227</v>
      </c>
      <c r="G25" s="65">
        <f t="shared" si="3"/>
        <v>47257</v>
      </c>
      <c r="H25" s="65">
        <f t="shared" si="3"/>
        <v>47288</v>
      </c>
      <c r="I25" s="65">
        <f t="shared" si="3"/>
        <v>47318</v>
      </c>
      <c r="J25" s="65">
        <f t="shared" si="3"/>
        <v>47349</v>
      </c>
      <c r="K25" s="65">
        <f t="shared" si="3"/>
        <v>47380</v>
      </c>
      <c r="L25" s="65">
        <f t="shared" si="3"/>
        <v>47410</v>
      </c>
      <c r="M25" s="65">
        <f t="shared" si="3"/>
        <v>47441</v>
      </c>
      <c r="N25" s="65">
        <f t="shared" si="3"/>
        <v>47471</v>
      </c>
      <c r="O25" s="14"/>
    </row>
    <row r="26" spans="2:15">
      <c r="B26" s="68">
        <v>20</v>
      </c>
      <c r="C26" s="65">
        <f t="shared" si="3"/>
        <v>47138</v>
      </c>
      <c r="D26" s="65">
        <f t="shared" si="3"/>
        <v>47169</v>
      </c>
      <c r="E26" s="65">
        <f t="shared" si="3"/>
        <v>47197</v>
      </c>
      <c r="F26" s="65">
        <f t="shared" si="3"/>
        <v>47228</v>
      </c>
      <c r="G26" s="65">
        <f t="shared" si="3"/>
        <v>47258</v>
      </c>
      <c r="H26" s="65">
        <f t="shared" si="3"/>
        <v>47289</v>
      </c>
      <c r="I26" s="65">
        <f t="shared" si="3"/>
        <v>47319</v>
      </c>
      <c r="J26" s="65">
        <f t="shared" si="3"/>
        <v>47350</v>
      </c>
      <c r="K26" s="65">
        <f t="shared" si="3"/>
        <v>47381</v>
      </c>
      <c r="L26" s="65">
        <f t="shared" si="3"/>
        <v>47411</v>
      </c>
      <c r="M26" s="65">
        <f t="shared" si="3"/>
        <v>47442</v>
      </c>
      <c r="N26" s="65">
        <f t="shared" si="3"/>
        <v>47472</v>
      </c>
      <c r="O26" s="14"/>
    </row>
    <row r="27" spans="2:15">
      <c r="B27" s="68">
        <v>21</v>
      </c>
      <c r="C27" s="65">
        <f t="shared" si="3"/>
        <v>47139</v>
      </c>
      <c r="D27" s="65">
        <f t="shared" si="3"/>
        <v>47170</v>
      </c>
      <c r="E27" s="65">
        <f t="shared" si="3"/>
        <v>47198</v>
      </c>
      <c r="F27" s="65">
        <f t="shared" si="3"/>
        <v>47229</v>
      </c>
      <c r="G27" s="65">
        <f t="shared" si="3"/>
        <v>47259</v>
      </c>
      <c r="H27" s="65">
        <f t="shared" si="3"/>
        <v>47290</v>
      </c>
      <c r="I27" s="65">
        <f t="shared" si="3"/>
        <v>47320</v>
      </c>
      <c r="J27" s="65">
        <f t="shared" si="3"/>
        <v>47351</v>
      </c>
      <c r="K27" s="65">
        <f t="shared" si="3"/>
        <v>47382</v>
      </c>
      <c r="L27" s="65">
        <f t="shared" si="3"/>
        <v>47412</v>
      </c>
      <c r="M27" s="65">
        <f t="shared" si="3"/>
        <v>47443</v>
      </c>
      <c r="N27" s="65">
        <f t="shared" si="3"/>
        <v>47473</v>
      </c>
      <c r="O27" s="14"/>
    </row>
    <row r="28" spans="2:15">
      <c r="B28" s="68">
        <v>22</v>
      </c>
      <c r="C28" s="65">
        <f t="shared" ref="C28:N37" si="4">IF($C$3&lt;&gt;"",IF(MONTH(DATE($C$3,MONTH(C$5),$B28))=MONTH(C$7),DATE($C$3,MONTH(C$5),$B28),""),"")</f>
        <v>47140</v>
      </c>
      <c r="D28" s="65">
        <f t="shared" si="4"/>
        <v>47171</v>
      </c>
      <c r="E28" s="65">
        <f t="shared" si="4"/>
        <v>47199</v>
      </c>
      <c r="F28" s="65">
        <f t="shared" si="4"/>
        <v>47230</v>
      </c>
      <c r="G28" s="65">
        <f t="shared" si="4"/>
        <v>47260</v>
      </c>
      <c r="H28" s="65">
        <f t="shared" si="4"/>
        <v>47291</v>
      </c>
      <c r="I28" s="65">
        <f t="shared" si="4"/>
        <v>47321</v>
      </c>
      <c r="J28" s="65">
        <f t="shared" si="4"/>
        <v>47352</v>
      </c>
      <c r="K28" s="65">
        <f t="shared" si="4"/>
        <v>47383</v>
      </c>
      <c r="L28" s="65">
        <f t="shared" si="4"/>
        <v>47413</v>
      </c>
      <c r="M28" s="65">
        <f t="shared" si="4"/>
        <v>47444</v>
      </c>
      <c r="N28" s="65">
        <f t="shared" si="4"/>
        <v>47474</v>
      </c>
      <c r="O28" s="14"/>
    </row>
    <row r="29" spans="2:15">
      <c r="B29" s="68">
        <v>23</v>
      </c>
      <c r="C29" s="65">
        <f t="shared" si="4"/>
        <v>47141</v>
      </c>
      <c r="D29" s="65">
        <f t="shared" si="4"/>
        <v>47172</v>
      </c>
      <c r="E29" s="65">
        <f t="shared" si="4"/>
        <v>47200</v>
      </c>
      <c r="F29" s="65">
        <f t="shared" si="4"/>
        <v>47231</v>
      </c>
      <c r="G29" s="65">
        <f t="shared" si="4"/>
        <v>47261</v>
      </c>
      <c r="H29" s="65">
        <f t="shared" si="4"/>
        <v>47292</v>
      </c>
      <c r="I29" s="65">
        <f t="shared" si="4"/>
        <v>47322</v>
      </c>
      <c r="J29" s="65">
        <f t="shared" si="4"/>
        <v>47353</v>
      </c>
      <c r="K29" s="65">
        <f t="shared" si="4"/>
        <v>47384</v>
      </c>
      <c r="L29" s="65">
        <f t="shared" si="4"/>
        <v>47414</v>
      </c>
      <c r="M29" s="65">
        <f t="shared" si="4"/>
        <v>47445</v>
      </c>
      <c r="N29" s="65">
        <f t="shared" si="4"/>
        <v>47475</v>
      </c>
      <c r="O29" s="14"/>
    </row>
    <row r="30" spans="2:15">
      <c r="B30" s="68">
        <v>24</v>
      </c>
      <c r="C30" s="65">
        <f t="shared" si="4"/>
        <v>47142</v>
      </c>
      <c r="D30" s="65">
        <f t="shared" si="4"/>
        <v>47173</v>
      </c>
      <c r="E30" s="65">
        <f t="shared" si="4"/>
        <v>47201</v>
      </c>
      <c r="F30" s="65">
        <f t="shared" si="4"/>
        <v>47232</v>
      </c>
      <c r="G30" s="65">
        <f t="shared" si="4"/>
        <v>47262</v>
      </c>
      <c r="H30" s="65">
        <f t="shared" si="4"/>
        <v>47293</v>
      </c>
      <c r="I30" s="65">
        <f t="shared" si="4"/>
        <v>47323</v>
      </c>
      <c r="J30" s="65">
        <f t="shared" si="4"/>
        <v>47354</v>
      </c>
      <c r="K30" s="65">
        <f t="shared" si="4"/>
        <v>47385</v>
      </c>
      <c r="L30" s="65">
        <f t="shared" si="4"/>
        <v>47415</v>
      </c>
      <c r="M30" s="65">
        <f t="shared" si="4"/>
        <v>47446</v>
      </c>
      <c r="N30" s="65">
        <f t="shared" si="4"/>
        <v>47476</v>
      </c>
      <c r="O30" s="14"/>
    </row>
    <row r="31" spans="2:15">
      <c r="B31" s="68">
        <v>25</v>
      </c>
      <c r="C31" s="65">
        <f t="shared" si="4"/>
        <v>47143</v>
      </c>
      <c r="D31" s="65">
        <f t="shared" si="4"/>
        <v>47174</v>
      </c>
      <c r="E31" s="65">
        <f t="shared" si="4"/>
        <v>47202</v>
      </c>
      <c r="F31" s="65">
        <f t="shared" si="4"/>
        <v>47233</v>
      </c>
      <c r="G31" s="65">
        <f t="shared" si="4"/>
        <v>47263</v>
      </c>
      <c r="H31" s="65">
        <f t="shared" si="4"/>
        <v>47294</v>
      </c>
      <c r="I31" s="65">
        <f t="shared" si="4"/>
        <v>47324</v>
      </c>
      <c r="J31" s="65">
        <f t="shared" si="4"/>
        <v>47355</v>
      </c>
      <c r="K31" s="65">
        <f t="shared" si="4"/>
        <v>47386</v>
      </c>
      <c r="L31" s="65">
        <f t="shared" si="4"/>
        <v>47416</v>
      </c>
      <c r="M31" s="65">
        <f t="shared" si="4"/>
        <v>47447</v>
      </c>
      <c r="N31" s="65">
        <f t="shared" si="4"/>
        <v>47477</v>
      </c>
      <c r="O31" s="14"/>
    </row>
    <row r="32" spans="2:15">
      <c r="B32" s="68">
        <v>26</v>
      </c>
      <c r="C32" s="65">
        <f t="shared" si="4"/>
        <v>47144</v>
      </c>
      <c r="D32" s="65">
        <f t="shared" si="4"/>
        <v>47175</v>
      </c>
      <c r="E32" s="65">
        <f t="shared" si="4"/>
        <v>47203</v>
      </c>
      <c r="F32" s="65">
        <f t="shared" si="4"/>
        <v>47234</v>
      </c>
      <c r="G32" s="65">
        <f t="shared" si="4"/>
        <v>47264</v>
      </c>
      <c r="H32" s="65">
        <f t="shared" si="4"/>
        <v>47295</v>
      </c>
      <c r="I32" s="65">
        <f t="shared" si="4"/>
        <v>47325</v>
      </c>
      <c r="J32" s="65">
        <f t="shared" si="4"/>
        <v>47356</v>
      </c>
      <c r="K32" s="65">
        <f t="shared" si="4"/>
        <v>47387</v>
      </c>
      <c r="L32" s="65">
        <f t="shared" si="4"/>
        <v>47417</v>
      </c>
      <c r="M32" s="65">
        <f t="shared" si="4"/>
        <v>47448</v>
      </c>
      <c r="N32" s="65">
        <f t="shared" si="4"/>
        <v>47478</v>
      </c>
      <c r="O32" s="14"/>
    </row>
    <row r="33" spans="2:15">
      <c r="B33" s="68">
        <v>27</v>
      </c>
      <c r="C33" s="65">
        <f t="shared" si="4"/>
        <v>47145</v>
      </c>
      <c r="D33" s="65">
        <f t="shared" si="4"/>
        <v>47176</v>
      </c>
      <c r="E33" s="65">
        <f t="shared" si="4"/>
        <v>47204</v>
      </c>
      <c r="F33" s="65">
        <f t="shared" si="4"/>
        <v>47235</v>
      </c>
      <c r="G33" s="65">
        <f t="shared" si="4"/>
        <v>47265</v>
      </c>
      <c r="H33" s="65">
        <f t="shared" si="4"/>
        <v>47296</v>
      </c>
      <c r="I33" s="65">
        <f t="shared" si="4"/>
        <v>47326</v>
      </c>
      <c r="J33" s="65">
        <f t="shared" si="4"/>
        <v>47357</v>
      </c>
      <c r="K33" s="65">
        <f t="shared" si="4"/>
        <v>47388</v>
      </c>
      <c r="L33" s="65">
        <f t="shared" si="4"/>
        <v>47418</v>
      </c>
      <c r="M33" s="65">
        <f t="shared" si="4"/>
        <v>47449</v>
      </c>
      <c r="N33" s="65">
        <f t="shared" si="4"/>
        <v>47479</v>
      </c>
      <c r="O33" s="14"/>
    </row>
    <row r="34" spans="2:15">
      <c r="B34" s="68">
        <v>28</v>
      </c>
      <c r="C34" s="65">
        <f t="shared" si="4"/>
        <v>47146</v>
      </c>
      <c r="D34" s="65">
        <f t="shared" si="4"/>
        <v>47177</v>
      </c>
      <c r="E34" s="65">
        <f t="shared" si="4"/>
        <v>47205</v>
      </c>
      <c r="F34" s="65">
        <f t="shared" si="4"/>
        <v>47236</v>
      </c>
      <c r="G34" s="65">
        <f t="shared" si="4"/>
        <v>47266</v>
      </c>
      <c r="H34" s="65">
        <f t="shared" si="4"/>
        <v>47297</v>
      </c>
      <c r="I34" s="65">
        <f t="shared" si="4"/>
        <v>47327</v>
      </c>
      <c r="J34" s="65">
        <f t="shared" si="4"/>
        <v>47358</v>
      </c>
      <c r="K34" s="65">
        <f t="shared" si="4"/>
        <v>47389</v>
      </c>
      <c r="L34" s="65">
        <f t="shared" si="4"/>
        <v>47419</v>
      </c>
      <c r="M34" s="65">
        <f t="shared" si="4"/>
        <v>47450</v>
      </c>
      <c r="N34" s="65">
        <f t="shared" si="4"/>
        <v>47480</v>
      </c>
      <c r="O34" s="14"/>
    </row>
    <row r="35" spans="2:15">
      <c r="B35" s="68">
        <v>29</v>
      </c>
      <c r="C35" s="65">
        <f t="shared" si="4"/>
        <v>47147</v>
      </c>
      <c r="D35" s="65" t="str">
        <f t="shared" si="4"/>
        <v/>
      </c>
      <c r="E35" s="65">
        <f t="shared" si="4"/>
        <v>47206</v>
      </c>
      <c r="F35" s="65">
        <f t="shared" si="4"/>
        <v>47237</v>
      </c>
      <c r="G35" s="65">
        <f t="shared" si="4"/>
        <v>47267</v>
      </c>
      <c r="H35" s="65">
        <f t="shared" si="4"/>
        <v>47298</v>
      </c>
      <c r="I35" s="65">
        <f t="shared" si="4"/>
        <v>47328</v>
      </c>
      <c r="J35" s="65">
        <f t="shared" si="4"/>
        <v>47359</v>
      </c>
      <c r="K35" s="65">
        <f t="shared" si="4"/>
        <v>47390</v>
      </c>
      <c r="L35" s="65">
        <f t="shared" si="4"/>
        <v>47420</v>
      </c>
      <c r="M35" s="65">
        <f t="shared" si="4"/>
        <v>47451</v>
      </c>
      <c r="N35" s="65">
        <f t="shared" si="4"/>
        <v>47481</v>
      </c>
      <c r="O35" s="14"/>
    </row>
    <row r="36" spans="2:15">
      <c r="B36" s="68">
        <v>30</v>
      </c>
      <c r="C36" s="65">
        <f t="shared" si="4"/>
        <v>47148</v>
      </c>
      <c r="D36" s="65" t="str">
        <f t="shared" si="4"/>
        <v/>
      </c>
      <c r="E36" s="65">
        <f t="shared" si="4"/>
        <v>47207</v>
      </c>
      <c r="F36" s="65">
        <f t="shared" si="4"/>
        <v>47238</v>
      </c>
      <c r="G36" s="65">
        <f t="shared" si="4"/>
        <v>47268</v>
      </c>
      <c r="H36" s="65">
        <f t="shared" si="4"/>
        <v>47299</v>
      </c>
      <c r="I36" s="65">
        <f t="shared" si="4"/>
        <v>47329</v>
      </c>
      <c r="J36" s="65">
        <f t="shared" si="4"/>
        <v>47360</v>
      </c>
      <c r="K36" s="65">
        <f t="shared" si="4"/>
        <v>47391</v>
      </c>
      <c r="L36" s="65">
        <f t="shared" si="4"/>
        <v>47421</v>
      </c>
      <c r="M36" s="65">
        <f t="shared" si="4"/>
        <v>47452</v>
      </c>
      <c r="N36" s="65">
        <f t="shared" si="4"/>
        <v>47482</v>
      </c>
      <c r="O36" s="14"/>
    </row>
    <row r="37" spans="2:15">
      <c r="B37" s="68">
        <v>31</v>
      </c>
      <c r="C37" s="65">
        <f t="shared" si="4"/>
        <v>47149</v>
      </c>
      <c r="D37" s="65" t="str">
        <f t="shared" si="4"/>
        <v/>
      </c>
      <c r="E37" s="65">
        <f t="shared" si="4"/>
        <v>47208</v>
      </c>
      <c r="F37" s="65" t="str">
        <f t="shared" si="4"/>
        <v/>
      </c>
      <c r="G37" s="65">
        <f t="shared" si="4"/>
        <v>47269</v>
      </c>
      <c r="H37" s="65" t="str">
        <f t="shared" si="4"/>
        <v/>
      </c>
      <c r="I37" s="65">
        <f t="shared" si="4"/>
        <v>47330</v>
      </c>
      <c r="J37" s="65">
        <f t="shared" si="4"/>
        <v>47361</v>
      </c>
      <c r="K37" s="65" t="str">
        <f t="shared" si="4"/>
        <v/>
      </c>
      <c r="L37" s="65">
        <f t="shared" si="4"/>
        <v>47422</v>
      </c>
      <c r="M37" s="65" t="str">
        <f t="shared" si="4"/>
        <v/>
      </c>
      <c r="N37" s="65">
        <f t="shared" si="4"/>
        <v>47483</v>
      </c>
      <c r="O37" s="14"/>
    </row>
    <row r="38" spans="2:15">
      <c r="B38" s="60"/>
      <c r="C38" s="60"/>
      <c r="D38" s="60"/>
      <c r="E38" s="60"/>
      <c r="F38" s="60"/>
      <c r="G38" s="60"/>
      <c r="H38" s="60"/>
      <c r="I38" s="14"/>
      <c r="J38" s="14"/>
      <c r="K38" s="14"/>
      <c r="L38" s="14"/>
      <c r="M38" s="14"/>
      <c r="N38" s="14"/>
      <c r="O38" s="14"/>
    </row>
    <row r="39" spans="2:15">
      <c r="B39" s="58"/>
      <c r="C39" s="58"/>
      <c r="D39" s="58"/>
      <c r="E39" s="58"/>
      <c r="F39" s="58"/>
      <c r="G39" s="58"/>
      <c r="H39" s="58"/>
    </row>
    <row r="40" spans="2:15">
      <c r="B40" s="58"/>
      <c r="C40" s="58"/>
      <c r="D40" s="58"/>
      <c r="E40" s="58"/>
      <c r="F40" s="58"/>
      <c r="G40" s="58"/>
      <c r="H40" s="58"/>
    </row>
    <row r="41" spans="2:15">
      <c r="B41" s="58"/>
      <c r="C41" s="58"/>
      <c r="D41" s="58"/>
      <c r="E41" s="58"/>
      <c r="F41" s="58"/>
      <c r="G41" s="58"/>
      <c r="H41" s="58"/>
    </row>
    <row r="42" spans="2:15">
      <c r="B42" s="58"/>
      <c r="C42" s="58"/>
      <c r="D42" s="58"/>
      <c r="E42" s="58"/>
      <c r="F42" s="58"/>
      <c r="G42" s="58"/>
      <c r="H42" s="58"/>
    </row>
    <row r="43" spans="2:15">
      <c r="B43" s="58"/>
      <c r="C43" s="58"/>
      <c r="D43" s="58"/>
      <c r="E43" s="58"/>
      <c r="F43" s="58"/>
      <c r="G43" s="58"/>
      <c r="H43" s="58"/>
    </row>
    <row r="44" spans="2:15">
      <c r="B44" s="58"/>
      <c r="C44" s="58"/>
      <c r="D44" s="58"/>
      <c r="E44" s="58"/>
      <c r="F44" s="58"/>
      <c r="G44" s="58"/>
      <c r="H44" s="58"/>
    </row>
    <row r="45" spans="2:15">
      <c r="B45" s="58"/>
      <c r="C45" s="58"/>
      <c r="D45" s="58"/>
      <c r="E45" s="58"/>
      <c r="F45" s="58"/>
      <c r="G45" s="58"/>
      <c r="H45" s="58"/>
    </row>
    <row r="46" spans="2:15">
      <c r="B46" s="58"/>
      <c r="C46" s="58"/>
      <c r="D46" s="58"/>
      <c r="E46" s="58"/>
      <c r="F46" s="58"/>
      <c r="G46" s="58"/>
      <c r="H46" s="58"/>
    </row>
    <row r="47" spans="2:15">
      <c r="B47" s="58"/>
      <c r="C47" s="58"/>
      <c r="D47" s="58"/>
      <c r="E47" s="58"/>
      <c r="F47" s="58"/>
      <c r="G47" s="58"/>
      <c r="H47" s="58"/>
    </row>
    <row r="48" spans="2:15">
      <c r="B48" s="58"/>
      <c r="C48" s="58"/>
      <c r="D48" s="58"/>
      <c r="E48" s="58"/>
      <c r="F48" s="58"/>
      <c r="G48" s="58"/>
      <c r="H48" s="58"/>
    </row>
    <row r="49" spans="2:8">
      <c r="B49" s="58"/>
      <c r="C49" s="58"/>
      <c r="D49" s="58"/>
      <c r="E49" s="58"/>
      <c r="F49" s="58"/>
      <c r="G49" s="58"/>
      <c r="H49" s="58"/>
    </row>
    <row r="50" spans="2:8">
      <c r="B50" s="58"/>
      <c r="C50" s="58"/>
      <c r="D50" s="58"/>
      <c r="E50" s="58"/>
      <c r="F50" s="58"/>
      <c r="G50" s="58"/>
      <c r="H50" s="58"/>
    </row>
    <row r="51" spans="2:8">
      <c r="B51" s="58"/>
      <c r="C51" s="58"/>
      <c r="D51" s="58"/>
      <c r="E51" s="58"/>
      <c r="F51" s="58"/>
      <c r="G51" s="58"/>
      <c r="H51" s="58"/>
    </row>
    <row r="52" spans="2:8">
      <c r="B52" s="58"/>
      <c r="C52" s="58"/>
      <c r="D52" s="58"/>
      <c r="E52" s="58"/>
      <c r="F52" s="58"/>
      <c r="G52" s="58"/>
      <c r="H52" s="58"/>
    </row>
    <row r="53" spans="2:8">
      <c r="B53" s="58"/>
      <c r="C53" s="58"/>
      <c r="D53" s="58"/>
      <c r="E53" s="58"/>
      <c r="F53" s="58"/>
      <c r="G53" s="58"/>
      <c r="H53" s="58"/>
    </row>
    <row r="54" spans="2:8">
      <c r="B54" s="58"/>
      <c r="C54" s="58"/>
      <c r="D54" s="58"/>
      <c r="E54" s="58"/>
      <c r="F54" s="58"/>
      <c r="G54" s="58"/>
      <c r="H54" s="58"/>
    </row>
    <row r="55" spans="2:8">
      <c r="B55" s="58"/>
      <c r="C55" s="58"/>
      <c r="D55" s="58"/>
      <c r="E55" s="58"/>
      <c r="F55" s="58"/>
      <c r="G55" s="58"/>
      <c r="H55" s="58"/>
    </row>
    <row r="56" spans="2:8">
      <c r="B56" s="58"/>
      <c r="C56" s="58"/>
      <c r="D56" s="58"/>
      <c r="E56" s="58"/>
      <c r="F56" s="58"/>
      <c r="G56" s="58"/>
      <c r="H56" s="58"/>
    </row>
    <row r="57" spans="2:8">
      <c r="B57" s="58"/>
      <c r="C57" s="58"/>
      <c r="D57" s="58"/>
      <c r="E57" s="58"/>
      <c r="F57" s="58"/>
      <c r="G57" s="58"/>
      <c r="H57" s="58"/>
    </row>
  </sheetData>
  <mergeCells count="1">
    <mergeCell ref="E2:N3"/>
  </mergeCells>
  <conditionalFormatting sqref="C6:N6">
    <cfRule type="expression" dxfId="11" priority="1">
      <formula>$C$3&lt;&gt;""</formula>
    </cfRule>
  </conditionalFormatting>
  <conditionalFormatting sqref="C6:N37">
    <cfRule type="expression" dxfId="10" priority="2">
      <formula>AND($C$3&lt;&gt;"",C6="")</formula>
    </cfRule>
    <cfRule type="expression" dxfId="9" priority="3">
      <formula>$C$3&lt;&gt;""</formula>
    </cfRule>
  </conditionalFormatting>
  <conditionalFormatting sqref="C7:N37">
    <cfRule type="expression" dxfId="8" priority="5">
      <formula>VLOOKUP(C7,#REF!,1,FALSE)</formula>
    </cfRule>
    <cfRule type="expression" dxfId="7" priority="6">
      <formula>VLOOKUP(C7,$Y$6:$Y$16,1,FALSE)</formula>
    </cfRule>
    <cfRule type="expression" dxfId="6" priority="7" stopIfTrue="1">
      <formula>VLOOKUP(C7,$Y$6:$Y$16,1,FALSE)</formula>
    </cfRule>
    <cfRule type="expression" dxfId="5" priority="8">
      <formula>OR(WEEKDAY(C7,2)=6,WEEKDAY(C7,2)=7)</formula>
    </cfRule>
  </conditionalFormatting>
  <conditionalFormatting sqref="E2:N3">
    <cfRule type="expression" dxfId="4" priority="4">
      <formula>$C$3&lt;&gt;""</formula>
    </cfRule>
  </conditionalFormatting>
  <dataValidations count="1">
    <dataValidation type="list" allowBlank="1" showInputMessage="1" showErrorMessage="1" sqref="C3" xr:uid="{00000000-0002-0000-0A00-000000000000}">
      <formula1>$S$4:$W$4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10397"/>
  <sheetViews>
    <sheetView showGridLines="0" topLeftCell="B1" zoomScale="94" workbookViewId="0">
      <pane xSplit="7" ySplit="6" topLeftCell="I7" activePane="bottomRight" state="frozen"/>
      <selection pane="topRight" activeCell="I1" sqref="I1"/>
      <selection pane="bottomLeft" activeCell="B7" sqref="B7"/>
      <selection pane="bottomRight" activeCell="Q34" sqref="Q34"/>
    </sheetView>
  </sheetViews>
  <sheetFormatPr baseColWidth="10" defaultColWidth="10.83203125" defaultRowHeight="16"/>
  <cols>
    <col min="1" max="1" width="10.83203125" style="14" customWidth="1"/>
    <col min="2" max="2" width="22.83203125" style="14" customWidth="1"/>
    <col min="3" max="3" width="16.1640625" style="14" customWidth="1"/>
    <col min="4" max="6" width="15.83203125" style="14" customWidth="1"/>
    <col min="7" max="7" width="5" style="14" customWidth="1"/>
    <col min="8" max="8" width="3" style="14" customWidth="1"/>
    <col min="9" max="57" width="5.83203125" style="14" customWidth="1"/>
    <col min="58" max="59" width="10.83203125" style="14" customWidth="1"/>
    <col min="60" max="16384" width="10.83203125" style="14"/>
  </cols>
  <sheetData>
    <row r="1" spans="1:36">
      <c r="A1" s="19"/>
      <c r="B1" s="19"/>
      <c r="C1" s="19"/>
      <c r="D1" s="19"/>
      <c r="E1" s="19"/>
      <c r="F1" s="19"/>
      <c r="H1" s="19"/>
      <c r="I1" s="19"/>
      <c r="J1" s="19"/>
      <c r="P1" s="19"/>
      <c r="Q1" s="19"/>
      <c r="W1" s="19"/>
      <c r="X1" s="19"/>
      <c r="AD1" s="19"/>
      <c r="AE1" s="19"/>
    </row>
    <row r="2" spans="1:36">
      <c r="B2" s="20" t="s">
        <v>228</v>
      </c>
      <c r="C2" s="182">
        <v>45724</v>
      </c>
      <c r="D2" s="183"/>
      <c r="E2" s="31"/>
      <c r="F2" s="31"/>
      <c r="I2" s="20"/>
      <c r="P2" s="20"/>
      <c r="W2" s="20"/>
      <c r="AD2" s="20"/>
    </row>
    <row r="3" spans="1:36">
      <c r="B3" s="14" t="s">
        <v>229</v>
      </c>
      <c r="C3" s="30">
        <v>3</v>
      </c>
      <c r="I3" s="20"/>
      <c r="P3" s="20"/>
      <c r="W3" s="20"/>
      <c r="AD3" s="20"/>
    </row>
    <row r="4" spans="1:36">
      <c r="B4" s="20"/>
      <c r="C4" s="20"/>
      <c r="I4" s="184">
        <f>I5</f>
        <v>45733</v>
      </c>
      <c r="J4" s="185"/>
      <c r="K4" s="185"/>
      <c r="L4" s="185"/>
      <c r="M4" s="185"/>
      <c r="N4" s="185"/>
      <c r="O4" s="186"/>
      <c r="P4" s="184">
        <f>P5</f>
        <v>45740</v>
      </c>
      <c r="Q4" s="185"/>
      <c r="R4" s="185"/>
      <c r="S4" s="185"/>
      <c r="T4" s="185"/>
      <c r="U4" s="185"/>
      <c r="V4" s="186"/>
      <c r="W4" s="184">
        <f>W5</f>
        <v>45747</v>
      </c>
      <c r="X4" s="185"/>
      <c r="Y4" s="185"/>
      <c r="Z4" s="185"/>
      <c r="AA4" s="185"/>
      <c r="AB4" s="185"/>
      <c r="AC4" s="186"/>
      <c r="AD4" s="184">
        <f>AD5</f>
        <v>45754</v>
      </c>
      <c r="AE4" s="185"/>
      <c r="AF4" s="185"/>
      <c r="AG4" s="185"/>
      <c r="AH4" s="185"/>
      <c r="AI4" s="185"/>
      <c r="AJ4" s="186"/>
    </row>
    <row r="5" spans="1:36">
      <c r="I5" s="23">
        <f>Début_Projet-WEEKDAY(Début_Projet,3)+(Première_Semaine_Affichée-1)*7</f>
        <v>45733</v>
      </c>
      <c r="J5" s="24">
        <f t="shared" ref="J5:AJ5" si="0">I5+1</f>
        <v>45734</v>
      </c>
      <c r="K5" s="24">
        <f t="shared" si="0"/>
        <v>45735</v>
      </c>
      <c r="L5" s="24">
        <f t="shared" si="0"/>
        <v>45736</v>
      </c>
      <c r="M5" s="24">
        <f t="shared" si="0"/>
        <v>45737</v>
      </c>
      <c r="N5" s="24">
        <f t="shared" si="0"/>
        <v>45738</v>
      </c>
      <c r="O5" s="25">
        <f t="shared" si="0"/>
        <v>45739</v>
      </c>
      <c r="P5" s="23">
        <f t="shared" si="0"/>
        <v>45740</v>
      </c>
      <c r="Q5" s="24">
        <f t="shared" si="0"/>
        <v>45741</v>
      </c>
      <c r="R5" s="24">
        <f t="shared" si="0"/>
        <v>45742</v>
      </c>
      <c r="S5" s="24">
        <f t="shared" si="0"/>
        <v>45743</v>
      </c>
      <c r="T5" s="24">
        <f t="shared" si="0"/>
        <v>45744</v>
      </c>
      <c r="U5" s="24">
        <f t="shared" si="0"/>
        <v>45745</v>
      </c>
      <c r="V5" s="25">
        <f t="shared" si="0"/>
        <v>45746</v>
      </c>
      <c r="W5" s="23">
        <f t="shared" si="0"/>
        <v>45747</v>
      </c>
      <c r="X5" s="24">
        <f t="shared" si="0"/>
        <v>45748</v>
      </c>
      <c r="Y5" s="24">
        <f t="shared" si="0"/>
        <v>45749</v>
      </c>
      <c r="Z5" s="24">
        <f t="shared" si="0"/>
        <v>45750</v>
      </c>
      <c r="AA5" s="24">
        <f t="shared" si="0"/>
        <v>45751</v>
      </c>
      <c r="AB5" s="24">
        <f t="shared" si="0"/>
        <v>45752</v>
      </c>
      <c r="AC5" s="25">
        <f t="shared" si="0"/>
        <v>45753</v>
      </c>
      <c r="AD5" s="23">
        <f t="shared" si="0"/>
        <v>45754</v>
      </c>
      <c r="AE5" s="24">
        <f t="shared" si="0"/>
        <v>45755</v>
      </c>
      <c r="AF5" s="24">
        <f t="shared" si="0"/>
        <v>45756</v>
      </c>
      <c r="AG5" s="24">
        <f t="shared" si="0"/>
        <v>45757</v>
      </c>
      <c r="AH5" s="24">
        <f t="shared" si="0"/>
        <v>45758</v>
      </c>
      <c r="AI5" s="24">
        <f t="shared" si="0"/>
        <v>45759</v>
      </c>
      <c r="AJ5" s="25">
        <f t="shared" si="0"/>
        <v>45760</v>
      </c>
    </row>
    <row r="6" spans="1:36">
      <c r="B6" s="21" t="s">
        <v>230</v>
      </c>
      <c r="C6" s="21" t="s">
        <v>231</v>
      </c>
      <c r="D6" s="22" t="s">
        <v>232</v>
      </c>
      <c r="E6" s="22" t="s">
        <v>233</v>
      </c>
      <c r="F6" s="22" t="s">
        <v>234</v>
      </c>
      <c r="G6" s="22"/>
      <c r="H6" s="22"/>
      <c r="I6" s="21" t="str">
        <f t="shared" ref="I6:AJ6" si="1">TEXT(I5,"jjj")</f>
        <v>lun</v>
      </c>
      <c r="J6" s="21" t="str">
        <f t="shared" si="1"/>
        <v>mar</v>
      </c>
      <c r="K6" s="21" t="str">
        <f t="shared" si="1"/>
        <v>mer</v>
      </c>
      <c r="L6" s="21" t="str">
        <f t="shared" si="1"/>
        <v>jeu</v>
      </c>
      <c r="M6" s="21" t="str">
        <f t="shared" si="1"/>
        <v>ven</v>
      </c>
      <c r="N6" s="21" t="str">
        <f t="shared" si="1"/>
        <v>sam</v>
      </c>
      <c r="O6" s="21" t="str">
        <f t="shared" si="1"/>
        <v>dim</v>
      </c>
      <c r="P6" s="21" t="str">
        <f t="shared" si="1"/>
        <v>lun</v>
      </c>
      <c r="Q6" s="21" t="str">
        <f t="shared" si="1"/>
        <v>mar</v>
      </c>
      <c r="R6" s="21" t="str">
        <f t="shared" si="1"/>
        <v>mer</v>
      </c>
      <c r="S6" s="21" t="str">
        <f t="shared" si="1"/>
        <v>jeu</v>
      </c>
      <c r="T6" s="21" t="str">
        <f t="shared" si="1"/>
        <v>ven</v>
      </c>
      <c r="U6" s="21" t="str">
        <f t="shared" si="1"/>
        <v>sam</v>
      </c>
      <c r="V6" s="21" t="str">
        <f t="shared" si="1"/>
        <v>dim</v>
      </c>
      <c r="W6" s="21" t="str">
        <f t="shared" si="1"/>
        <v>lun</v>
      </c>
      <c r="X6" s="21" t="str">
        <f t="shared" si="1"/>
        <v>mar</v>
      </c>
      <c r="Y6" s="21" t="str">
        <f t="shared" si="1"/>
        <v>mer</v>
      </c>
      <c r="Z6" s="21" t="str">
        <f t="shared" si="1"/>
        <v>jeu</v>
      </c>
      <c r="AA6" s="21" t="str">
        <f t="shared" si="1"/>
        <v>ven</v>
      </c>
      <c r="AB6" s="21" t="str">
        <f t="shared" si="1"/>
        <v>sam</v>
      </c>
      <c r="AC6" s="21" t="str">
        <f t="shared" si="1"/>
        <v>dim</v>
      </c>
      <c r="AD6" s="21" t="str">
        <f t="shared" si="1"/>
        <v>lun</v>
      </c>
      <c r="AE6" s="21" t="str">
        <f t="shared" si="1"/>
        <v>mar</v>
      </c>
      <c r="AF6" s="21" t="str">
        <f t="shared" si="1"/>
        <v>mer</v>
      </c>
      <c r="AG6" s="21" t="str">
        <f t="shared" si="1"/>
        <v>jeu</v>
      </c>
      <c r="AH6" s="21" t="str">
        <f t="shared" si="1"/>
        <v>ven</v>
      </c>
      <c r="AI6" s="21" t="str">
        <f t="shared" si="1"/>
        <v>sam</v>
      </c>
      <c r="AJ6" s="21" t="str">
        <f t="shared" si="1"/>
        <v>dim</v>
      </c>
    </row>
    <row r="7" spans="1:36">
      <c r="B7" s="26"/>
      <c r="C7" s="26"/>
      <c r="D7" s="26"/>
      <c r="E7" s="26"/>
      <c r="F7" s="26"/>
      <c r="G7" s="26"/>
      <c r="H7" s="26"/>
      <c r="I7" s="28"/>
      <c r="J7" s="29"/>
      <c r="K7" s="29"/>
      <c r="L7" s="29"/>
      <c r="M7" s="29"/>
      <c r="N7" s="29"/>
      <c r="O7" s="29"/>
      <c r="P7" s="28"/>
      <c r="Q7" s="29"/>
      <c r="R7" s="29"/>
      <c r="S7" s="29"/>
      <c r="T7" s="29"/>
      <c r="U7" s="29"/>
      <c r="V7" s="29"/>
      <c r="W7" s="28"/>
      <c r="X7" s="29"/>
      <c r="Y7" s="29"/>
      <c r="Z7" s="29"/>
      <c r="AA7" s="29"/>
      <c r="AB7" s="29"/>
      <c r="AC7" s="29"/>
      <c r="AD7" s="28"/>
      <c r="AE7" s="29"/>
      <c r="AF7" s="29"/>
      <c r="AG7" s="29"/>
      <c r="AH7" s="29"/>
      <c r="AI7" s="29"/>
      <c r="AJ7" s="29"/>
    </row>
    <row r="8" spans="1:36">
      <c r="B8" s="27" t="s">
        <v>235</v>
      </c>
      <c r="C8" s="27">
        <v>45721</v>
      </c>
      <c r="D8" s="27">
        <v>45726</v>
      </c>
      <c r="E8" s="27" t="str">
        <f t="shared" ref="E8:E17" si="2">IF(F8=0,"Non commencé",IF(AND(F8&gt;0,F8&lt;1),"En cours",IF(F8=1,"Terminé","""")))</f>
        <v>Non commencé</v>
      </c>
      <c r="F8" s="32">
        <v>0</v>
      </c>
      <c r="G8" s="26"/>
      <c r="H8" s="26"/>
      <c r="I8" s="28"/>
      <c r="J8" s="29"/>
      <c r="K8" s="29"/>
      <c r="L8" s="29"/>
      <c r="M8" s="29"/>
      <c r="N8" s="29"/>
      <c r="O8" s="29"/>
      <c r="P8" s="28"/>
      <c r="Q8" s="29"/>
      <c r="R8" s="29"/>
      <c r="S8" s="29"/>
      <c r="T8" s="29"/>
      <c r="U8" s="29"/>
      <c r="V8" s="29"/>
      <c r="W8" s="28"/>
      <c r="X8" s="29"/>
      <c r="Y8" s="29"/>
      <c r="Z8" s="29"/>
      <c r="AA8" s="29"/>
      <c r="AB8" s="29"/>
      <c r="AC8" s="29"/>
      <c r="AD8" s="28"/>
      <c r="AE8" s="29"/>
      <c r="AF8" s="29"/>
      <c r="AG8" s="29"/>
      <c r="AH8" s="29"/>
      <c r="AI8" s="29"/>
      <c r="AJ8" s="29"/>
    </row>
    <row r="9" spans="1:36">
      <c r="B9" s="27" t="s">
        <v>191</v>
      </c>
      <c r="C9" s="27">
        <v>45726</v>
      </c>
      <c r="D9" s="27">
        <v>45730</v>
      </c>
      <c r="E9" s="27" t="str">
        <f t="shared" si="2"/>
        <v>En cours</v>
      </c>
      <c r="F9" s="32">
        <v>0.5</v>
      </c>
      <c r="G9" s="26"/>
      <c r="H9" s="26"/>
      <c r="I9" s="28"/>
      <c r="J9" s="29"/>
      <c r="K9" s="29"/>
      <c r="L9" s="29"/>
      <c r="M9" s="29"/>
      <c r="N9" s="29"/>
      <c r="O9" s="29"/>
      <c r="P9" s="28"/>
      <c r="Q9" s="29"/>
      <c r="R9" s="29"/>
      <c r="S9" s="29"/>
      <c r="T9" s="29"/>
      <c r="U9" s="29"/>
      <c r="V9" s="29"/>
      <c r="W9" s="28"/>
      <c r="X9" s="29"/>
      <c r="Y9" s="29"/>
      <c r="Z9" s="29"/>
      <c r="AA9" s="29"/>
      <c r="AB9" s="29"/>
      <c r="AC9" s="29"/>
      <c r="AD9" s="28"/>
      <c r="AE9" s="29"/>
      <c r="AF9" s="29"/>
      <c r="AG9" s="29"/>
      <c r="AH9" s="29"/>
      <c r="AI9" s="29"/>
      <c r="AJ9" s="29"/>
    </row>
    <row r="10" spans="1:36">
      <c r="B10" s="27" t="s">
        <v>193</v>
      </c>
      <c r="C10" s="27">
        <v>45730</v>
      </c>
      <c r="D10" s="27">
        <v>45733</v>
      </c>
      <c r="E10" s="27" t="str">
        <f t="shared" si="2"/>
        <v>En cours</v>
      </c>
      <c r="F10" s="32">
        <v>0.9</v>
      </c>
      <c r="G10" s="26"/>
      <c r="H10" s="26"/>
      <c r="I10" s="28"/>
      <c r="J10" s="29"/>
      <c r="K10" s="29"/>
      <c r="L10" s="29"/>
      <c r="M10" s="29"/>
      <c r="N10" s="29"/>
      <c r="O10" s="29"/>
      <c r="P10" s="28"/>
      <c r="Q10" s="29"/>
      <c r="R10" s="29"/>
      <c r="S10" s="29"/>
      <c r="T10" s="29"/>
      <c r="U10" s="29"/>
      <c r="V10" s="29"/>
      <c r="W10" s="28"/>
      <c r="X10" s="29"/>
      <c r="Y10" s="29"/>
      <c r="Z10" s="29"/>
      <c r="AA10" s="29"/>
      <c r="AB10" s="29"/>
      <c r="AC10" s="29"/>
      <c r="AD10" s="28"/>
      <c r="AE10" s="29"/>
      <c r="AF10" s="29"/>
      <c r="AG10" s="29"/>
      <c r="AH10" s="29"/>
      <c r="AI10" s="29"/>
      <c r="AJ10" s="29"/>
    </row>
    <row r="11" spans="1:36">
      <c r="B11" s="27" t="s">
        <v>194</v>
      </c>
      <c r="C11" s="27">
        <v>45733</v>
      </c>
      <c r="D11" s="27">
        <v>45741</v>
      </c>
      <c r="E11" s="27" t="str">
        <f t="shared" si="2"/>
        <v>Terminé</v>
      </c>
      <c r="F11" s="32">
        <v>1</v>
      </c>
      <c r="G11" s="26"/>
      <c r="H11" s="26"/>
      <c r="I11" s="28"/>
      <c r="J11" s="29"/>
      <c r="K11" s="29"/>
      <c r="L11" s="29"/>
      <c r="M11" s="29"/>
      <c r="N11" s="29"/>
      <c r="O11" s="29"/>
      <c r="P11" s="28"/>
      <c r="Q11" s="29"/>
      <c r="R11" s="29"/>
      <c r="S11" s="29"/>
      <c r="T11" s="29"/>
      <c r="U11" s="29"/>
      <c r="V11" s="29"/>
      <c r="W11" s="28"/>
      <c r="X11" s="29"/>
      <c r="Y11" s="29"/>
      <c r="Z11" s="29"/>
      <c r="AA11" s="29"/>
      <c r="AB11" s="29"/>
      <c r="AC11" s="29"/>
      <c r="AD11" s="28"/>
      <c r="AE11" s="29"/>
      <c r="AF11" s="29"/>
      <c r="AG11" s="29"/>
      <c r="AH11" s="29"/>
      <c r="AI11" s="29"/>
      <c r="AJ11" s="29"/>
    </row>
    <row r="12" spans="1:36">
      <c r="B12" s="27" t="s">
        <v>196</v>
      </c>
      <c r="C12" s="27">
        <v>45741</v>
      </c>
      <c r="D12" s="27">
        <v>45742</v>
      </c>
      <c r="E12" s="27" t="str">
        <f t="shared" si="2"/>
        <v>En cours</v>
      </c>
      <c r="F12" s="32">
        <v>0.7</v>
      </c>
      <c r="G12" s="26"/>
      <c r="H12" s="26"/>
      <c r="I12" s="28"/>
      <c r="J12" s="29"/>
      <c r="K12" s="29"/>
      <c r="L12" s="29"/>
      <c r="M12" s="29"/>
      <c r="N12" s="29"/>
      <c r="O12" s="29"/>
      <c r="P12" s="28"/>
      <c r="Q12" s="29"/>
      <c r="R12" s="29"/>
      <c r="S12" s="29"/>
      <c r="T12" s="29"/>
      <c r="U12" s="29"/>
      <c r="V12" s="29"/>
      <c r="W12" s="28"/>
      <c r="X12" s="29"/>
      <c r="Y12" s="29"/>
      <c r="Z12" s="29"/>
      <c r="AA12" s="29"/>
      <c r="AB12" s="29"/>
      <c r="AC12" s="29"/>
      <c r="AD12" s="28"/>
      <c r="AE12" s="29"/>
      <c r="AF12" s="29"/>
      <c r="AG12" s="29"/>
      <c r="AH12" s="29"/>
      <c r="AI12" s="29"/>
      <c r="AJ12" s="29"/>
    </row>
    <row r="13" spans="1:36">
      <c r="B13" s="27" t="s">
        <v>197</v>
      </c>
      <c r="C13" s="27">
        <v>45742</v>
      </c>
      <c r="D13" s="27">
        <v>45746</v>
      </c>
      <c r="E13" s="27" t="str">
        <f t="shared" si="2"/>
        <v>En cours</v>
      </c>
      <c r="F13" s="32">
        <v>0.9</v>
      </c>
      <c r="G13" s="26"/>
      <c r="H13" s="26"/>
      <c r="I13" s="33"/>
      <c r="J13" s="34"/>
      <c r="K13" s="34"/>
      <c r="L13" s="34"/>
      <c r="M13" s="34"/>
      <c r="N13" s="34"/>
      <c r="O13" s="34"/>
      <c r="P13" s="33"/>
      <c r="Q13" s="34"/>
      <c r="R13" s="34"/>
      <c r="S13" s="34"/>
      <c r="T13" s="34"/>
      <c r="U13" s="34"/>
      <c r="V13" s="34"/>
      <c r="W13" s="33"/>
      <c r="X13" s="34"/>
      <c r="Y13" s="34"/>
      <c r="Z13" s="34"/>
      <c r="AA13" s="34"/>
      <c r="AB13" s="34"/>
      <c r="AC13" s="34"/>
      <c r="AD13" s="33"/>
      <c r="AE13" s="34"/>
      <c r="AF13" s="34"/>
      <c r="AG13" s="34"/>
      <c r="AH13" s="34"/>
      <c r="AI13" s="34"/>
      <c r="AJ13" s="34"/>
    </row>
    <row r="14" spans="1:36">
      <c r="B14" s="26" t="s">
        <v>200</v>
      </c>
      <c r="C14" s="27">
        <v>45749</v>
      </c>
      <c r="D14" s="27">
        <v>45752</v>
      </c>
      <c r="E14" s="27" t="str">
        <f t="shared" si="2"/>
        <v>En cours</v>
      </c>
      <c r="F14" s="32">
        <v>0.6</v>
      </c>
      <c r="G14" s="26"/>
      <c r="H14" s="26"/>
      <c r="I14" s="28"/>
      <c r="J14" s="29"/>
      <c r="K14" s="29"/>
      <c r="L14" s="29"/>
      <c r="M14" s="29"/>
      <c r="N14" s="29"/>
      <c r="O14" s="29"/>
      <c r="P14" s="28"/>
      <c r="Q14" s="29"/>
      <c r="R14" s="29"/>
      <c r="S14" s="29"/>
      <c r="T14" s="29"/>
      <c r="U14" s="29"/>
      <c r="V14" s="29"/>
      <c r="W14" s="28"/>
      <c r="X14" s="29"/>
      <c r="Y14" s="29"/>
      <c r="Z14" s="29"/>
      <c r="AA14" s="29"/>
      <c r="AB14" s="29"/>
      <c r="AC14" s="29"/>
      <c r="AD14" s="28"/>
      <c r="AE14" s="29"/>
      <c r="AF14" s="29"/>
      <c r="AG14" s="29"/>
      <c r="AH14" s="29"/>
      <c r="AI14" s="29"/>
      <c r="AJ14" s="29"/>
    </row>
    <row r="15" spans="1:36">
      <c r="B15" s="26" t="s">
        <v>201</v>
      </c>
      <c r="C15" s="27">
        <v>45752</v>
      </c>
      <c r="D15" s="27">
        <v>45755</v>
      </c>
      <c r="E15" s="27" t="str">
        <f t="shared" si="2"/>
        <v>En cours</v>
      </c>
      <c r="F15" s="32">
        <v>0.5</v>
      </c>
      <c r="G15" s="26"/>
      <c r="H15" s="26"/>
      <c r="I15" s="28"/>
      <c r="J15" s="29"/>
      <c r="K15" s="29"/>
      <c r="L15" s="29"/>
      <c r="M15" s="29"/>
      <c r="N15" s="29"/>
      <c r="O15" s="29"/>
      <c r="P15" s="28"/>
      <c r="Q15" s="29"/>
      <c r="R15" s="29"/>
      <c r="S15" s="29"/>
      <c r="T15" s="29"/>
      <c r="U15" s="29"/>
      <c r="V15" s="29"/>
      <c r="W15" s="28"/>
      <c r="X15" s="29"/>
      <c r="Y15" s="29"/>
      <c r="Z15" s="29"/>
      <c r="AA15" s="29"/>
      <c r="AB15" s="29"/>
      <c r="AC15" s="29"/>
      <c r="AD15" s="28"/>
      <c r="AE15" s="29"/>
      <c r="AF15" s="29"/>
      <c r="AG15" s="29"/>
      <c r="AH15" s="29"/>
      <c r="AI15" s="29"/>
      <c r="AJ15" s="29"/>
    </row>
    <row r="16" spans="1:36">
      <c r="B16" s="26"/>
      <c r="C16" s="26"/>
      <c r="D16" s="26"/>
      <c r="E16" s="26" t="str">
        <f t="shared" si="2"/>
        <v>En cours</v>
      </c>
      <c r="F16" s="32">
        <v>0.4</v>
      </c>
      <c r="G16" s="26"/>
      <c r="H16" s="26"/>
      <c r="I16" s="28"/>
      <c r="J16" s="29"/>
      <c r="K16" s="29"/>
      <c r="L16" s="29"/>
      <c r="M16" s="29"/>
      <c r="N16" s="29"/>
      <c r="O16" s="29"/>
      <c r="P16" s="28"/>
      <c r="Q16" s="29"/>
      <c r="R16" s="29"/>
      <c r="S16" s="29"/>
      <c r="T16" s="29"/>
      <c r="U16" s="29"/>
      <c r="V16" s="29"/>
      <c r="W16" s="28"/>
      <c r="X16" s="29"/>
      <c r="Y16" s="29"/>
      <c r="Z16" s="29"/>
      <c r="AA16" s="29"/>
      <c r="AB16" s="29"/>
      <c r="AC16" s="29"/>
      <c r="AD16" s="28"/>
      <c r="AE16" s="29"/>
      <c r="AF16" s="29"/>
      <c r="AG16" s="29"/>
      <c r="AH16" s="29"/>
      <c r="AI16" s="29"/>
      <c r="AJ16" s="29"/>
    </row>
    <row r="17" spans="2:36">
      <c r="B17" s="26"/>
      <c r="C17" s="26"/>
      <c r="D17" s="26"/>
      <c r="E17" s="26" t="str">
        <f t="shared" si="2"/>
        <v>En cours</v>
      </c>
      <c r="F17" s="32">
        <v>0.5</v>
      </c>
      <c r="G17" s="26"/>
      <c r="H17" s="26"/>
      <c r="I17" s="28"/>
      <c r="J17" s="29"/>
      <c r="K17" s="29"/>
      <c r="L17" s="29"/>
      <c r="M17" s="29"/>
      <c r="N17" s="29"/>
      <c r="O17" s="29"/>
      <c r="P17" s="28"/>
      <c r="Q17" s="29"/>
      <c r="R17" s="29"/>
      <c r="S17" s="29"/>
      <c r="T17" s="29"/>
      <c r="U17" s="29"/>
      <c r="V17" s="29"/>
      <c r="W17" s="28"/>
      <c r="X17" s="29"/>
      <c r="Y17" s="29"/>
      <c r="Z17" s="29"/>
      <c r="AA17" s="29"/>
      <c r="AB17" s="29"/>
      <c r="AC17" s="29"/>
      <c r="AD17" s="28"/>
      <c r="AE17" s="29"/>
      <c r="AF17" s="29"/>
      <c r="AG17" s="29"/>
      <c r="AH17" s="29"/>
      <c r="AI17" s="29"/>
      <c r="AJ17" s="29"/>
    </row>
    <row r="18" spans="2:36">
      <c r="B18" s="26"/>
      <c r="C18" s="26"/>
      <c r="D18" s="26"/>
      <c r="E18" s="26"/>
      <c r="F18" s="32"/>
      <c r="G18" s="26"/>
      <c r="H18" s="26"/>
      <c r="I18" s="28"/>
      <c r="J18" s="29"/>
      <c r="K18" s="29"/>
      <c r="L18" s="29"/>
      <c r="M18" s="29"/>
      <c r="N18" s="29"/>
      <c r="O18" s="29"/>
      <c r="P18" s="28"/>
      <c r="Q18" s="29"/>
      <c r="R18" s="29"/>
      <c r="S18" s="29"/>
      <c r="T18" s="29"/>
      <c r="U18" s="29"/>
      <c r="V18" s="29"/>
      <c r="W18" s="28"/>
      <c r="X18" s="29"/>
      <c r="Y18" s="29"/>
      <c r="Z18" s="29"/>
      <c r="AA18" s="29"/>
      <c r="AB18" s="29"/>
      <c r="AC18" s="29"/>
      <c r="AD18" s="28"/>
      <c r="AE18" s="29"/>
      <c r="AF18" s="29"/>
      <c r="AG18" s="29"/>
      <c r="AH18" s="29"/>
      <c r="AI18" s="29"/>
      <c r="AJ18" s="29"/>
    </row>
    <row r="19" spans="2:36">
      <c r="B19" s="26"/>
      <c r="C19" s="26"/>
      <c r="D19" s="26"/>
      <c r="E19" s="26"/>
      <c r="F19" s="32"/>
      <c r="G19" s="26"/>
      <c r="H19" s="26"/>
      <c r="I19" s="28"/>
      <c r="J19" s="29"/>
      <c r="K19" s="29"/>
      <c r="L19" s="29"/>
      <c r="M19" s="29"/>
      <c r="N19" s="29"/>
      <c r="O19" s="29"/>
      <c r="P19" s="28"/>
      <c r="Q19" s="29"/>
      <c r="R19" s="29"/>
      <c r="S19" s="29"/>
      <c r="T19" s="29"/>
      <c r="U19" s="29"/>
      <c r="V19" s="29"/>
      <c r="W19" s="28"/>
      <c r="X19" s="29"/>
      <c r="Y19" s="29"/>
      <c r="Z19" s="29"/>
      <c r="AA19" s="29"/>
      <c r="AB19" s="29"/>
      <c r="AC19" s="29"/>
      <c r="AD19" s="28"/>
      <c r="AE19" s="29"/>
      <c r="AF19" s="29"/>
      <c r="AG19" s="29"/>
      <c r="AH19" s="29"/>
      <c r="AI19" s="29"/>
      <c r="AJ19" s="29"/>
    </row>
    <row r="20" spans="2:36">
      <c r="B20" s="26"/>
      <c r="C20" s="26"/>
      <c r="D20" s="26"/>
      <c r="E20" s="26"/>
      <c r="F20" s="32"/>
      <c r="G20" s="26"/>
      <c r="H20" s="26"/>
      <c r="I20" s="28"/>
      <c r="J20" s="29"/>
      <c r="K20" s="29"/>
      <c r="L20" s="29"/>
      <c r="M20" s="29"/>
      <c r="N20" s="29"/>
      <c r="O20" s="29"/>
      <c r="P20" s="28"/>
      <c r="Q20" s="29"/>
      <c r="R20" s="29"/>
      <c r="S20" s="29"/>
      <c r="T20" s="29"/>
      <c r="U20" s="29"/>
      <c r="V20" s="29"/>
      <c r="W20" s="28"/>
      <c r="X20" s="29"/>
      <c r="Y20" s="29"/>
      <c r="Z20" s="29"/>
      <c r="AA20" s="29"/>
      <c r="AB20" s="29"/>
      <c r="AC20" s="29"/>
      <c r="AD20" s="28"/>
      <c r="AE20" s="29"/>
      <c r="AF20" s="29"/>
      <c r="AG20" s="29"/>
      <c r="AH20" s="29"/>
      <c r="AI20" s="29"/>
      <c r="AJ20" s="29"/>
    </row>
    <row r="21" spans="2:36">
      <c r="B21" s="26"/>
      <c r="C21" s="26"/>
      <c r="D21" s="26"/>
      <c r="E21" s="26"/>
      <c r="F21" s="32"/>
      <c r="G21" s="26"/>
      <c r="H21" s="26"/>
      <c r="I21" s="28"/>
      <c r="J21" s="29"/>
      <c r="K21" s="29"/>
      <c r="L21" s="29"/>
      <c r="M21" s="29"/>
      <c r="N21" s="29"/>
      <c r="O21" s="29"/>
      <c r="P21" s="28"/>
      <c r="Q21" s="29"/>
      <c r="R21" s="29"/>
      <c r="S21" s="29"/>
      <c r="T21" s="29"/>
      <c r="U21" s="29"/>
      <c r="V21" s="29"/>
      <c r="W21" s="28"/>
      <c r="X21" s="29"/>
      <c r="Y21" s="29"/>
      <c r="Z21" s="29"/>
      <c r="AA21" s="29"/>
      <c r="AB21" s="29"/>
      <c r="AC21" s="29"/>
      <c r="AD21" s="28"/>
      <c r="AE21" s="29"/>
      <c r="AF21" s="29"/>
      <c r="AG21" s="29"/>
      <c r="AH21" s="29"/>
      <c r="AI21" s="29"/>
      <c r="AJ21" s="29"/>
    </row>
    <row r="22" spans="2:36">
      <c r="B22" s="26" t="s">
        <v>235</v>
      </c>
      <c r="C22" s="27">
        <v>45830</v>
      </c>
      <c r="D22" s="27">
        <v>45834</v>
      </c>
      <c r="E22" s="26" t="str">
        <f>IF(F22=0,"Non commencé",IF(AND(F22&gt;0,F22&lt;1),"En cours",IF(F22=1,"Terminé","""")))</f>
        <v>En cours</v>
      </c>
      <c r="F22" s="32">
        <v>0.5</v>
      </c>
      <c r="G22" s="26"/>
      <c r="H22" s="26"/>
      <c r="I22" s="28"/>
      <c r="J22" s="29"/>
      <c r="K22" s="29"/>
      <c r="L22" s="29"/>
      <c r="M22" s="29"/>
      <c r="N22" s="29"/>
      <c r="O22" s="29"/>
      <c r="P22" s="28"/>
      <c r="Q22" s="29"/>
      <c r="R22" s="29"/>
      <c r="S22" s="29"/>
      <c r="T22" s="29"/>
      <c r="U22" s="29"/>
      <c r="V22" s="29"/>
      <c r="W22" s="28"/>
      <c r="X22" s="29"/>
      <c r="Y22" s="29"/>
      <c r="Z22" s="29"/>
      <c r="AA22" s="29"/>
      <c r="AB22" s="29"/>
      <c r="AC22" s="29"/>
      <c r="AD22" s="28"/>
      <c r="AE22" s="29"/>
      <c r="AF22" s="29"/>
      <c r="AG22" s="29"/>
      <c r="AH22" s="29"/>
      <c r="AI22" s="29"/>
      <c r="AJ22" s="29"/>
    </row>
    <row r="23" spans="2:36">
      <c r="B23" s="26"/>
      <c r="C23" s="26"/>
      <c r="D23" s="26"/>
      <c r="E23" s="26"/>
      <c r="F23" s="32"/>
      <c r="G23" s="26"/>
      <c r="H23" s="26"/>
      <c r="I23" s="28"/>
      <c r="J23" s="29"/>
      <c r="K23" s="29"/>
      <c r="L23" s="29"/>
      <c r="M23" s="29"/>
      <c r="N23" s="29"/>
      <c r="O23" s="29"/>
      <c r="P23" s="28"/>
      <c r="Q23" s="29"/>
      <c r="R23" s="29"/>
      <c r="S23" s="29"/>
      <c r="T23" s="29"/>
      <c r="U23" s="29"/>
      <c r="V23" s="29"/>
      <c r="W23" s="28"/>
      <c r="X23" s="29"/>
      <c r="Y23" s="29"/>
      <c r="Z23" s="29"/>
      <c r="AA23" s="29"/>
      <c r="AB23" s="29"/>
      <c r="AC23" s="29"/>
      <c r="AD23" s="28"/>
      <c r="AE23" s="29"/>
      <c r="AF23" s="29"/>
      <c r="AG23" s="29"/>
      <c r="AH23" s="29"/>
      <c r="AI23" s="29"/>
      <c r="AJ23" s="29"/>
    </row>
    <row r="24" spans="2:36">
      <c r="B24" s="26"/>
      <c r="C24" s="26"/>
      <c r="D24" s="26"/>
      <c r="E24" s="26"/>
      <c r="F24" s="32"/>
      <c r="G24" s="26"/>
      <c r="H24" s="26"/>
      <c r="I24" s="28"/>
      <c r="J24" s="29"/>
      <c r="K24" s="29"/>
      <c r="L24" s="29"/>
      <c r="M24" s="29"/>
      <c r="N24" s="29"/>
      <c r="O24" s="29"/>
      <c r="P24" s="28"/>
      <c r="Q24" s="29"/>
      <c r="R24" s="29"/>
      <c r="S24" s="29"/>
      <c r="T24" s="29"/>
      <c r="U24" s="29"/>
      <c r="V24" s="29"/>
      <c r="W24" s="28"/>
      <c r="X24" s="29"/>
      <c r="Y24" s="29"/>
      <c r="Z24" s="29"/>
      <c r="AA24" s="29"/>
      <c r="AB24" s="29"/>
      <c r="AC24" s="29"/>
      <c r="AD24" s="28"/>
      <c r="AE24" s="29"/>
      <c r="AF24" s="29"/>
      <c r="AG24" s="29"/>
      <c r="AH24" s="29"/>
      <c r="AI24" s="29"/>
      <c r="AJ24" s="29"/>
    </row>
    <row r="25" spans="2:36">
      <c r="B25" s="26"/>
      <c r="C25" s="26"/>
      <c r="D25" s="26"/>
      <c r="E25" s="26"/>
      <c r="F25" s="32"/>
      <c r="G25" s="26"/>
      <c r="H25" s="26"/>
      <c r="I25" s="28"/>
      <c r="J25" s="29"/>
      <c r="K25" s="29"/>
      <c r="L25" s="29"/>
      <c r="M25" s="29"/>
      <c r="N25" s="29"/>
      <c r="O25" s="29"/>
      <c r="P25" s="28"/>
      <c r="Q25" s="29"/>
      <c r="R25" s="29"/>
      <c r="S25" s="29"/>
      <c r="T25" s="29"/>
      <c r="U25" s="29"/>
      <c r="V25" s="29"/>
      <c r="W25" s="28"/>
      <c r="X25" s="29"/>
      <c r="Y25" s="29"/>
      <c r="Z25" s="29"/>
      <c r="AA25" s="29"/>
      <c r="AB25" s="29"/>
      <c r="AC25" s="29"/>
      <c r="AD25" s="28"/>
      <c r="AE25" s="29"/>
      <c r="AF25" s="29"/>
      <c r="AG25" s="29"/>
      <c r="AH25" s="29"/>
      <c r="AI25" s="29"/>
      <c r="AJ25" s="29"/>
    </row>
    <row r="26" spans="2:36">
      <c r="B26" s="26"/>
      <c r="C26" s="26"/>
      <c r="D26" s="26"/>
      <c r="E26" s="26"/>
      <c r="F26" s="32"/>
      <c r="G26" s="26"/>
      <c r="H26" s="26"/>
      <c r="I26" s="28"/>
      <c r="J26" s="29"/>
      <c r="K26" s="29"/>
      <c r="L26" s="29"/>
      <c r="M26" s="29"/>
      <c r="N26" s="29"/>
      <c r="O26" s="29"/>
      <c r="P26" s="28"/>
      <c r="Q26" s="29"/>
      <c r="R26" s="29"/>
      <c r="S26" s="29"/>
      <c r="T26" s="29"/>
      <c r="U26" s="29"/>
      <c r="V26" s="29"/>
      <c r="W26" s="28"/>
      <c r="X26" s="29"/>
      <c r="Y26" s="29"/>
      <c r="Z26" s="29"/>
      <c r="AA26" s="29"/>
      <c r="AB26" s="29"/>
      <c r="AC26" s="29"/>
      <c r="AD26" s="28"/>
      <c r="AE26" s="29"/>
      <c r="AF26" s="29"/>
      <c r="AG26" s="29"/>
      <c r="AH26" s="29"/>
      <c r="AI26" s="29"/>
      <c r="AJ26" s="29"/>
    </row>
    <row r="27" spans="2:36">
      <c r="B27" s="26"/>
      <c r="C27" s="26"/>
      <c r="D27" s="26"/>
      <c r="E27" s="26"/>
      <c r="F27" s="32"/>
      <c r="G27" s="26"/>
      <c r="H27" s="26"/>
      <c r="I27" s="28"/>
      <c r="J27" s="29"/>
      <c r="K27" s="29"/>
      <c r="L27" s="29"/>
      <c r="M27" s="29"/>
      <c r="N27" s="29"/>
      <c r="O27" s="29"/>
      <c r="P27" s="28"/>
      <c r="Q27" s="29"/>
      <c r="R27" s="29"/>
      <c r="S27" s="29"/>
      <c r="T27" s="29"/>
      <c r="U27" s="29"/>
      <c r="V27" s="29"/>
      <c r="W27" s="28"/>
      <c r="X27" s="29"/>
      <c r="Y27" s="29"/>
      <c r="Z27" s="29"/>
      <c r="AA27" s="29"/>
      <c r="AB27" s="29"/>
      <c r="AC27" s="29"/>
      <c r="AD27" s="28"/>
      <c r="AE27" s="29"/>
      <c r="AF27" s="29"/>
      <c r="AG27" s="29"/>
      <c r="AH27" s="29"/>
      <c r="AI27" s="29"/>
      <c r="AJ27" s="29"/>
    </row>
    <row r="28" spans="2:36">
      <c r="B28" s="26"/>
      <c r="C28" s="26"/>
      <c r="D28" s="26"/>
      <c r="E28" s="26"/>
      <c r="F28" s="32"/>
      <c r="G28" s="26"/>
      <c r="H28" s="26"/>
      <c r="I28" s="28"/>
      <c r="J28" s="29"/>
      <c r="K28" s="29"/>
      <c r="L28" s="29"/>
      <c r="M28" s="29"/>
      <c r="N28" s="29"/>
      <c r="O28" s="29"/>
      <c r="P28" s="28"/>
      <c r="Q28" s="29"/>
      <c r="R28" s="29"/>
      <c r="S28" s="29"/>
      <c r="T28" s="29"/>
      <c r="U28" s="29"/>
      <c r="V28" s="29"/>
      <c r="W28" s="28"/>
      <c r="X28" s="29"/>
      <c r="Y28" s="29"/>
      <c r="Z28" s="29"/>
      <c r="AA28" s="29"/>
      <c r="AB28" s="29"/>
      <c r="AC28" s="29"/>
      <c r="AD28" s="28"/>
      <c r="AE28" s="29"/>
      <c r="AF28" s="29"/>
      <c r="AG28" s="29"/>
      <c r="AH28" s="29"/>
      <c r="AI28" s="29"/>
      <c r="AJ28" s="29"/>
    </row>
    <row r="29" spans="2:36">
      <c r="B29" s="26"/>
      <c r="C29" s="26"/>
      <c r="D29" s="26"/>
      <c r="E29" s="26"/>
      <c r="F29" s="32"/>
      <c r="G29" s="26"/>
      <c r="H29" s="26"/>
      <c r="I29" s="28"/>
      <c r="J29" s="29"/>
      <c r="K29" s="29"/>
      <c r="L29" s="29"/>
      <c r="M29" s="29"/>
      <c r="N29" s="29"/>
      <c r="O29" s="29"/>
      <c r="P29" s="28"/>
      <c r="Q29" s="29"/>
      <c r="R29" s="29"/>
      <c r="S29" s="29"/>
      <c r="T29" s="29"/>
      <c r="U29" s="29"/>
      <c r="V29" s="29"/>
      <c r="W29" s="28"/>
      <c r="X29" s="29"/>
      <c r="Y29" s="29"/>
      <c r="Z29" s="29"/>
      <c r="AA29" s="29"/>
      <c r="AB29" s="29"/>
      <c r="AC29" s="29"/>
      <c r="AD29" s="28"/>
      <c r="AE29" s="29"/>
      <c r="AF29" s="29"/>
      <c r="AG29" s="29"/>
      <c r="AH29" s="29"/>
      <c r="AI29" s="29"/>
      <c r="AJ29" s="29"/>
    </row>
    <row r="30" spans="2:36">
      <c r="B30" s="26"/>
      <c r="C30" s="26"/>
      <c r="D30" s="26"/>
      <c r="E30" s="26"/>
      <c r="F30" s="32"/>
      <c r="G30" s="26"/>
      <c r="H30" s="26"/>
      <c r="I30" s="28"/>
      <c r="J30" s="29"/>
      <c r="K30" s="29"/>
      <c r="L30" s="29"/>
      <c r="M30" s="29"/>
      <c r="N30" s="29"/>
      <c r="O30" s="29"/>
      <c r="P30" s="28"/>
      <c r="Q30" s="29"/>
      <c r="R30" s="29"/>
      <c r="S30" s="29"/>
      <c r="T30" s="29"/>
      <c r="U30" s="29"/>
      <c r="V30" s="29"/>
      <c r="W30" s="28"/>
      <c r="X30" s="29"/>
      <c r="Y30" s="29"/>
      <c r="Z30" s="29"/>
      <c r="AA30" s="29"/>
      <c r="AB30" s="29"/>
      <c r="AC30" s="29"/>
      <c r="AD30" s="28"/>
      <c r="AE30" s="29"/>
      <c r="AF30" s="29"/>
      <c r="AG30" s="29"/>
      <c r="AH30" s="29"/>
      <c r="AI30" s="29"/>
      <c r="AJ30" s="29"/>
    </row>
    <row r="31" spans="2:36">
      <c r="B31" s="26"/>
      <c r="C31" s="26"/>
      <c r="D31" s="26"/>
      <c r="E31" s="26"/>
      <c r="F31" s="32"/>
      <c r="G31" s="26"/>
      <c r="H31" s="26"/>
      <c r="I31" s="28"/>
      <c r="J31" s="29"/>
      <c r="K31" s="29"/>
      <c r="L31" s="29"/>
      <c r="M31" s="29"/>
      <c r="N31" s="29"/>
      <c r="O31" s="29"/>
      <c r="P31" s="28"/>
      <c r="Q31" s="29"/>
      <c r="R31" s="29"/>
      <c r="S31" s="29"/>
      <c r="T31" s="29"/>
      <c r="U31" s="29"/>
      <c r="V31" s="29"/>
      <c r="W31" s="28"/>
      <c r="X31" s="29"/>
      <c r="Y31" s="29"/>
      <c r="Z31" s="29"/>
      <c r="AA31" s="29"/>
      <c r="AB31" s="29"/>
      <c r="AC31" s="29"/>
      <c r="AD31" s="28"/>
      <c r="AE31" s="29"/>
      <c r="AF31" s="29"/>
      <c r="AG31" s="29"/>
      <c r="AH31" s="29"/>
      <c r="AI31" s="29"/>
      <c r="AJ31" s="29"/>
    </row>
    <row r="32" spans="2:36">
      <c r="B32" s="26"/>
      <c r="C32" s="26"/>
      <c r="D32" s="26"/>
      <c r="E32" s="26"/>
      <c r="F32" s="32"/>
      <c r="G32" s="26"/>
      <c r="H32" s="26"/>
      <c r="I32" s="28"/>
      <c r="J32" s="29"/>
      <c r="K32" s="29"/>
      <c r="L32" s="29"/>
      <c r="M32" s="29"/>
      <c r="N32" s="29"/>
      <c r="O32" s="29"/>
      <c r="P32" s="28"/>
      <c r="Q32" s="29"/>
      <c r="R32" s="29"/>
      <c r="S32" s="29"/>
      <c r="T32" s="29"/>
      <c r="U32" s="29"/>
      <c r="V32" s="29"/>
      <c r="W32" s="28"/>
      <c r="X32" s="29"/>
      <c r="Y32" s="29"/>
      <c r="Z32" s="29"/>
      <c r="AA32" s="29"/>
      <c r="AB32" s="29"/>
      <c r="AC32" s="29"/>
      <c r="AD32" s="28"/>
      <c r="AE32" s="29"/>
      <c r="AF32" s="29"/>
      <c r="AG32" s="29"/>
      <c r="AH32" s="29"/>
      <c r="AI32" s="29"/>
      <c r="AJ32" s="29"/>
    </row>
    <row r="33" spans="2:36">
      <c r="B33" s="26"/>
      <c r="C33" s="26"/>
      <c r="D33" s="26"/>
      <c r="E33" s="26"/>
      <c r="F33" s="32"/>
      <c r="G33" s="26"/>
      <c r="H33" s="26"/>
      <c r="I33" s="28"/>
      <c r="J33" s="29"/>
      <c r="K33" s="29"/>
      <c r="L33" s="29"/>
      <c r="M33" s="29"/>
      <c r="N33" s="29"/>
      <c r="O33" s="29"/>
      <c r="P33" s="28"/>
      <c r="Q33" s="29"/>
      <c r="R33" s="29"/>
      <c r="S33" s="29"/>
      <c r="T33" s="29"/>
      <c r="U33" s="29"/>
      <c r="V33" s="29"/>
      <c r="W33" s="28"/>
      <c r="X33" s="29"/>
      <c r="Y33" s="29"/>
      <c r="Z33" s="29"/>
      <c r="AA33" s="29"/>
      <c r="AB33" s="29"/>
      <c r="AC33" s="29"/>
      <c r="AD33" s="28"/>
      <c r="AE33" s="29"/>
      <c r="AF33" s="29"/>
      <c r="AG33" s="29"/>
      <c r="AH33" s="29"/>
      <c r="AI33" s="29"/>
      <c r="AJ33" s="29"/>
    </row>
    <row r="34" spans="2:36">
      <c r="B34" s="26"/>
      <c r="C34" s="26"/>
      <c r="D34" s="26"/>
      <c r="E34" s="26"/>
      <c r="F34" s="32"/>
      <c r="G34" s="26"/>
      <c r="H34" s="26"/>
      <c r="I34" s="28"/>
      <c r="J34" s="29"/>
      <c r="K34" s="29"/>
      <c r="L34" s="29"/>
      <c r="M34" s="29"/>
      <c r="N34" s="29"/>
      <c r="O34" s="29"/>
      <c r="P34" s="28"/>
      <c r="Q34" s="29"/>
      <c r="R34" s="29"/>
      <c r="S34" s="29"/>
      <c r="T34" s="29"/>
      <c r="U34" s="29"/>
      <c r="V34" s="29"/>
      <c r="W34" s="28"/>
      <c r="X34" s="29"/>
      <c r="Y34" s="29"/>
      <c r="Z34" s="29"/>
      <c r="AA34" s="29"/>
      <c r="AB34" s="29"/>
      <c r="AC34" s="29"/>
      <c r="AD34" s="28"/>
      <c r="AE34" s="29"/>
      <c r="AF34" s="29"/>
      <c r="AG34" s="29"/>
      <c r="AH34" s="29"/>
      <c r="AI34" s="29"/>
      <c r="AJ34" s="29"/>
    </row>
    <row r="35" spans="2:36">
      <c r="B35" s="26"/>
      <c r="C35" s="26"/>
      <c r="D35" s="26"/>
      <c r="E35" s="26"/>
      <c r="F35" s="32"/>
      <c r="G35" s="26"/>
      <c r="H35" s="26"/>
      <c r="I35" s="28"/>
      <c r="J35" s="29"/>
      <c r="K35" s="29"/>
      <c r="L35" s="29"/>
      <c r="M35" s="29"/>
      <c r="N35" s="29"/>
      <c r="O35" s="29"/>
      <c r="P35" s="28"/>
      <c r="Q35" s="29"/>
      <c r="R35" s="29"/>
      <c r="S35" s="29"/>
      <c r="T35" s="29"/>
      <c r="U35" s="29"/>
      <c r="V35" s="29"/>
      <c r="W35" s="28"/>
      <c r="X35" s="29"/>
      <c r="Y35" s="29"/>
      <c r="Z35" s="29"/>
      <c r="AA35" s="29"/>
      <c r="AB35" s="29"/>
      <c r="AC35" s="29"/>
      <c r="AD35" s="28"/>
      <c r="AE35" s="29"/>
      <c r="AF35" s="29"/>
      <c r="AG35" s="29"/>
      <c r="AH35" s="29"/>
      <c r="AI35" s="29"/>
      <c r="AJ35" s="29"/>
    </row>
    <row r="36" spans="2:36">
      <c r="B36" s="26"/>
      <c r="C36" s="26"/>
      <c r="D36" s="26"/>
      <c r="E36" s="26"/>
      <c r="F36" s="32"/>
      <c r="G36" s="26"/>
      <c r="H36" s="26"/>
      <c r="I36" s="28"/>
      <c r="J36" s="29"/>
      <c r="K36" s="29"/>
      <c r="L36" s="29"/>
      <c r="M36" s="29"/>
      <c r="N36" s="29"/>
      <c r="O36" s="29"/>
      <c r="P36" s="28"/>
      <c r="Q36" s="29"/>
      <c r="R36" s="29"/>
      <c r="S36" s="29"/>
      <c r="T36" s="29"/>
      <c r="U36" s="29"/>
      <c r="V36" s="29"/>
      <c r="W36" s="28"/>
      <c r="X36" s="29"/>
      <c r="Y36" s="29"/>
      <c r="Z36" s="29"/>
      <c r="AA36" s="29"/>
      <c r="AB36" s="29"/>
      <c r="AC36" s="29"/>
      <c r="AD36" s="28"/>
      <c r="AE36" s="29"/>
      <c r="AF36" s="29"/>
      <c r="AG36" s="29"/>
      <c r="AH36" s="29"/>
      <c r="AI36" s="29"/>
      <c r="AJ36" s="29"/>
    </row>
    <row r="37" spans="2:36">
      <c r="B37" s="26"/>
      <c r="C37" s="26"/>
      <c r="D37" s="26"/>
      <c r="E37" s="26"/>
      <c r="F37" s="32"/>
      <c r="G37" s="26"/>
      <c r="H37" s="26"/>
      <c r="I37" s="28"/>
      <c r="J37" s="29"/>
      <c r="K37" s="29"/>
      <c r="L37" s="29"/>
      <c r="M37" s="29"/>
      <c r="N37" s="29"/>
      <c r="O37" s="29"/>
      <c r="P37" s="28"/>
      <c r="Q37" s="29"/>
      <c r="R37" s="29"/>
      <c r="S37" s="29"/>
      <c r="T37" s="29"/>
      <c r="U37" s="29"/>
      <c r="V37" s="29"/>
      <c r="W37" s="28"/>
      <c r="X37" s="29"/>
      <c r="Y37" s="29"/>
      <c r="Z37" s="29"/>
      <c r="AA37" s="29"/>
      <c r="AB37" s="29"/>
      <c r="AC37" s="29"/>
      <c r="AD37" s="28"/>
      <c r="AE37" s="29"/>
      <c r="AF37" s="29"/>
      <c r="AG37" s="29"/>
      <c r="AH37" s="29"/>
      <c r="AI37" s="29"/>
      <c r="AJ37" s="29"/>
    </row>
    <row r="38" spans="2:36">
      <c r="B38" s="26"/>
      <c r="C38" s="26"/>
      <c r="D38" s="26"/>
      <c r="E38" s="26"/>
      <c r="F38" s="32"/>
      <c r="G38" s="26"/>
      <c r="H38" s="26"/>
      <c r="I38" s="28"/>
      <c r="J38" s="29"/>
      <c r="K38" s="29"/>
      <c r="L38" s="29"/>
      <c r="M38" s="29"/>
      <c r="N38" s="29"/>
      <c r="O38" s="29"/>
      <c r="P38" s="28"/>
      <c r="Q38" s="29"/>
      <c r="R38" s="29"/>
      <c r="S38" s="29"/>
      <c r="T38" s="29"/>
      <c r="U38" s="29"/>
      <c r="V38" s="29"/>
      <c r="W38" s="28"/>
      <c r="X38" s="29"/>
      <c r="Y38" s="29"/>
      <c r="Z38" s="29"/>
      <c r="AA38" s="29"/>
      <c r="AB38" s="29"/>
      <c r="AC38" s="29"/>
      <c r="AD38" s="28"/>
      <c r="AE38" s="29"/>
      <c r="AF38" s="29"/>
      <c r="AG38" s="29"/>
      <c r="AH38" s="29"/>
      <c r="AI38" s="29"/>
      <c r="AJ38" s="29"/>
    </row>
    <row r="39" spans="2:36">
      <c r="B39" s="26"/>
      <c r="C39" s="26"/>
      <c r="D39" s="26"/>
      <c r="E39" s="26"/>
      <c r="F39" s="32"/>
      <c r="G39" s="26"/>
      <c r="H39" s="26"/>
      <c r="I39" s="28"/>
      <c r="J39" s="29"/>
      <c r="K39" s="29"/>
      <c r="L39" s="29"/>
      <c r="M39" s="29"/>
      <c r="N39" s="29"/>
      <c r="O39" s="29"/>
      <c r="P39" s="28"/>
      <c r="Q39" s="29"/>
      <c r="R39" s="29"/>
      <c r="S39" s="29"/>
      <c r="T39" s="29"/>
      <c r="U39" s="29"/>
      <c r="V39" s="29"/>
      <c r="W39" s="28"/>
      <c r="X39" s="29"/>
      <c r="Y39" s="29"/>
      <c r="Z39" s="29"/>
      <c r="AA39" s="29"/>
      <c r="AB39" s="29"/>
      <c r="AC39" s="29"/>
      <c r="AD39" s="28"/>
      <c r="AE39" s="29"/>
      <c r="AF39" s="29"/>
      <c r="AG39" s="29"/>
      <c r="AH39" s="29"/>
      <c r="AI39" s="29"/>
      <c r="AJ39" s="29"/>
    </row>
    <row r="40" spans="2:36">
      <c r="B40" s="26"/>
      <c r="C40" s="26"/>
      <c r="D40" s="26"/>
      <c r="E40" s="26"/>
      <c r="F40" s="32"/>
      <c r="G40" s="26"/>
      <c r="H40" s="26"/>
      <c r="I40" s="28"/>
      <c r="J40" s="29"/>
      <c r="K40" s="29"/>
      <c r="L40" s="29"/>
      <c r="M40" s="29"/>
      <c r="N40" s="29"/>
      <c r="O40" s="29"/>
      <c r="P40" s="28"/>
      <c r="Q40" s="29"/>
      <c r="R40" s="29"/>
      <c r="S40" s="29"/>
      <c r="T40" s="29"/>
      <c r="U40" s="29"/>
      <c r="V40" s="29"/>
      <c r="W40" s="28"/>
      <c r="X40" s="29"/>
      <c r="Y40" s="29"/>
      <c r="Z40" s="29"/>
      <c r="AA40" s="29"/>
      <c r="AB40" s="29"/>
      <c r="AC40" s="29"/>
      <c r="AD40" s="28"/>
      <c r="AE40" s="29"/>
      <c r="AF40" s="29"/>
      <c r="AG40" s="29"/>
      <c r="AH40" s="29"/>
      <c r="AI40" s="29"/>
      <c r="AJ40" s="29"/>
    </row>
    <row r="41" spans="2:36">
      <c r="B41" s="26"/>
      <c r="C41" s="26"/>
      <c r="D41" s="26"/>
      <c r="E41" s="26"/>
      <c r="F41" s="32"/>
      <c r="G41" s="26"/>
      <c r="H41" s="26"/>
      <c r="I41" s="28"/>
      <c r="J41" s="29"/>
      <c r="K41" s="29"/>
      <c r="L41" s="29"/>
      <c r="M41" s="29"/>
      <c r="N41" s="29"/>
      <c r="O41" s="29"/>
      <c r="P41" s="28"/>
      <c r="Q41" s="29"/>
      <c r="R41" s="29"/>
      <c r="S41" s="29"/>
      <c r="T41" s="29"/>
      <c r="U41" s="29"/>
      <c r="V41" s="29"/>
      <c r="W41" s="28"/>
      <c r="X41" s="29"/>
      <c r="Y41" s="29"/>
      <c r="Z41" s="29"/>
      <c r="AA41" s="29"/>
      <c r="AB41" s="29"/>
      <c r="AC41" s="29"/>
      <c r="AD41" s="28"/>
      <c r="AE41" s="29"/>
      <c r="AF41" s="29"/>
      <c r="AG41" s="29"/>
      <c r="AH41" s="29"/>
      <c r="AI41" s="29"/>
      <c r="AJ41" s="29"/>
    </row>
    <row r="42" spans="2:36">
      <c r="B42" s="26"/>
      <c r="C42" s="26"/>
      <c r="D42" s="26"/>
      <c r="E42" s="26"/>
      <c r="F42" s="32"/>
      <c r="G42" s="26"/>
      <c r="H42" s="26"/>
      <c r="I42" s="28"/>
      <c r="J42" s="29"/>
      <c r="K42" s="29"/>
      <c r="L42" s="29"/>
      <c r="M42" s="29"/>
      <c r="N42" s="29"/>
      <c r="O42" s="29"/>
      <c r="P42" s="28"/>
      <c r="Q42" s="29"/>
      <c r="R42" s="29"/>
      <c r="S42" s="29"/>
      <c r="T42" s="29"/>
      <c r="U42" s="29"/>
      <c r="V42" s="29"/>
      <c r="W42" s="28"/>
      <c r="X42" s="29"/>
      <c r="Y42" s="29"/>
      <c r="Z42" s="29"/>
      <c r="AA42" s="29"/>
      <c r="AB42" s="29"/>
      <c r="AC42" s="29"/>
      <c r="AD42" s="28"/>
      <c r="AE42" s="29"/>
      <c r="AF42" s="29"/>
      <c r="AG42" s="29"/>
      <c r="AH42" s="29"/>
      <c r="AI42" s="29"/>
      <c r="AJ42" s="29"/>
    </row>
    <row r="43" spans="2:36">
      <c r="B43" s="26"/>
      <c r="C43" s="26"/>
      <c r="D43" s="26"/>
      <c r="E43" s="26"/>
      <c r="F43" s="32"/>
      <c r="G43" s="26"/>
      <c r="H43" s="26"/>
      <c r="I43" s="28"/>
      <c r="J43" s="29"/>
      <c r="K43" s="29"/>
      <c r="L43" s="29"/>
      <c r="M43" s="29"/>
      <c r="N43" s="29"/>
      <c r="O43" s="29"/>
      <c r="P43" s="28"/>
      <c r="Q43" s="29"/>
      <c r="R43" s="29"/>
      <c r="S43" s="29"/>
      <c r="T43" s="29"/>
      <c r="U43" s="29"/>
      <c r="V43" s="29"/>
      <c r="W43" s="28"/>
      <c r="X43" s="29"/>
      <c r="Y43" s="29"/>
      <c r="Z43" s="29"/>
      <c r="AA43" s="29"/>
      <c r="AB43" s="29"/>
      <c r="AC43" s="29"/>
      <c r="AD43" s="28"/>
      <c r="AE43" s="29"/>
      <c r="AF43" s="29"/>
      <c r="AG43" s="29"/>
      <c r="AH43" s="29"/>
      <c r="AI43" s="29"/>
      <c r="AJ43" s="29"/>
    </row>
    <row r="44" spans="2:36">
      <c r="B44" s="26"/>
      <c r="C44" s="26"/>
      <c r="D44" s="26"/>
      <c r="E44" s="26"/>
      <c r="F44" s="32"/>
      <c r="G44" s="26"/>
      <c r="H44" s="26"/>
      <c r="I44" s="28"/>
      <c r="J44" s="29"/>
      <c r="K44" s="29"/>
      <c r="L44" s="29"/>
      <c r="M44" s="29"/>
      <c r="N44" s="29"/>
      <c r="O44" s="29"/>
      <c r="P44" s="28"/>
      <c r="Q44" s="29"/>
      <c r="R44" s="29"/>
      <c r="S44" s="29"/>
      <c r="T44" s="29"/>
      <c r="U44" s="29"/>
      <c r="V44" s="29"/>
      <c r="W44" s="28"/>
      <c r="X44" s="29"/>
      <c r="Y44" s="29"/>
      <c r="Z44" s="29"/>
      <c r="AA44" s="29"/>
      <c r="AB44" s="29"/>
      <c r="AC44" s="29"/>
      <c r="AD44" s="28"/>
      <c r="AE44" s="29"/>
      <c r="AF44" s="29"/>
      <c r="AG44" s="29"/>
      <c r="AH44" s="29"/>
      <c r="AI44" s="29"/>
      <c r="AJ44" s="29"/>
    </row>
    <row r="45" spans="2:36">
      <c r="B45" s="26"/>
      <c r="C45" s="26"/>
      <c r="D45" s="26"/>
      <c r="E45" s="26"/>
      <c r="F45" s="32"/>
      <c r="G45" s="26"/>
      <c r="H45" s="26"/>
      <c r="I45" s="28"/>
      <c r="J45" s="29"/>
      <c r="K45" s="29"/>
      <c r="L45" s="29"/>
      <c r="M45" s="29"/>
      <c r="N45" s="29"/>
      <c r="O45" s="29"/>
      <c r="P45" s="28"/>
      <c r="Q45" s="29"/>
      <c r="R45" s="29"/>
      <c r="S45" s="29"/>
      <c r="T45" s="29"/>
      <c r="U45" s="29"/>
      <c r="V45" s="29"/>
      <c r="W45" s="28"/>
      <c r="X45" s="29"/>
      <c r="Y45" s="29"/>
      <c r="Z45" s="29"/>
      <c r="AA45" s="29"/>
      <c r="AB45" s="29"/>
      <c r="AC45" s="29"/>
      <c r="AD45" s="28"/>
      <c r="AE45" s="29"/>
      <c r="AF45" s="29"/>
      <c r="AG45" s="29"/>
      <c r="AH45" s="29"/>
      <c r="AI45" s="29"/>
      <c r="AJ45" s="29"/>
    </row>
    <row r="46" spans="2:36">
      <c r="B46" s="26"/>
      <c r="C46" s="26"/>
      <c r="D46" s="26"/>
      <c r="E46" s="26"/>
      <c r="F46" s="32"/>
      <c r="G46" s="26"/>
      <c r="H46" s="26"/>
      <c r="I46" s="28"/>
      <c r="J46" s="29"/>
      <c r="K46" s="29"/>
      <c r="L46" s="29"/>
      <c r="M46" s="29"/>
      <c r="N46" s="29"/>
      <c r="O46" s="29"/>
      <c r="P46" s="28"/>
      <c r="Q46" s="29"/>
      <c r="R46" s="29"/>
      <c r="S46" s="29"/>
      <c r="T46" s="29"/>
      <c r="U46" s="29"/>
      <c r="V46" s="29"/>
      <c r="W46" s="28"/>
      <c r="X46" s="29"/>
      <c r="Y46" s="29"/>
      <c r="Z46" s="29"/>
      <c r="AA46" s="29"/>
      <c r="AB46" s="29"/>
      <c r="AC46" s="29"/>
      <c r="AD46" s="28"/>
      <c r="AE46" s="29"/>
      <c r="AF46" s="29"/>
      <c r="AG46" s="29"/>
      <c r="AH46" s="29"/>
      <c r="AI46" s="29"/>
      <c r="AJ46" s="29"/>
    </row>
    <row r="47" spans="2:36">
      <c r="B47" s="26"/>
      <c r="C47" s="26"/>
      <c r="D47" s="26"/>
      <c r="E47" s="26"/>
      <c r="F47" s="32"/>
      <c r="G47" s="26"/>
      <c r="H47" s="26"/>
      <c r="I47" s="28"/>
      <c r="J47" s="29"/>
      <c r="K47" s="29"/>
      <c r="L47" s="29"/>
      <c r="M47" s="29"/>
      <c r="N47" s="29"/>
      <c r="O47" s="29"/>
      <c r="P47" s="28"/>
      <c r="Q47" s="29"/>
      <c r="R47" s="29"/>
      <c r="S47" s="29"/>
      <c r="T47" s="29"/>
      <c r="U47" s="29"/>
      <c r="V47" s="29"/>
      <c r="W47" s="28"/>
      <c r="X47" s="29"/>
      <c r="Y47" s="29"/>
      <c r="Z47" s="29"/>
      <c r="AA47" s="29"/>
      <c r="AB47" s="29"/>
      <c r="AC47" s="29"/>
      <c r="AD47" s="28"/>
      <c r="AE47" s="29"/>
      <c r="AF47" s="29"/>
      <c r="AG47" s="29"/>
      <c r="AH47" s="29"/>
      <c r="AI47" s="29"/>
      <c r="AJ47" s="29"/>
    </row>
    <row r="48" spans="2:36">
      <c r="B48" s="26"/>
      <c r="C48" s="26"/>
      <c r="D48" s="26"/>
      <c r="E48" s="26"/>
      <c r="F48" s="32"/>
      <c r="G48" s="26"/>
      <c r="H48" s="26"/>
      <c r="I48" s="28"/>
      <c r="J48" s="29"/>
      <c r="K48" s="29"/>
      <c r="L48" s="29"/>
      <c r="M48" s="29"/>
      <c r="N48" s="29"/>
      <c r="O48" s="29"/>
      <c r="P48" s="28"/>
      <c r="Q48" s="29"/>
      <c r="R48" s="29"/>
      <c r="S48" s="29"/>
      <c r="T48" s="29"/>
      <c r="U48" s="29"/>
      <c r="V48" s="29"/>
      <c r="W48" s="28"/>
      <c r="X48" s="29"/>
      <c r="Y48" s="29"/>
      <c r="Z48" s="29"/>
      <c r="AA48" s="29"/>
      <c r="AB48" s="29"/>
      <c r="AC48" s="29"/>
      <c r="AD48" s="28"/>
      <c r="AE48" s="29"/>
      <c r="AF48" s="29"/>
      <c r="AG48" s="29"/>
      <c r="AH48" s="29"/>
      <c r="AI48" s="29"/>
      <c r="AJ48" s="29"/>
    </row>
    <row r="49" spans="2:36">
      <c r="B49" s="26"/>
      <c r="C49" s="26"/>
      <c r="D49" s="26"/>
      <c r="E49" s="26"/>
      <c r="F49" s="32"/>
      <c r="G49" s="26"/>
      <c r="H49" s="26"/>
      <c r="I49" s="28"/>
      <c r="J49" s="29"/>
      <c r="K49" s="29"/>
      <c r="L49" s="29"/>
      <c r="M49" s="29"/>
      <c r="N49" s="29"/>
      <c r="O49" s="29"/>
      <c r="P49" s="28"/>
      <c r="Q49" s="29"/>
      <c r="R49" s="29"/>
      <c r="S49" s="29"/>
      <c r="T49" s="29"/>
      <c r="U49" s="29"/>
      <c r="V49" s="29"/>
      <c r="W49" s="28"/>
      <c r="X49" s="29"/>
      <c r="Y49" s="29"/>
      <c r="Z49" s="29"/>
      <c r="AA49" s="29"/>
      <c r="AB49" s="29"/>
      <c r="AC49" s="29"/>
      <c r="AD49" s="28"/>
      <c r="AE49" s="29"/>
      <c r="AF49" s="29"/>
      <c r="AG49" s="29"/>
      <c r="AH49" s="29"/>
      <c r="AI49" s="29"/>
      <c r="AJ49" s="29"/>
    </row>
    <row r="50" spans="2:36">
      <c r="B50" s="26"/>
      <c r="C50" s="26"/>
      <c r="D50" s="26"/>
      <c r="E50" s="26"/>
      <c r="F50" s="32"/>
      <c r="G50" s="26"/>
      <c r="H50" s="26"/>
      <c r="I50" s="28"/>
      <c r="J50" s="29"/>
      <c r="K50" s="29"/>
      <c r="L50" s="29"/>
      <c r="M50" s="29"/>
      <c r="N50" s="29"/>
      <c r="O50" s="29"/>
      <c r="P50" s="28"/>
      <c r="Q50" s="29"/>
      <c r="R50" s="29"/>
      <c r="S50" s="29"/>
      <c r="T50" s="29"/>
      <c r="U50" s="29"/>
      <c r="V50" s="29"/>
      <c r="W50" s="28"/>
      <c r="X50" s="29"/>
      <c r="Y50" s="29"/>
      <c r="Z50" s="29"/>
      <c r="AA50" s="29"/>
      <c r="AB50" s="29"/>
      <c r="AC50" s="29"/>
      <c r="AD50" s="28"/>
      <c r="AE50" s="29"/>
      <c r="AF50" s="29"/>
      <c r="AG50" s="29"/>
      <c r="AH50" s="29"/>
      <c r="AI50" s="29"/>
      <c r="AJ50" s="29"/>
    </row>
    <row r="51" spans="2:36">
      <c r="I51" s="20"/>
      <c r="P51" s="20"/>
      <c r="W51" s="20"/>
      <c r="AD51" s="20"/>
    </row>
    <row r="52" spans="2:36">
      <c r="I52" s="20"/>
      <c r="P52" s="20"/>
      <c r="W52" s="20"/>
      <c r="AD52" s="20"/>
    </row>
    <row r="53" spans="2:36">
      <c r="I53" s="20"/>
      <c r="P53" s="20"/>
      <c r="W53" s="20"/>
      <c r="AD53" s="20"/>
    </row>
    <row r="54" spans="2:36">
      <c r="I54" s="20"/>
      <c r="P54" s="20"/>
      <c r="W54" s="20"/>
      <c r="AD54" s="20"/>
    </row>
    <row r="55" spans="2:36">
      <c r="I55" s="20"/>
      <c r="P55" s="20"/>
      <c r="W55" s="20"/>
      <c r="AD55" s="20"/>
    </row>
    <row r="56" spans="2:36">
      <c r="I56" s="20"/>
      <c r="P56" s="20"/>
      <c r="W56" s="20"/>
      <c r="AD56" s="20"/>
    </row>
    <row r="57" spans="2:36">
      <c r="I57" s="20"/>
      <c r="P57" s="20"/>
      <c r="W57" s="20"/>
      <c r="AD57" s="20"/>
    </row>
    <row r="58" spans="2:36">
      <c r="I58" s="20"/>
      <c r="P58" s="20"/>
      <c r="W58" s="20"/>
      <c r="AD58" s="20"/>
    </row>
    <row r="59" spans="2:36">
      <c r="I59" s="20"/>
      <c r="P59" s="20"/>
      <c r="W59" s="20"/>
      <c r="AD59" s="20"/>
    </row>
    <row r="60" spans="2:36">
      <c r="I60" s="20"/>
      <c r="P60" s="20"/>
      <c r="W60" s="20"/>
      <c r="AD60" s="20"/>
    </row>
    <row r="61" spans="2:36">
      <c r="I61" s="20"/>
      <c r="P61" s="20"/>
      <c r="W61" s="20"/>
      <c r="AD61" s="20"/>
    </row>
    <row r="62" spans="2:36">
      <c r="I62" s="20"/>
      <c r="P62" s="20"/>
      <c r="W62" s="20"/>
      <c r="AD62" s="20"/>
    </row>
    <row r="63" spans="2:36">
      <c r="I63" s="20"/>
      <c r="P63" s="20"/>
      <c r="W63" s="20"/>
      <c r="AD63" s="20"/>
    </row>
    <row r="64" spans="2:36">
      <c r="I64" s="20"/>
      <c r="P64" s="20"/>
      <c r="W64" s="20"/>
      <c r="AD64" s="20"/>
    </row>
    <row r="65" spans="9:30">
      <c r="I65" s="20"/>
      <c r="P65" s="20"/>
      <c r="W65" s="20"/>
      <c r="AD65" s="20"/>
    </row>
    <row r="66" spans="9:30">
      <c r="I66" s="20"/>
      <c r="P66" s="20"/>
      <c r="W66" s="20"/>
      <c r="AD66" s="20"/>
    </row>
    <row r="67" spans="9:30">
      <c r="I67" s="20"/>
      <c r="P67" s="20"/>
      <c r="W67" s="20"/>
      <c r="AD67" s="20"/>
    </row>
    <row r="68" spans="9:30">
      <c r="I68" s="20"/>
      <c r="P68" s="20"/>
      <c r="W68" s="20"/>
      <c r="AD68" s="20"/>
    </row>
    <row r="69" spans="9:30">
      <c r="I69" s="20"/>
      <c r="P69" s="20"/>
      <c r="W69" s="20"/>
      <c r="AD69" s="20"/>
    </row>
    <row r="70" spans="9:30">
      <c r="I70" s="20"/>
      <c r="P70" s="20"/>
      <c r="W70" s="20"/>
      <c r="AD70" s="20"/>
    </row>
    <row r="71" spans="9:30">
      <c r="I71" s="20"/>
      <c r="P71" s="20"/>
      <c r="W71" s="20"/>
      <c r="AD71" s="20"/>
    </row>
    <row r="72" spans="9:30">
      <c r="I72" s="20"/>
      <c r="P72" s="20"/>
      <c r="W72" s="20"/>
      <c r="AD72" s="20"/>
    </row>
    <row r="73" spans="9:30">
      <c r="I73" s="20"/>
      <c r="P73" s="20"/>
      <c r="W73" s="20"/>
      <c r="AD73" s="20"/>
    </row>
    <row r="74" spans="9:30">
      <c r="I74" s="20"/>
      <c r="P74" s="20"/>
      <c r="W74" s="20"/>
      <c r="AD74" s="20"/>
    </row>
    <row r="75" spans="9:30">
      <c r="I75" s="20"/>
      <c r="P75" s="20"/>
      <c r="W75" s="20"/>
      <c r="AD75" s="20"/>
    </row>
    <row r="76" spans="9:30">
      <c r="I76" s="20"/>
      <c r="P76" s="20"/>
      <c r="W76" s="20"/>
      <c r="AD76" s="20"/>
    </row>
    <row r="77" spans="9:30">
      <c r="I77" s="20"/>
      <c r="P77" s="20"/>
      <c r="W77" s="20"/>
      <c r="AD77" s="20"/>
    </row>
    <row r="78" spans="9:30">
      <c r="I78" s="20"/>
      <c r="P78" s="20"/>
      <c r="W78" s="20"/>
      <c r="AD78" s="20"/>
    </row>
    <row r="79" spans="9:30">
      <c r="I79" s="20"/>
      <c r="P79" s="20"/>
      <c r="W79" s="20"/>
      <c r="AD79" s="20"/>
    </row>
    <row r="80" spans="9:30">
      <c r="I80" s="20"/>
      <c r="P80" s="20"/>
      <c r="W80" s="20"/>
      <c r="AD80" s="20"/>
    </row>
    <row r="81" spans="9:30">
      <c r="I81" s="20"/>
      <c r="P81" s="20"/>
      <c r="W81" s="20"/>
      <c r="AD81" s="20"/>
    </row>
    <row r="82" spans="9:30">
      <c r="I82" s="20"/>
      <c r="P82" s="20"/>
      <c r="W82" s="20"/>
      <c r="AD82" s="20"/>
    </row>
    <row r="83" spans="9:30">
      <c r="I83" s="20"/>
      <c r="P83" s="20"/>
      <c r="W83" s="20"/>
      <c r="AD83" s="20"/>
    </row>
    <row r="84" spans="9:30">
      <c r="I84" s="20"/>
      <c r="P84" s="20"/>
      <c r="W84" s="20"/>
      <c r="AD84" s="20"/>
    </row>
    <row r="85" spans="9:30">
      <c r="I85" s="20"/>
      <c r="P85" s="20"/>
      <c r="W85" s="20"/>
      <c r="AD85" s="20"/>
    </row>
    <row r="86" spans="9:30">
      <c r="I86" s="20"/>
      <c r="P86" s="20"/>
      <c r="W86" s="20"/>
      <c r="AD86" s="20"/>
    </row>
    <row r="87" spans="9:30">
      <c r="I87" s="20"/>
      <c r="P87" s="20"/>
      <c r="W87" s="20"/>
      <c r="AD87" s="20"/>
    </row>
    <row r="88" spans="9:30">
      <c r="I88" s="20"/>
      <c r="P88" s="20"/>
      <c r="W88" s="20"/>
      <c r="AD88" s="20"/>
    </row>
    <row r="89" spans="9:30">
      <c r="I89" s="20"/>
      <c r="P89" s="20"/>
      <c r="W89" s="20"/>
      <c r="AD89" s="20"/>
    </row>
    <row r="90" spans="9:30">
      <c r="I90" s="20"/>
      <c r="P90" s="20"/>
      <c r="W90" s="20"/>
      <c r="AD90" s="20"/>
    </row>
    <row r="91" spans="9:30">
      <c r="I91" s="20"/>
      <c r="P91" s="20"/>
      <c r="W91" s="20"/>
      <c r="AD91" s="20"/>
    </row>
    <row r="92" spans="9:30">
      <c r="I92" s="20"/>
      <c r="P92" s="20"/>
      <c r="W92" s="20"/>
      <c r="AD92" s="20"/>
    </row>
    <row r="93" spans="9:30">
      <c r="I93" s="20"/>
      <c r="P93" s="20"/>
      <c r="W93" s="20"/>
      <c r="AD93" s="20"/>
    </row>
    <row r="94" spans="9:30">
      <c r="I94" s="20"/>
      <c r="P94" s="20"/>
      <c r="W94" s="20"/>
      <c r="AD94" s="20"/>
    </row>
    <row r="95" spans="9:30">
      <c r="I95" s="20"/>
      <c r="P95" s="20"/>
      <c r="W95" s="20"/>
      <c r="AD95" s="20"/>
    </row>
    <row r="96" spans="9:30">
      <c r="I96" s="20"/>
      <c r="P96" s="20"/>
      <c r="W96" s="20"/>
      <c r="AD96" s="20"/>
    </row>
    <row r="97" spans="9:30">
      <c r="I97" s="20"/>
      <c r="P97" s="20"/>
      <c r="W97" s="20"/>
      <c r="AD97" s="20"/>
    </row>
    <row r="98" spans="9:30">
      <c r="I98" s="20"/>
      <c r="P98" s="20"/>
      <c r="W98" s="20"/>
      <c r="AD98" s="20"/>
    </row>
    <row r="99" spans="9:30">
      <c r="I99" s="20"/>
      <c r="P99" s="20"/>
      <c r="W99" s="20"/>
      <c r="AD99" s="20"/>
    </row>
    <row r="100" spans="9:30">
      <c r="I100" s="20"/>
      <c r="P100" s="20"/>
      <c r="W100" s="20"/>
      <c r="AD100" s="20"/>
    </row>
    <row r="101" spans="9:30">
      <c r="I101" s="20"/>
      <c r="P101" s="20"/>
      <c r="W101" s="20"/>
      <c r="AD101" s="20"/>
    </row>
    <row r="102" spans="9:30">
      <c r="I102" s="20"/>
      <c r="P102" s="20"/>
      <c r="W102" s="20"/>
      <c r="AD102" s="20"/>
    </row>
    <row r="103" spans="9:30">
      <c r="I103" s="20"/>
      <c r="P103" s="20"/>
      <c r="W103" s="20"/>
      <c r="AD103" s="20"/>
    </row>
    <row r="104" spans="9:30">
      <c r="I104" s="20"/>
      <c r="P104" s="20"/>
      <c r="W104" s="20"/>
      <c r="AD104" s="20"/>
    </row>
    <row r="105" spans="9:30">
      <c r="I105" s="20"/>
      <c r="P105" s="20"/>
      <c r="W105" s="20"/>
      <c r="AD105" s="20"/>
    </row>
    <row r="106" spans="9:30">
      <c r="I106" s="20"/>
      <c r="P106" s="20"/>
      <c r="W106" s="20"/>
      <c r="AD106" s="20"/>
    </row>
    <row r="107" spans="9:30">
      <c r="I107" s="20"/>
      <c r="P107" s="20"/>
      <c r="W107" s="20"/>
      <c r="AD107" s="20"/>
    </row>
    <row r="108" spans="9:30">
      <c r="I108" s="20"/>
      <c r="P108" s="20"/>
      <c r="W108" s="20"/>
      <c r="AD108" s="20"/>
    </row>
    <row r="109" spans="9:30">
      <c r="I109" s="20"/>
      <c r="P109" s="20"/>
      <c r="W109" s="20"/>
      <c r="AD109" s="20"/>
    </row>
    <row r="110" spans="9:30">
      <c r="I110" s="20"/>
      <c r="P110" s="20"/>
      <c r="W110" s="20"/>
      <c r="AD110" s="20"/>
    </row>
    <row r="111" spans="9:30">
      <c r="I111" s="20"/>
      <c r="P111" s="20"/>
      <c r="W111" s="20"/>
      <c r="AD111" s="20"/>
    </row>
    <row r="112" spans="9:30">
      <c r="I112" s="20"/>
      <c r="P112" s="20"/>
      <c r="W112" s="20"/>
      <c r="AD112" s="20"/>
    </row>
    <row r="113" spans="9:30">
      <c r="I113" s="20"/>
      <c r="P113" s="20"/>
      <c r="W113" s="20"/>
      <c r="AD113" s="20"/>
    </row>
    <row r="114" spans="9:30">
      <c r="I114" s="20"/>
      <c r="P114" s="20"/>
      <c r="W114" s="20"/>
      <c r="AD114" s="20"/>
    </row>
    <row r="115" spans="9:30">
      <c r="I115" s="20"/>
      <c r="P115" s="20"/>
      <c r="W115" s="20"/>
      <c r="AD115" s="20"/>
    </row>
    <row r="116" spans="9:30">
      <c r="I116" s="20"/>
      <c r="P116" s="20"/>
      <c r="W116" s="20"/>
      <c r="AD116" s="20"/>
    </row>
    <row r="117" spans="9:30">
      <c r="I117" s="20"/>
      <c r="P117" s="20"/>
      <c r="W117" s="20"/>
      <c r="AD117" s="20"/>
    </row>
    <row r="118" spans="9:30">
      <c r="I118" s="20"/>
      <c r="P118" s="20"/>
      <c r="W118" s="20"/>
      <c r="AD118" s="20"/>
    </row>
    <row r="119" spans="9:30">
      <c r="I119" s="20"/>
      <c r="P119" s="20"/>
      <c r="W119" s="20"/>
      <c r="AD119" s="20"/>
    </row>
    <row r="120" spans="9:30">
      <c r="I120" s="20"/>
      <c r="P120" s="20"/>
      <c r="W120" s="20"/>
      <c r="AD120" s="20"/>
    </row>
    <row r="121" spans="9:30">
      <c r="I121" s="20"/>
      <c r="P121" s="20"/>
      <c r="W121" s="20"/>
      <c r="AD121" s="20"/>
    </row>
    <row r="122" spans="9:30">
      <c r="I122" s="20"/>
      <c r="P122" s="20"/>
      <c r="W122" s="20"/>
      <c r="AD122" s="20"/>
    </row>
    <row r="123" spans="9:30">
      <c r="I123" s="20"/>
      <c r="P123" s="20"/>
      <c r="W123" s="20"/>
      <c r="AD123" s="20"/>
    </row>
    <row r="124" spans="9:30">
      <c r="I124" s="20"/>
      <c r="P124" s="20"/>
      <c r="W124" s="20"/>
      <c r="AD124" s="20"/>
    </row>
    <row r="125" spans="9:30">
      <c r="I125" s="20"/>
      <c r="P125" s="20"/>
      <c r="W125" s="20"/>
      <c r="AD125" s="20"/>
    </row>
    <row r="126" spans="9:30">
      <c r="I126" s="20"/>
      <c r="P126" s="20"/>
      <c r="W126" s="20"/>
      <c r="AD126" s="20"/>
    </row>
    <row r="127" spans="9:30">
      <c r="I127" s="20"/>
      <c r="P127" s="20"/>
      <c r="W127" s="20"/>
      <c r="AD127" s="20"/>
    </row>
    <row r="128" spans="9:30">
      <c r="I128" s="20"/>
      <c r="P128" s="20"/>
      <c r="W128" s="20"/>
      <c r="AD128" s="20"/>
    </row>
    <row r="129" spans="9:30">
      <c r="I129" s="20"/>
      <c r="P129" s="20"/>
      <c r="W129" s="20"/>
      <c r="AD129" s="20"/>
    </row>
    <row r="130" spans="9:30">
      <c r="I130" s="20"/>
      <c r="P130" s="20"/>
      <c r="W130" s="20"/>
      <c r="AD130" s="20"/>
    </row>
    <row r="131" spans="9:30">
      <c r="I131" s="20"/>
      <c r="P131" s="20"/>
      <c r="W131" s="20"/>
      <c r="AD131" s="20"/>
    </row>
    <row r="132" spans="9:30">
      <c r="I132" s="20"/>
      <c r="P132" s="20"/>
      <c r="W132" s="20"/>
      <c r="AD132" s="20"/>
    </row>
    <row r="133" spans="9:30">
      <c r="I133" s="20"/>
      <c r="P133" s="20"/>
      <c r="W133" s="20"/>
      <c r="AD133" s="20"/>
    </row>
    <row r="134" spans="9:30">
      <c r="I134" s="20"/>
      <c r="P134" s="20"/>
      <c r="W134" s="20"/>
      <c r="AD134" s="20"/>
    </row>
    <row r="135" spans="9:30">
      <c r="I135" s="20"/>
      <c r="P135" s="20"/>
      <c r="W135" s="20"/>
      <c r="AD135" s="20"/>
    </row>
    <row r="136" spans="9:30">
      <c r="I136" s="20"/>
      <c r="P136" s="20"/>
      <c r="W136" s="20"/>
      <c r="AD136" s="20"/>
    </row>
    <row r="137" spans="9:30">
      <c r="I137" s="20"/>
      <c r="P137" s="20"/>
      <c r="W137" s="20"/>
      <c r="AD137" s="20"/>
    </row>
    <row r="138" spans="9:30">
      <c r="I138" s="20"/>
      <c r="P138" s="20"/>
      <c r="W138" s="20"/>
      <c r="AD138" s="20"/>
    </row>
    <row r="139" spans="9:30">
      <c r="I139" s="20"/>
      <c r="P139" s="20"/>
      <c r="W139" s="20"/>
      <c r="AD139" s="20"/>
    </row>
    <row r="140" spans="9:30">
      <c r="I140" s="20"/>
      <c r="P140" s="20"/>
      <c r="W140" s="20"/>
      <c r="AD140" s="20"/>
    </row>
    <row r="141" spans="9:30">
      <c r="I141" s="20"/>
      <c r="P141" s="20"/>
      <c r="W141" s="20"/>
      <c r="AD141" s="20"/>
    </row>
    <row r="142" spans="9:30">
      <c r="I142" s="20"/>
      <c r="P142" s="20"/>
      <c r="W142" s="20"/>
      <c r="AD142" s="20"/>
    </row>
    <row r="143" spans="9:30">
      <c r="I143" s="20"/>
      <c r="P143" s="20"/>
      <c r="W143" s="20"/>
      <c r="AD143" s="20"/>
    </row>
    <row r="144" spans="9:30">
      <c r="I144" s="20"/>
      <c r="P144" s="20"/>
      <c r="W144" s="20"/>
      <c r="AD144" s="20"/>
    </row>
    <row r="145" spans="9:30">
      <c r="I145" s="20"/>
      <c r="P145" s="20"/>
      <c r="W145" s="20"/>
      <c r="AD145" s="20"/>
    </row>
    <row r="146" spans="9:30">
      <c r="I146" s="20"/>
      <c r="P146" s="20"/>
      <c r="W146" s="20"/>
      <c r="AD146" s="20"/>
    </row>
    <row r="147" spans="9:30">
      <c r="I147" s="20"/>
      <c r="P147" s="20"/>
      <c r="W147" s="20"/>
      <c r="AD147" s="20"/>
    </row>
    <row r="148" spans="9:30">
      <c r="I148" s="20"/>
      <c r="P148" s="20"/>
      <c r="W148" s="20"/>
      <c r="AD148" s="20"/>
    </row>
    <row r="149" spans="9:30">
      <c r="I149" s="20"/>
      <c r="P149" s="20"/>
      <c r="W149" s="20"/>
      <c r="AD149" s="20"/>
    </row>
    <row r="150" spans="9:30">
      <c r="I150" s="20"/>
      <c r="P150" s="20"/>
      <c r="W150" s="20"/>
      <c r="AD150" s="20"/>
    </row>
    <row r="151" spans="9:30">
      <c r="I151" s="20"/>
      <c r="P151" s="20"/>
      <c r="W151" s="20"/>
      <c r="AD151" s="20"/>
    </row>
    <row r="152" spans="9:30">
      <c r="I152" s="20"/>
      <c r="P152" s="20"/>
      <c r="W152" s="20"/>
      <c r="AD152" s="20"/>
    </row>
    <row r="153" spans="9:30">
      <c r="I153" s="20"/>
      <c r="P153" s="20"/>
      <c r="W153" s="20"/>
      <c r="AD153" s="20"/>
    </row>
    <row r="154" spans="9:30">
      <c r="I154" s="20"/>
      <c r="P154" s="20"/>
      <c r="W154" s="20"/>
      <c r="AD154" s="20"/>
    </row>
    <row r="155" spans="9:30">
      <c r="I155" s="20"/>
      <c r="P155" s="20"/>
      <c r="W155" s="20"/>
      <c r="AD155" s="20"/>
    </row>
    <row r="156" spans="9:30">
      <c r="I156" s="20"/>
      <c r="P156" s="20"/>
      <c r="W156" s="20"/>
      <c r="AD156" s="20"/>
    </row>
    <row r="157" spans="9:30">
      <c r="I157" s="20"/>
      <c r="P157" s="20"/>
      <c r="W157" s="20"/>
      <c r="AD157" s="20"/>
    </row>
    <row r="158" spans="9:30">
      <c r="I158" s="20"/>
      <c r="P158" s="20"/>
      <c r="W158" s="20"/>
      <c r="AD158" s="20"/>
    </row>
    <row r="159" spans="9:30">
      <c r="I159" s="20"/>
      <c r="P159" s="20"/>
      <c r="W159" s="20"/>
      <c r="AD159" s="20"/>
    </row>
    <row r="160" spans="9:30">
      <c r="I160" s="20"/>
      <c r="P160" s="20"/>
      <c r="W160" s="20"/>
      <c r="AD160" s="20"/>
    </row>
    <row r="161" spans="9:30">
      <c r="I161" s="20"/>
      <c r="P161" s="20"/>
      <c r="W161" s="20"/>
      <c r="AD161" s="20"/>
    </row>
    <row r="162" spans="9:30">
      <c r="I162" s="20"/>
      <c r="P162" s="20"/>
      <c r="W162" s="20"/>
      <c r="AD162" s="20"/>
    </row>
    <row r="163" spans="9:30">
      <c r="I163" s="20"/>
      <c r="P163" s="20"/>
      <c r="W163" s="20"/>
      <c r="AD163" s="20"/>
    </row>
    <row r="164" spans="9:30">
      <c r="I164" s="20"/>
      <c r="P164" s="20"/>
      <c r="W164" s="20"/>
      <c r="AD164" s="20"/>
    </row>
    <row r="165" spans="9:30">
      <c r="I165" s="20"/>
      <c r="P165" s="20"/>
      <c r="W165" s="20"/>
      <c r="AD165" s="20"/>
    </row>
    <row r="166" spans="9:30">
      <c r="I166" s="20"/>
      <c r="P166" s="20"/>
      <c r="W166" s="20"/>
      <c r="AD166" s="20"/>
    </row>
    <row r="167" spans="9:30">
      <c r="I167" s="20"/>
      <c r="P167" s="20"/>
      <c r="W167" s="20"/>
      <c r="AD167" s="20"/>
    </row>
    <row r="168" spans="9:30">
      <c r="I168" s="20"/>
      <c r="P168" s="20"/>
      <c r="W168" s="20"/>
      <c r="AD168" s="20"/>
    </row>
    <row r="169" spans="9:30">
      <c r="I169" s="20"/>
      <c r="P169" s="20"/>
      <c r="W169" s="20"/>
      <c r="AD169" s="20"/>
    </row>
    <row r="170" spans="9:30">
      <c r="I170" s="20"/>
      <c r="P170" s="20"/>
      <c r="W170" s="20"/>
      <c r="AD170" s="20"/>
    </row>
    <row r="171" spans="9:30">
      <c r="I171" s="20"/>
      <c r="P171" s="20"/>
      <c r="W171" s="20"/>
      <c r="AD171" s="20"/>
    </row>
    <row r="172" spans="9:30">
      <c r="I172" s="20"/>
      <c r="P172" s="20"/>
      <c r="W172" s="20"/>
      <c r="AD172" s="20"/>
    </row>
    <row r="173" spans="9:30">
      <c r="I173" s="20"/>
      <c r="P173" s="20"/>
      <c r="W173" s="20"/>
      <c r="AD173" s="20"/>
    </row>
    <row r="174" spans="9:30">
      <c r="I174" s="20"/>
      <c r="P174" s="20"/>
      <c r="W174" s="20"/>
      <c r="AD174" s="20"/>
    </row>
    <row r="175" spans="9:30">
      <c r="I175" s="20"/>
      <c r="P175" s="20"/>
      <c r="W175" s="20"/>
      <c r="AD175" s="20"/>
    </row>
    <row r="176" spans="9:30">
      <c r="I176" s="20"/>
      <c r="P176" s="20"/>
      <c r="W176" s="20"/>
      <c r="AD176" s="20"/>
    </row>
    <row r="177" spans="9:30">
      <c r="I177" s="20"/>
      <c r="P177" s="20"/>
      <c r="W177" s="20"/>
      <c r="AD177" s="20"/>
    </row>
    <row r="178" spans="9:30">
      <c r="I178" s="20"/>
      <c r="P178" s="20"/>
      <c r="W178" s="20"/>
      <c r="AD178" s="20"/>
    </row>
    <row r="179" spans="9:30">
      <c r="I179" s="20"/>
      <c r="P179" s="20"/>
      <c r="W179" s="20"/>
      <c r="AD179" s="20"/>
    </row>
    <row r="180" spans="9:30">
      <c r="I180" s="20"/>
      <c r="P180" s="20"/>
      <c r="W180" s="20"/>
      <c r="AD180" s="20"/>
    </row>
    <row r="181" spans="9:30">
      <c r="I181" s="20"/>
      <c r="P181" s="20"/>
      <c r="W181" s="20"/>
      <c r="AD181" s="20"/>
    </row>
    <row r="182" spans="9:30">
      <c r="I182" s="20"/>
      <c r="P182" s="20"/>
      <c r="W182" s="20"/>
      <c r="AD182" s="20"/>
    </row>
    <row r="183" spans="9:30">
      <c r="I183" s="20"/>
      <c r="P183" s="20"/>
      <c r="W183" s="20"/>
      <c r="AD183" s="20"/>
    </row>
    <row r="184" spans="9:30">
      <c r="I184" s="20"/>
      <c r="P184" s="20"/>
      <c r="W184" s="20"/>
      <c r="AD184" s="20"/>
    </row>
    <row r="185" spans="9:30">
      <c r="I185" s="20"/>
      <c r="P185" s="20"/>
      <c r="W185" s="20"/>
      <c r="AD185" s="20"/>
    </row>
    <row r="186" spans="9:30">
      <c r="I186" s="20"/>
      <c r="P186" s="20"/>
      <c r="W186" s="20"/>
      <c r="AD186" s="20"/>
    </row>
    <row r="187" spans="9:30">
      <c r="I187" s="20"/>
      <c r="P187" s="20"/>
      <c r="W187" s="20"/>
      <c r="AD187" s="20"/>
    </row>
    <row r="188" spans="9:30">
      <c r="I188" s="20"/>
      <c r="P188" s="20"/>
      <c r="W188" s="20"/>
      <c r="AD188" s="20"/>
    </row>
    <row r="189" spans="9:30">
      <c r="I189" s="20"/>
      <c r="P189" s="20"/>
      <c r="W189" s="20"/>
      <c r="AD189" s="20"/>
    </row>
    <row r="190" spans="9:30">
      <c r="I190" s="20"/>
      <c r="P190" s="20"/>
      <c r="W190" s="20"/>
      <c r="AD190" s="20"/>
    </row>
    <row r="191" spans="9:30">
      <c r="I191" s="20"/>
      <c r="P191" s="20"/>
      <c r="W191" s="20"/>
      <c r="AD191" s="20"/>
    </row>
    <row r="192" spans="9:30">
      <c r="I192" s="20"/>
      <c r="P192" s="20"/>
      <c r="W192" s="20"/>
      <c r="AD192" s="20"/>
    </row>
    <row r="193" spans="9:30">
      <c r="I193" s="20"/>
      <c r="P193" s="20"/>
      <c r="W193" s="20"/>
      <c r="AD193" s="20"/>
    </row>
    <row r="194" spans="9:30">
      <c r="I194" s="20"/>
      <c r="P194" s="20"/>
      <c r="W194" s="20"/>
      <c r="AD194" s="20"/>
    </row>
    <row r="195" spans="9:30">
      <c r="I195" s="20"/>
      <c r="P195" s="20"/>
      <c r="W195" s="20"/>
      <c r="AD195" s="20"/>
    </row>
    <row r="196" spans="9:30">
      <c r="I196" s="20"/>
      <c r="P196" s="20"/>
      <c r="W196" s="20"/>
      <c r="AD196" s="20"/>
    </row>
    <row r="197" spans="9:30">
      <c r="I197" s="20"/>
      <c r="P197" s="20"/>
      <c r="W197" s="20"/>
      <c r="AD197" s="20"/>
    </row>
    <row r="198" spans="9:30">
      <c r="I198" s="20"/>
      <c r="P198" s="20"/>
      <c r="W198" s="20"/>
      <c r="AD198" s="20"/>
    </row>
    <row r="199" spans="9:30">
      <c r="I199" s="20"/>
      <c r="P199" s="20"/>
      <c r="W199" s="20"/>
      <c r="AD199" s="20"/>
    </row>
    <row r="200" spans="9:30">
      <c r="I200" s="20"/>
      <c r="P200" s="20"/>
      <c r="W200" s="20"/>
      <c r="AD200" s="20"/>
    </row>
    <row r="201" spans="9:30">
      <c r="I201" s="20"/>
      <c r="P201" s="20"/>
      <c r="W201" s="20"/>
      <c r="AD201" s="20"/>
    </row>
    <row r="202" spans="9:30">
      <c r="I202" s="20"/>
      <c r="P202" s="20"/>
      <c r="W202" s="20"/>
      <c r="AD202" s="20"/>
    </row>
    <row r="203" spans="9:30">
      <c r="I203" s="20"/>
      <c r="P203" s="20"/>
      <c r="W203" s="20"/>
      <c r="AD203" s="20"/>
    </row>
    <row r="204" spans="9:30">
      <c r="I204" s="20"/>
      <c r="P204" s="20"/>
      <c r="W204" s="20"/>
      <c r="AD204" s="20"/>
    </row>
    <row r="205" spans="9:30">
      <c r="I205" s="20"/>
      <c r="P205" s="20"/>
      <c r="W205" s="20"/>
      <c r="AD205" s="20"/>
    </row>
    <row r="206" spans="9:30">
      <c r="I206" s="20"/>
      <c r="P206" s="20"/>
      <c r="W206" s="20"/>
      <c r="AD206" s="20"/>
    </row>
    <row r="207" spans="9:30">
      <c r="I207" s="20"/>
      <c r="P207" s="20"/>
      <c r="W207" s="20"/>
      <c r="AD207" s="20"/>
    </row>
    <row r="208" spans="9:30">
      <c r="I208" s="20"/>
      <c r="P208" s="20"/>
      <c r="W208" s="20"/>
      <c r="AD208" s="20"/>
    </row>
    <row r="209" spans="9:30">
      <c r="I209" s="20"/>
      <c r="P209" s="20"/>
      <c r="W209" s="20"/>
      <c r="AD209" s="20"/>
    </row>
    <row r="210" spans="9:30">
      <c r="I210" s="20"/>
      <c r="P210" s="20"/>
      <c r="W210" s="20"/>
      <c r="AD210" s="20"/>
    </row>
    <row r="211" spans="9:30">
      <c r="I211" s="20"/>
      <c r="P211" s="20"/>
      <c r="W211" s="20"/>
      <c r="AD211" s="20"/>
    </row>
    <row r="212" spans="9:30">
      <c r="I212" s="20"/>
      <c r="P212" s="20"/>
      <c r="W212" s="20"/>
      <c r="AD212" s="20"/>
    </row>
    <row r="213" spans="9:30">
      <c r="I213" s="20"/>
      <c r="P213" s="20"/>
      <c r="W213" s="20"/>
      <c r="AD213" s="20"/>
    </row>
    <row r="214" spans="9:30">
      <c r="I214" s="20"/>
      <c r="P214" s="20"/>
      <c r="W214" s="20"/>
      <c r="AD214" s="20"/>
    </row>
    <row r="215" spans="9:30">
      <c r="I215" s="20"/>
      <c r="P215" s="20"/>
      <c r="W215" s="20"/>
      <c r="AD215" s="20"/>
    </row>
    <row r="216" spans="9:30">
      <c r="I216" s="20"/>
      <c r="P216" s="20"/>
      <c r="W216" s="20"/>
      <c r="AD216" s="20"/>
    </row>
    <row r="217" spans="9:30">
      <c r="I217" s="20"/>
      <c r="P217" s="20"/>
      <c r="W217" s="20"/>
      <c r="AD217" s="20"/>
    </row>
    <row r="218" spans="9:30">
      <c r="I218" s="20"/>
      <c r="P218" s="20"/>
      <c r="W218" s="20"/>
      <c r="AD218" s="20"/>
    </row>
    <row r="219" spans="9:30">
      <c r="I219" s="20"/>
      <c r="P219" s="20"/>
      <c r="W219" s="20"/>
      <c r="AD219" s="20"/>
    </row>
    <row r="220" spans="9:30">
      <c r="I220" s="20"/>
      <c r="P220" s="20"/>
      <c r="W220" s="20"/>
      <c r="AD220" s="20"/>
    </row>
    <row r="221" spans="9:30">
      <c r="I221" s="20"/>
      <c r="P221" s="20"/>
      <c r="W221" s="20"/>
      <c r="AD221" s="20"/>
    </row>
    <row r="222" spans="9:30">
      <c r="I222" s="20"/>
      <c r="P222" s="20"/>
      <c r="W222" s="20"/>
      <c r="AD222" s="20"/>
    </row>
    <row r="223" spans="9:30">
      <c r="I223" s="20"/>
      <c r="P223" s="20"/>
      <c r="W223" s="20"/>
      <c r="AD223" s="20"/>
    </row>
    <row r="224" spans="9:30">
      <c r="I224" s="20"/>
      <c r="P224" s="20"/>
      <c r="W224" s="20"/>
      <c r="AD224" s="20"/>
    </row>
    <row r="225" spans="9:30">
      <c r="I225" s="20"/>
      <c r="P225" s="20"/>
      <c r="W225" s="20"/>
      <c r="AD225" s="20"/>
    </row>
    <row r="226" spans="9:30">
      <c r="I226" s="20"/>
      <c r="P226" s="20"/>
      <c r="W226" s="20"/>
      <c r="AD226" s="20"/>
    </row>
    <row r="227" spans="9:30">
      <c r="I227" s="20"/>
      <c r="P227" s="20"/>
      <c r="W227" s="20"/>
      <c r="AD227" s="20"/>
    </row>
    <row r="228" spans="9:30">
      <c r="I228" s="20"/>
      <c r="P228" s="20"/>
      <c r="W228" s="20"/>
      <c r="AD228" s="20"/>
    </row>
    <row r="229" spans="9:30">
      <c r="I229" s="20"/>
      <c r="P229" s="20"/>
      <c r="W229" s="20"/>
      <c r="AD229" s="20"/>
    </row>
    <row r="230" spans="9:30">
      <c r="I230" s="20"/>
      <c r="P230" s="20"/>
      <c r="W230" s="20"/>
      <c r="AD230" s="20"/>
    </row>
    <row r="231" spans="9:30">
      <c r="I231" s="20"/>
      <c r="P231" s="20"/>
      <c r="W231" s="20"/>
      <c r="AD231" s="20"/>
    </row>
    <row r="232" spans="9:30">
      <c r="I232" s="20"/>
      <c r="P232" s="20"/>
      <c r="W232" s="20"/>
      <c r="AD232" s="20"/>
    </row>
    <row r="233" spans="9:30">
      <c r="I233" s="20"/>
      <c r="P233" s="20"/>
      <c r="W233" s="20"/>
      <c r="AD233" s="20"/>
    </row>
    <row r="234" spans="9:30">
      <c r="I234" s="20"/>
      <c r="P234" s="20"/>
      <c r="W234" s="20"/>
      <c r="AD234" s="20"/>
    </row>
    <row r="235" spans="9:30">
      <c r="I235" s="20"/>
      <c r="P235" s="20"/>
      <c r="W235" s="20"/>
      <c r="AD235" s="20"/>
    </row>
    <row r="236" spans="9:30">
      <c r="I236" s="20"/>
      <c r="P236" s="20"/>
      <c r="W236" s="20"/>
      <c r="AD236" s="20"/>
    </row>
    <row r="237" spans="9:30">
      <c r="I237" s="20"/>
      <c r="P237" s="20"/>
      <c r="W237" s="20"/>
      <c r="AD237" s="20"/>
    </row>
    <row r="238" spans="9:30">
      <c r="I238" s="20"/>
      <c r="P238" s="20"/>
      <c r="W238" s="20"/>
      <c r="AD238" s="20"/>
    </row>
    <row r="239" spans="9:30">
      <c r="I239" s="20"/>
      <c r="P239" s="20"/>
      <c r="W239" s="20"/>
      <c r="AD239" s="20"/>
    </row>
    <row r="240" spans="9:30">
      <c r="I240" s="20"/>
      <c r="P240" s="20"/>
      <c r="W240" s="20"/>
      <c r="AD240" s="20"/>
    </row>
    <row r="241" spans="9:30">
      <c r="I241" s="20"/>
      <c r="P241" s="20"/>
      <c r="W241" s="20"/>
      <c r="AD241" s="20"/>
    </row>
    <row r="242" spans="9:30">
      <c r="I242" s="20"/>
      <c r="P242" s="20"/>
      <c r="W242" s="20"/>
      <c r="AD242" s="20"/>
    </row>
    <row r="243" spans="9:30">
      <c r="I243" s="20"/>
      <c r="P243" s="20"/>
      <c r="W243" s="20"/>
      <c r="AD243" s="20"/>
    </row>
    <row r="244" spans="9:30">
      <c r="I244" s="20"/>
      <c r="P244" s="20"/>
      <c r="W244" s="20"/>
      <c r="AD244" s="20"/>
    </row>
    <row r="245" spans="9:30">
      <c r="I245" s="20"/>
      <c r="P245" s="20"/>
      <c r="W245" s="20"/>
      <c r="AD245" s="20"/>
    </row>
    <row r="246" spans="9:30">
      <c r="I246" s="20"/>
      <c r="P246" s="20"/>
      <c r="W246" s="20"/>
      <c r="AD246" s="20"/>
    </row>
    <row r="247" spans="9:30">
      <c r="I247" s="20"/>
      <c r="P247" s="20"/>
      <c r="W247" s="20"/>
      <c r="AD247" s="20"/>
    </row>
    <row r="248" spans="9:30">
      <c r="I248" s="20"/>
      <c r="P248" s="20"/>
      <c r="W248" s="20"/>
      <c r="AD248" s="20"/>
    </row>
    <row r="249" spans="9:30">
      <c r="I249" s="20"/>
      <c r="P249" s="20"/>
      <c r="W249" s="20"/>
      <c r="AD249" s="20"/>
    </row>
    <row r="250" spans="9:30">
      <c r="I250" s="20"/>
      <c r="P250" s="20"/>
      <c r="W250" s="20"/>
      <c r="AD250" s="20"/>
    </row>
    <row r="251" spans="9:30">
      <c r="I251" s="20"/>
      <c r="P251" s="20"/>
      <c r="W251" s="20"/>
      <c r="AD251" s="20"/>
    </row>
    <row r="252" spans="9:30">
      <c r="I252" s="20"/>
      <c r="P252" s="20"/>
      <c r="W252" s="20"/>
      <c r="AD252" s="20"/>
    </row>
    <row r="253" spans="9:30">
      <c r="I253" s="20"/>
      <c r="P253" s="20"/>
      <c r="W253" s="20"/>
      <c r="AD253" s="20"/>
    </row>
    <row r="254" spans="9:30">
      <c r="I254" s="20"/>
      <c r="P254" s="20"/>
      <c r="W254" s="20"/>
      <c r="AD254" s="20"/>
    </row>
    <row r="255" spans="9:30">
      <c r="I255" s="20"/>
      <c r="P255" s="20"/>
      <c r="W255" s="20"/>
      <c r="AD255" s="20"/>
    </row>
    <row r="256" spans="9:30">
      <c r="I256" s="20"/>
      <c r="P256" s="20"/>
      <c r="W256" s="20"/>
      <c r="AD256" s="20"/>
    </row>
    <row r="257" spans="9:30">
      <c r="I257" s="20"/>
      <c r="P257" s="20"/>
      <c r="W257" s="20"/>
      <c r="AD257" s="20"/>
    </row>
    <row r="258" spans="9:30">
      <c r="I258" s="20"/>
      <c r="P258" s="20"/>
      <c r="W258" s="20"/>
      <c r="AD258" s="20"/>
    </row>
    <row r="259" spans="9:30">
      <c r="I259" s="20"/>
      <c r="P259" s="20"/>
      <c r="W259" s="20"/>
      <c r="AD259" s="20"/>
    </row>
    <row r="260" spans="9:30">
      <c r="I260" s="20"/>
      <c r="P260" s="20"/>
      <c r="W260" s="20"/>
      <c r="AD260" s="20"/>
    </row>
    <row r="261" spans="9:30">
      <c r="I261" s="20"/>
      <c r="P261" s="20"/>
      <c r="W261" s="20"/>
      <c r="AD261" s="20"/>
    </row>
    <row r="262" spans="9:30">
      <c r="I262" s="20"/>
      <c r="P262" s="20"/>
      <c r="W262" s="20"/>
      <c r="AD262" s="20"/>
    </row>
    <row r="263" spans="9:30">
      <c r="I263" s="20"/>
      <c r="P263" s="20"/>
      <c r="W263" s="20"/>
      <c r="AD263" s="20"/>
    </row>
    <row r="264" spans="9:30">
      <c r="I264" s="20"/>
      <c r="P264" s="20"/>
      <c r="W264" s="20"/>
      <c r="AD264" s="20"/>
    </row>
    <row r="265" spans="9:30">
      <c r="I265" s="20"/>
      <c r="P265" s="20"/>
      <c r="W265" s="20"/>
      <c r="AD265" s="20"/>
    </row>
    <row r="266" spans="9:30">
      <c r="I266" s="20"/>
      <c r="P266" s="20"/>
      <c r="W266" s="20"/>
      <c r="AD266" s="20"/>
    </row>
    <row r="267" spans="9:30">
      <c r="I267" s="20"/>
      <c r="P267" s="20"/>
      <c r="W267" s="20"/>
      <c r="AD267" s="20"/>
    </row>
    <row r="268" spans="9:30">
      <c r="I268" s="20"/>
      <c r="P268" s="20"/>
      <c r="W268" s="20"/>
      <c r="AD268" s="20"/>
    </row>
    <row r="269" spans="9:30">
      <c r="I269" s="20"/>
      <c r="P269" s="20"/>
      <c r="W269" s="20"/>
      <c r="AD269" s="20"/>
    </row>
    <row r="270" spans="9:30">
      <c r="I270" s="20"/>
      <c r="P270" s="20"/>
      <c r="W270" s="20"/>
      <c r="AD270" s="20"/>
    </row>
    <row r="271" spans="9:30">
      <c r="I271" s="20"/>
      <c r="P271" s="20"/>
      <c r="W271" s="20"/>
      <c r="AD271" s="20"/>
    </row>
    <row r="272" spans="9:30">
      <c r="I272" s="20"/>
      <c r="P272" s="20"/>
      <c r="W272" s="20"/>
      <c r="AD272" s="20"/>
    </row>
    <row r="273" spans="9:30">
      <c r="I273" s="20"/>
      <c r="P273" s="20"/>
      <c r="W273" s="20"/>
      <c r="AD273" s="20"/>
    </row>
    <row r="274" spans="9:30">
      <c r="I274" s="20"/>
      <c r="P274" s="20"/>
      <c r="W274" s="20"/>
      <c r="AD274" s="20"/>
    </row>
    <row r="275" spans="9:30">
      <c r="I275" s="20"/>
      <c r="P275" s="20"/>
      <c r="W275" s="20"/>
      <c r="AD275" s="20"/>
    </row>
    <row r="276" spans="9:30">
      <c r="I276" s="20"/>
      <c r="P276" s="20"/>
      <c r="W276" s="20"/>
      <c r="AD276" s="20"/>
    </row>
    <row r="277" spans="9:30">
      <c r="I277" s="20"/>
      <c r="P277" s="20"/>
      <c r="W277" s="20"/>
      <c r="AD277" s="20"/>
    </row>
    <row r="278" spans="9:30">
      <c r="I278" s="20"/>
      <c r="P278" s="20"/>
      <c r="W278" s="20"/>
      <c r="AD278" s="20"/>
    </row>
    <row r="279" spans="9:30">
      <c r="I279" s="20"/>
      <c r="P279" s="20"/>
      <c r="W279" s="20"/>
      <c r="AD279" s="20"/>
    </row>
    <row r="280" spans="9:30">
      <c r="I280" s="20"/>
      <c r="P280" s="20"/>
      <c r="W280" s="20"/>
      <c r="AD280" s="20"/>
    </row>
    <row r="281" spans="9:30">
      <c r="I281" s="20"/>
      <c r="P281" s="20"/>
      <c r="W281" s="20"/>
      <c r="AD281" s="20"/>
    </row>
    <row r="282" spans="9:30">
      <c r="I282" s="20"/>
      <c r="P282" s="20"/>
      <c r="W282" s="20"/>
      <c r="AD282" s="20"/>
    </row>
    <row r="283" spans="9:30">
      <c r="I283" s="20"/>
      <c r="P283" s="20"/>
      <c r="W283" s="20"/>
      <c r="AD283" s="20"/>
    </row>
    <row r="284" spans="9:30">
      <c r="I284" s="20"/>
      <c r="P284" s="20"/>
      <c r="W284" s="20"/>
      <c r="AD284" s="20"/>
    </row>
    <row r="285" spans="9:30">
      <c r="I285" s="20"/>
      <c r="P285" s="20"/>
      <c r="W285" s="20"/>
      <c r="AD285" s="20"/>
    </row>
    <row r="286" spans="9:30">
      <c r="I286" s="20"/>
      <c r="P286" s="20"/>
      <c r="W286" s="20"/>
      <c r="AD286" s="20"/>
    </row>
    <row r="287" spans="9:30">
      <c r="I287" s="20"/>
      <c r="P287" s="20"/>
      <c r="W287" s="20"/>
      <c r="AD287" s="20"/>
    </row>
    <row r="288" spans="9:30">
      <c r="I288" s="20"/>
      <c r="P288" s="20"/>
      <c r="W288" s="20"/>
      <c r="AD288" s="20"/>
    </row>
    <row r="289" spans="9:30">
      <c r="I289" s="20"/>
      <c r="P289" s="20"/>
      <c r="W289" s="20"/>
      <c r="AD289" s="20"/>
    </row>
    <row r="290" spans="9:30">
      <c r="I290" s="20"/>
      <c r="P290" s="20"/>
      <c r="W290" s="20"/>
      <c r="AD290" s="20"/>
    </row>
    <row r="291" spans="9:30">
      <c r="I291" s="20"/>
      <c r="P291" s="20"/>
      <c r="W291" s="20"/>
      <c r="AD291" s="20"/>
    </row>
    <row r="292" spans="9:30">
      <c r="I292" s="20"/>
      <c r="P292" s="20"/>
      <c r="W292" s="20"/>
      <c r="AD292" s="20"/>
    </row>
    <row r="293" spans="9:30">
      <c r="I293" s="20"/>
      <c r="P293" s="20"/>
      <c r="W293" s="20"/>
      <c r="AD293" s="20"/>
    </row>
    <row r="294" spans="9:30">
      <c r="I294" s="20"/>
      <c r="P294" s="20"/>
      <c r="W294" s="20"/>
      <c r="AD294" s="20"/>
    </row>
    <row r="295" spans="9:30">
      <c r="I295" s="20"/>
      <c r="P295" s="20"/>
      <c r="W295" s="20"/>
      <c r="AD295" s="20"/>
    </row>
    <row r="296" spans="9:30">
      <c r="I296" s="20"/>
      <c r="P296" s="20"/>
      <c r="W296" s="20"/>
      <c r="AD296" s="20"/>
    </row>
    <row r="297" spans="9:30">
      <c r="I297" s="20"/>
      <c r="P297" s="20"/>
      <c r="W297" s="20"/>
      <c r="AD297" s="20"/>
    </row>
    <row r="298" spans="9:30">
      <c r="I298" s="20"/>
      <c r="P298" s="20"/>
      <c r="W298" s="20"/>
      <c r="AD298" s="20"/>
    </row>
    <row r="299" spans="9:30">
      <c r="I299" s="20"/>
      <c r="P299" s="20"/>
      <c r="W299" s="20"/>
      <c r="AD299" s="20"/>
    </row>
    <row r="300" spans="9:30">
      <c r="I300" s="20"/>
      <c r="P300" s="20"/>
      <c r="W300" s="20"/>
      <c r="AD300" s="20"/>
    </row>
    <row r="301" spans="9:30">
      <c r="I301" s="20"/>
      <c r="P301" s="20"/>
      <c r="W301" s="20"/>
      <c r="AD301" s="20"/>
    </row>
    <row r="302" spans="9:30">
      <c r="I302" s="20"/>
      <c r="P302" s="20"/>
      <c r="W302" s="20"/>
      <c r="AD302" s="20"/>
    </row>
    <row r="303" spans="9:30">
      <c r="I303" s="20"/>
      <c r="P303" s="20"/>
      <c r="W303" s="20"/>
      <c r="AD303" s="20"/>
    </row>
    <row r="304" spans="9:30">
      <c r="I304" s="20"/>
      <c r="P304" s="20"/>
      <c r="W304" s="20"/>
      <c r="AD304" s="20"/>
    </row>
    <row r="305" spans="9:30">
      <c r="I305" s="20"/>
      <c r="P305" s="20"/>
      <c r="W305" s="20"/>
      <c r="AD305" s="20"/>
    </row>
    <row r="306" spans="9:30">
      <c r="I306" s="20"/>
      <c r="P306" s="20"/>
      <c r="W306" s="20"/>
      <c r="AD306" s="20"/>
    </row>
    <row r="307" spans="9:30">
      <c r="I307" s="20"/>
      <c r="P307" s="20"/>
      <c r="W307" s="20"/>
      <c r="AD307" s="20"/>
    </row>
    <row r="308" spans="9:30">
      <c r="I308" s="20"/>
      <c r="P308" s="20"/>
      <c r="W308" s="20"/>
      <c r="AD308" s="20"/>
    </row>
    <row r="309" spans="9:30">
      <c r="I309" s="20"/>
      <c r="P309" s="20"/>
      <c r="W309" s="20"/>
      <c r="AD309" s="20"/>
    </row>
    <row r="310" spans="9:30">
      <c r="I310" s="20"/>
      <c r="P310" s="20"/>
      <c r="W310" s="20"/>
      <c r="AD310" s="20"/>
    </row>
    <row r="311" spans="9:30">
      <c r="I311" s="20"/>
      <c r="P311" s="20"/>
      <c r="W311" s="20"/>
      <c r="AD311" s="20"/>
    </row>
    <row r="312" spans="9:30">
      <c r="I312" s="20"/>
      <c r="P312" s="20"/>
      <c r="W312" s="20"/>
      <c r="AD312" s="20"/>
    </row>
    <row r="313" spans="9:30">
      <c r="I313" s="20"/>
      <c r="P313" s="20"/>
      <c r="W313" s="20"/>
      <c r="AD313" s="20"/>
    </row>
    <row r="314" spans="9:30">
      <c r="I314" s="20"/>
      <c r="P314" s="20"/>
      <c r="W314" s="20"/>
      <c r="AD314" s="20"/>
    </row>
    <row r="315" spans="9:30">
      <c r="I315" s="20"/>
      <c r="P315" s="20"/>
      <c r="W315" s="20"/>
      <c r="AD315" s="20"/>
    </row>
    <row r="316" spans="9:30">
      <c r="I316" s="20"/>
      <c r="P316" s="20"/>
      <c r="W316" s="20"/>
      <c r="AD316" s="20"/>
    </row>
    <row r="317" spans="9:30">
      <c r="I317" s="20"/>
      <c r="P317" s="20"/>
      <c r="W317" s="20"/>
      <c r="AD317" s="20"/>
    </row>
    <row r="318" spans="9:30">
      <c r="I318" s="20"/>
      <c r="P318" s="20"/>
      <c r="W318" s="20"/>
      <c r="AD318" s="20"/>
    </row>
    <row r="319" spans="9:30">
      <c r="I319" s="20"/>
      <c r="P319" s="20"/>
      <c r="W319" s="20"/>
      <c r="AD319" s="20"/>
    </row>
    <row r="320" spans="9:30">
      <c r="I320" s="20"/>
      <c r="P320" s="20"/>
      <c r="W320" s="20"/>
      <c r="AD320" s="20"/>
    </row>
    <row r="321" spans="9:30">
      <c r="I321" s="20"/>
      <c r="P321" s="20"/>
      <c r="W321" s="20"/>
      <c r="AD321" s="20"/>
    </row>
    <row r="322" spans="9:30">
      <c r="I322" s="20"/>
      <c r="P322" s="20"/>
      <c r="W322" s="20"/>
      <c r="AD322" s="20"/>
    </row>
    <row r="323" spans="9:30">
      <c r="I323" s="20"/>
      <c r="P323" s="20"/>
      <c r="W323" s="20"/>
      <c r="AD323" s="20"/>
    </row>
    <row r="324" spans="9:30">
      <c r="I324" s="20"/>
      <c r="P324" s="20"/>
      <c r="W324" s="20"/>
      <c r="AD324" s="20"/>
    </row>
    <row r="325" spans="9:30">
      <c r="I325" s="20"/>
      <c r="P325" s="20"/>
      <c r="W325" s="20"/>
      <c r="AD325" s="20"/>
    </row>
    <row r="326" spans="9:30">
      <c r="I326" s="20"/>
      <c r="P326" s="20"/>
      <c r="W326" s="20"/>
      <c r="AD326" s="20"/>
    </row>
    <row r="327" spans="9:30">
      <c r="I327" s="20"/>
      <c r="P327" s="20"/>
      <c r="W327" s="20"/>
      <c r="AD327" s="20"/>
    </row>
    <row r="328" spans="9:30">
      <c r="I328" s="20"/>
      <c r="P328" s="20"/>
      <c r="W328" s="20"/>
      <c r="AD328" s="20"/>
    </row>
    <row r="329" spans="9:30">
      <c r="I329" s="20"/>
      <c r="P329" s="20"/>
      <c r="W329" s="20"/>
      <c r="AD329" s="20"/>
    </row>
    <row r="330" spans="9:30">
      <c r="I330" s="20"/>
      <c r="P330" s="20"/>
      <c r="W330" s="20"/>
      <c r="AD330" s="20"/>
    </row>
    <row r="331" spans="9:30">
      <c r="I331" s="20"/>
      <c r="P331" s="20"/>
      <c r="W331" s="20"/>
      <c r="AD331" s="20"/>
    </row>
    <row r="332" spans="9:30">
      <c r="I332" s="20"/>
      <c r="P332" s="20"/>
      <c r="W332" s="20"/>
      <c r="AD332" s="20"/>
    </row>
    <row r="333" spans="9:30">
      <c r="I333" s="20"/>
      <c r="P333" s="20"/>
      <c r="W333" s="20"/>
      <c r="AD333" s="20"/>
    </row>
    <row r="334" spans="9:30">
      <c r="I334" s="20"/>
      <c r="P334" s="20"/>
      <c r="W334" s="20"/>
      <c r="AD334" s="20"/>
    </row>
    <row r="335" spans="9:30">
      <c r="I335" s="20"/>
      <c r="P335" s="20"/>
      <c r="W335" s="20"/>
      <c r="AD335" s="20"/>
    </row>
    <row r="336" spans="9:30">
      <c r="I336" s="20"/>
      <c r="P336" s="20"/>
      <c r="W336" s="20"/>
      <c r="AD336" s="20"/>
    </row>
    <row r="337" spans="9:30">
      <c r="I337" s="20"/>
      <c r="P337" s="20"/>
      <c r="W337" s="20"/>
      <c r="AD337" s="20"/>
    </row>
    <row r="338" spans="9:30">
      <c r="I338" s="20"/>
      <c r="P338" s="20"/>
      <c r="W338" s="20"/>
      <c r="AD338" s="20"/>
    </row>
    <row r="339" spans="9:30">
      <c r="I339" s="20"/>
      <c r="P339" s="20"/>
      <c r="W339" s="20"/>
      <c r="AD339" s="20"/>
    </row>
    <row r="340" spans="9:30">
      <c r="I340" s="20"/>
      <c r="P340" s="20"/>
      <c r="W340" s="20"/>
      <c r="AD340" s="20"/>
    </row>
    <row r="341" spans="9:30">
      <c r="I341" s="20"/>
      <c r="P341" s="20"/>
      <c r="W341" s="20"/>
      <c r="AD341" s="20"/>
    </row>
    <row r="342" spans="9:30">
      <c r="I342" s="20"/>
      <c r="P342" s="20"/>
      <c r="W342" s="20"/>
      <c r="AD342" s="20"/>
    </row>
    <row r="343" spans="9:30">
      <c r="I343" s="20"/>
      <c r="P343" s="20"/>
      <c r="W343" s="20"/>
      <c r="AD343" s="20"/>
    </row>
    <row r="344" spans="9:30">
      <c r="I344" s="20"/>
      <c r="P344" s="20"/>
      <c r="W344" s="20"/>
      <c r="AD344" s="20"/>
    </row>
    <row r="345" spans="9:30">
      <c r="I345" s="20"/>
      <c r="P345" s="20"/>
      <c r="W345" s="20"/>
      <c r="AD345" s="20"/>
    </row>
    <row r="346" spans="9:30">
      <c r="I346" s="20"/>
      <c r="P346" s="20"/>
      <c r="W346" s="20"/>
      <c r="AD346" s="20"/>
    </row>
    <row r="347" spans="9:30">
      <c r="I347" s="20"/>
      <c r="P347" s="20"/>
      <c r="W347" s="20"/>
      <c r="AD347" s="20"/>
    </row>
    <row r="348" spans="9:30">
      <c r="I348" s="20"/>
      <c r="P348" s="20"/>
      <c r="W348" s="20"/>
      <c r="AD348" s="20"/>
    </row>
    <row r="349" spans="9:30">
      <c r="I349" s="20"/>
      <c r="P349" s="20"/>
      <c r="W349" s="20"/>
      <c r="AD349" s="20"/>
    </row>
    <row r="350" spans="9:30">
      <c r="I350" s="20"/>
      <c r="P350" s="20"/>
      <c r="W350" s="20"/>
      <c r="AD350" s="20"/>
    </row>
    <row r="351" spans="9:30">
      <c r="I351" s="20"/>
      <c r="P351" s="20"/>
      <c r="W351" s="20"/>
      <c r="AD351" s="20"/>
    </row>
    <row r="352" spans="9:30">
      <c r="I352" s="20"/>
      <c r="P352" s="20"/>
      <c r="W352" s="20"/>
      <c r="AD352" s="20"/>
    </row>
    <row r="353" spans="9:30">
      <c r="I353" s="20"/>
      <c r="P353" s="20"/>
      <c r="W353" s="20"/>
      <c r="AD353" s="20"/>
    </row>
    <row r="354" spans="9:30">
      <c r="I354" s="20"/>
      <c r="P354" s="20"/>
      <c r="W354" s="20"/>
      <c r="AD354" s="20"/>
    </row>
    <row r="355" spans="9:30">
      <c r="I355" s="20"/>
      <c r="P355" s="20"/>
      <c r="W355" s="20"/>
      <c r="AD355" s="20"/>
    </row>
    <row r="356" spans="9:30">
      <c r="I356" s="20"/>
      <c r="P356" s="20"/>
      <c r="W356" s="20"/>
      <c r="AD356" s="20"/>
    </row>
    <row r="357" spans="9:30">
      <c r="I357" s="20"/>
      <c r="P357" s="20"/>
      <c r="W357" s="20"/>
      <c r="AD357" s="20"/>
    </row>
    <row r="358" spans="9:30">
      <c r="I358" s="20"/>
      <c r="P358" s="20"/>
      <c r="W358" s="20"/>
      <c r="AD358" s="20"/>
    </row>
    <row r="359" spans="9:30">
      <c r="I359" s="20"/>
      <c r="P359" s="20"/>
      <c r="W359" s="20"/>
      <c r="AD359" s="20"/>
    </row>
    <row r="360" spans="9:30">
      <c r="I360" s="20"/>
      <c r="P360" s="20"/>
      <c r="W360" s="20"/>
      <c r="AD360" s="20"/>
    </row>
    <row r="361" spans="9:30">
      <c r="I361" s="20"/>
      <c r="P361" s="20"/>
      <c r="W361" s="20"/>
      <c r="AD361" s="20"/>
    </row>
    <row r="362" spans="9:30">
      <c r="I362" s="20"/>
      <c r="P362" s="20"/>
      <c r="W362" s="20"/>
      <c r="AD362" s="20"/>
    </row>
    <row r="363" spans="9:30">
      <c r="I363" s="20"/>
      <c r="P363" s="20"/>
      <c r="W363" s="20"/>
      <c r="AD363" s="20"/>
    </row>
    <row r="364" spans="9:30">
      <c r="I364" s="20"/>
      <c r="P364" s="20"/>
      <c r="W364" s="20"/>
      <c r="AD364" s="20"/>
    </row>
    <row r="365" spans="9:30">
      <c r="I365" s="20"/>
      <c r="P365" s="20"/>
      <c r="W365" s="20"/>
      <c r="AD365" s="20"/>
    </row>
    <row r="366" spans="9:30">
      <c r="I366" s="20"/>
      <c r="P366" s="20"/>
      <c r="W366" s="20"/>
      <c r="AD366" s="20"/>
    </row>
    <row r="367" spans="9:30">
      <c r="I367" s="20"/>
      <c r="P367" s="20"/>
      <c r="W367" s="20"/>
      <c r="AD367" s="20"/>
    </row>
    <row r="368" spans="9:30">
      <c r="I368" s="20"/>
      <c r="P368" s="20"/>
      <c r="W368" s="20"/>
      <c r="AD368" s="20"/>
    </row>
    <row r="369" spans="9:30">
      <c r="I369" s="20"/>
      <c r="P369" s="20"/>
      <c r="W369" s="20"/>
      <c r="AD369" s="20"/>
    </row>
    <row r="370" spans="9:30">
      <c r="I370" s="20"/>
      <c r="P370" s="20"/>
      <c r="W370" s="20"/>
      <c r="AD370" s="20"/>
    </row>
    <row r="371" spans="9:30">
      <c r="I371" s="20"/>
      <c r="P371" s="20"/>
      <c r="W371" s="20"/>
      <c r="AD371" s="20"/>
    </row>
    <row r="372" spans="9:30">
      <c r="I372" s="20"/>
      <c r="P372" s="20"/>
      <c r="W372" s="20"/>
      <c r="AD372" s="20"/>
    </row>
    <row r="373" spans="9:30">
      <c r="I373" s="20"/>
      <c r="P373" s="20"/>
      <c r="W373" s="20"/>
      <c r="AD373" s="20"/>
    </row>
    <row r="374" spans="9:30">
      <c r="I374" s="20"/>
      <c r="P374" s="20"/>
      <c r="W374" s="20"/>
      <c r="AD374" s="20"/>
    </row>
    <row r="375" spans="9:30">
      <c r="I375" s="20"/>
      <c r="P375" s="20"/>
      <c r="W375" s="20"/>
      <c r="AD375" s="20"/>
    </row>
    <row r="376" spans="9:30">
      <c r="I376" s="20"/>
      <c r="P376" s="20"/>
      <c r="W376" s="20"/>
      <c r="AD376" s="20"/>
    </row>
    <row r="377" spans="9:30">
      <c r="I377" s="20"/>
      <c r="P377" s="20"/>
      <c r="W377" s="20"/>
      <c r="AD377" s="20"/>
    </row>
    <row r="378" spans="9:30">
      <c r="I378" s="20"/>
      <c r="P378" s="20"/>
      <c r="W378" s="20"/>
      <c r="AD378" s="20"/>
    </row>
    <row r="379" spans="9:30">
      <c r="I379" s="20"/>
      <c r="P379" s="20"/>
      <c r="W379" s="20"/>
      <c r="AD379" s="20"/>
    </row>
    <row r="380" spans="9:30">
      <c r="I380" s="20"/>
      <c r="P380" s="20"/>
      <c r="W380" s="20"/>
      <c r="AD380" s="20"/>
    </row>
    <row r="381" spans="9:30">
      <c r="I381" s="20"/>
      <c r="P381" s="20"/>
      <c r="W381" s="20"/>
      <c r="AD381" s="20"/>
    </row>
    <row r="382" spans="9:30">
      <c r="I382" s="20"/>
      <c r="P382" s="20"/>
      <c r="W382" s="20"/>
      <c r="AD382" s="20"/>
    </row>
    <row r="383" spans="9:30">
      <c r="I383" s="20"/>
      <c r="P383" s="20"/>
      <c r="W383" s="20"/>
      <c r="AD383" s="20"/>
    </row>
    <row r="384" spans="9:30">
      <c r="I384" s="20"/>
      <c r="P384" s="20"/>
      <c r="W384" s="20"/>
      <c r="AD384" s="20"/>
    </row>
    <row r="385" spans="9:30">
      <c r="I385" s="20"/>
      <c r="P385" s="20"/>
      <c r="W385" s="20"/>
      <c r="AD385" s="20"/>
    </row>
    <row r="386" spans="9:30">
      <c r="I386" s="20"/>
      <c r="P386" s="20"/>
      <c r="W386" s="20"/>
      <c r="AD386" s="20"/>
    </row>
    <row r="387" spans="9:30">
      <c r="I387" s="20"/>
      <c r="P387" s="20"/>
      <c r="W387" s="20"/>
      <c r="AD387" s="20"/>
    </row>
    <row r="388" spans="9:30">
      <c r="I388" s="20"/>
      <c r="P388" s="20"/>
      <c r="W388" s="20"/>
      <c r="AD388" s="20"/>
    </row>
    <row r="389" spans="9:30">
      <c r="I389" s="20"/>
      <c r="P389" s="20"/>
      <c r="W389" s="20"/>
      <c r="AD389" s="20"/>
    </row>
    <row r="390" spans="9:30">
      <c r="I390" s="20"/>
      <c r="P390" s="20"/>
      <c r="W390" s="20"/>
      <c r="AD390" s="20"/>
    </row>
    <row r="391" spans="9:30">
      <c r="I391" s="20"/>
      <c r="P391" s="20"/>
      <c r="W391" s="20"/>
      <c r="AD391" s="20"/>
    </row>
    <row r="392" spans="9:30">
      <c r="I392" s="20"/>
      <c r="P392" s="20"/>
      <c r="W392" s="20"/>
      <c r="AD392" s="20"/>
    </row>
    <row r="393" spans="9:30">
      <c r="I393" s="20"/>
      <c r="P393" s="20"/>
      <c r="W393" s="20"/>
      <c r="AD393" s="20"/>
    </row>
    <row r="394" spans="9:30">
      <c r="I394" s="20"/>
      <c r="P394" s="20"/>
      <c r="W394" s="20"/>
      <c r="AD394" s="20"/>
    </row>
    <row r="395" spans="9:30">
      <c r="I395" s="20"/>
      <c r="P395" s="20"/>
      <c r="W395" s="20"/>
      <c r="AD395" s="20"/>
    </row>
    <row r="396" spans="9:30">
      <c r="I396" s="20"/>
      <c r="P396" s="20"/>
      <c r="W396" s="20"/>
      <c r="AD396" s="20"/>
    </row>
    <row r="397" spans="9:30">
      <c r="I397" s="20"/>
      <c r="P397" s="20"/>
      <c r="W397" s="20"/>
      <c r="AD397" s="20"/>
    </row>
    <row r="398" spans="9:30">
      <c r="I398" s="20"/>
      <c r="P398" s="20"/>
      <c r="W398" s="20"/>
      <c r="AD398" s="20"/>
    </row>
    <row r="399" spans="9:30">
      <c r="I399" s="20"/>
      <c r="P399" s="20"/>
      <c r="W399" s="20"/>
      <c r="AD399" s="20"/>
    </row>
    <row r="400" spans="9:30">
      <c r="I400" s="20"/>
      <c r="P400" s="20"/>
      <c r="W400" s="20"/>
      <c r="AD400" s="20"/>
    </row>
    <row r="401" spans="9:30">
      <c r="I401" s="20"/>
      <c r="P401" s="20"/>
      <c r="W401" s="20"/>
      <c r="AD401" s="20"/>
    </row>
    <row r="402" spans="9:30">
      <c r="I402" s="20"/>
      <c r="P402" s="20"/>
      <c r="W402" s="20"/>
      <c r="AD402" s="20"/>
    </row>
    <row r="403" spans="9:30">
      <c r="I403" s="20"/>
      <c r="P403" s="20"/>
      <c r="W403" s="20"/>
      <c r="AD403" s="20"/>
    </row>
    <row r="404" spans="9:30">
      <c r="I404" s="20"/>
      <c r="P404" s="20"/>
      <c r="W404" s="20"/>
      <c r="AD404" s="20"/>
    </row>
    <row r="405" spans="9:30">
      <c r="I405" s="20"/>
      <c r="P405" s="20"/>
      <c r="W405" s="20"/>
      <c r="AD405" s="20"/>
    </row>
    <row r="406" spans="9:30">
      <c r="I406" s="20"/>
      <c r="P406" s="20"/>
      <c r="W406" s="20"/>
      <c r="AD406" s="20"/>
    </row>
    <row r="407" spans="9:30">
      <c r="I407" s="20"/>
      <c r="P407" s="20"/>
      <c r="W407" s="20"/>
      <c r="AD407" s="20"/>
    </row>
    <row r="408" spans="9:30">
      <c r="I408" s="20"/>
      <c r="P408" s="20"/>
      <c r="W408" s="20"/>
      <c r="AD408" s="20"/>
    </row>
    <row r="409" spans="9:30">
      <c r="I409" s="20"/>
      <c r="P409" s="20"/>
      <c r="W409" s="20"/>
      <c r="AD409" s="20"/>
    </row>
    <row r="410" spans="9:30">
      <c r="I410" s="20"/>
      <c r="P410" s="20"/>
      <c r="W410" s="20"/>
      <c r="AD410" s="20"/>
    </row>
    <row r="411" spans="9:30">
      <c r="I411" s="20"/>
      <c r="P411" s="20"/>
      <c r="W411" s="20"/>
      <c r="AD411" s="20"/>
    </row>
    <row r="412" spans="9:30">
      <c r="I412" s="20"/>
      <c r="P412" s="20"/>
      <c r="W412" s="20"/>
      <c r="AD412" s="20"/>
    </row>
    <row r="413" spans="9:30">
      <c r="I413" s="20"/>
      <c r="P413" s="20"/>
      <c r="W413" s="20"/>
      <c r="AD413" s="20"/>
    </row>
    <row r="414" spans="9:30">
      <c r="I414" s="20"/>
      <c r="P414" s="20"/>
      <c r="W414" s="20"/>
      <c r="AD414" s="20"/>
    </row>
    <row r="415" spans="9:30">
      <c r="I415" s="20"/>
      <c r="P415" s="20"/>
      <c r="W415" s="20"/>
      <c r="AD415" s="20"/>
    </row>
    <row r="416" spans="9:30">
      <c r="I416" s="20"/>
      <c r="P416" s="20"/>
      <c r="W416" s="20"/>
      <c r="AD416" s="20"/>
    </row>
    <row r="417" spans="9:30">
      <c r="I417" s="20"/>
      <c r="P417" s="20"/>
      <c r="W417" s="20"/>
      <c r="AD417" s="20"/>
    </row>
    <row r="418" spans="9:30">
      <c r="I418" s="20"/>
      <c r="P418" s="20"/>
      <c r="W418" s="20"/>
      <c r="AD418" s="20"/>
    </row>
    <row r="419" spans="9:30">
      <c r="I419" s="20"/>
      <c r="P419" s="20"/>
      <c r="W419" s="20"/>
      <c r="AD419" s="20"/>
    </row>
    <row r="420" spans="9:30">
      <c r="I420" s="20"/>
      <c r="P420" s="20"/>
      <c r="W420" s="20"/>
      <c r="AD420" s="20"/>
    </row>
    <row r="421" spans="9:30">
      <c r="I421" s="20"/>
      <c r="P421" s="20"/>
      <c r="W421" s="20"/>
      <c r="AD421" s="20"/>
    </row>
    <row r="422" spans="9:30">
      <c r="I422" s="20"/>
      <c r="P422" s="20"/>
      <c r="W422" s="20"/>
      <c r="AD422" s="20"/>
    </row>
    <row r="423" spans="9:30">
      <c r="I423" s="20"/>
      <c r="P423" s="20"/>
      <c r="W423" s="20"/>
      <c r="AD423" s="20"/>
    </row>
    <row r="424" spans="9:30">
      <c r="I424" s="20"/>
      <c r="P424" s="20"/>
      <c r="W424" s="20"/>
      <c r="AD424" s="20"/>
    </row>
    <row r="425" spans="9:30">
      <c r="I425" s="20"/>
      <c r="P425" s="20"/>
      <c r="W425" s="20"/>
      <c r="AD425" s="20"/>
    </row>
    <row r="426" spans="9:30">
      <c r="I426" s="20"/>
      <c r="P426" s="20"/>
      <c r="W426" s="20"/>
      <c r="AD426" s="20"/>
    </row>
    <row r="427" spans="9:30">
      <c r="I427" s="20"/>
      <c r="P427" s="20"/>
      <c r="W427" s="20"/>
      <c r="AD427" s="20"/>
    </row>
    <row r="428" spans="9:30">
      <c r="I428" s="20"/>
      <c r="P428" s="20"/>
      <c r="W428" s="20"/>
      <c r="AD428" s="20"/>
    </row>
    <row r="429" spans="9:30">
      <c r="I429" s="20"/>
      <c r="P429" s="20"/>
      <c r="W429" s="20"/>
      <c r="AD429" s="20"/>
    </row>
    <row r="430" spans="9:30">
      <c r="I430" s="20"/>
      <c r="P430" s="20"/>
      <c r="W430" s="20"/>
      <c r="AD430" s="20"/>
    </row>
    <row r="431" spans="9:30">
      <c r="I431" s="20"/>
      <c r="P431" s="20"/>
      <c r="W431" s="20"/>
      <c r="AD431" s="20"/>
    </row>
    <row r="432" spans="9:30">
      <c r="I432" s="20"/>
      <c r="P432" s="20"/>
      <c r="W432" s="20"/>
      <c r="AD432" s="20"/>
    </row>
    <row r="433" spans="9:30">
      <c r="I433" s="20"/>
      <c r="P433" s="20"/>
      <c r="W433" s="20"/>
      <c r="AD433" s="20"/>
    </row>
    <row r="434" spans="9:30">
      <c r="I434" s="20"/>
      <c r="P434" s="20"/>
      <c r="W434" s="20"/>
      <c r="AD434" s="20"/>
    </row>
    <row r="435" spans="9:30">
      <c r="I435" s="20"/>
      <c r="P435" s="20"/>
      <c r="W435" s="20"/>
      <c r="AD435" s="20"/>
    </row>
    <row r="436" spans="9:30">
      <c r="I436" s="20"/>
      <c r="P436" s="20"/>
      <c r="W436" s="20"/>
      <c r="AD436" s="20"/>
    </row>
    <row r="437" spans="9:30">
      <c r="I437" s="20"/>
      <c r="P437" s="20"/>
      <c r="W437" s="20"/>
      <c r="AD437" s="20"/>
    </row>
    <row r="438" spans="9:30">
      <c r="I438" s="20"/>
      <c r="P438" s="20"/>
      <c r="W438" s="20"/>
      <c r="AD438" s="20"/>
    </row>
    <row r="439" spans="9:30">
      <c r="I439" s="20"/>
      <c r="P439" s="20"/>
      <c r="W439" s="20"/>
      <c r="AD439" s="20"/>
    </row>
    <row r="440" spans="9:30">
      <c r="I440" s="20"/>
      <c r="P440" s="20"/>
      <c r="W440" s="20"/>
      <c r="AD440" s="20"/>
    </row>
    <row r="441" spans="9:30">
      <c r="I441" s="20"/>
      <c r="P441" s="20"/>
      <c r="W441" s="20"/>
      <c r="AD441" s="20"/>
    </row>
    <row r="442" spans="9:30">
      <c r="I442" s="20"/>
      <c r="P442" s="20"/>
      <c r="W442" s="20"/>
      <c r="AD442" s="20"/>
    </row>
    <row r="443" spans="9:30">
      <c r="I443" s="20"/>
      <c r="P443" s="20"/>
      <c r="W443" s="20"/>
      <c r="AD443" s="20"/>
    </row>
    <row r="444" spans="9:30">
      <c r="I444" s="20"/>
      <c r="P444" s="20"/>
      <c r="W444" s="20"/>
      <c r="AD444" s="20"/>
    </row>
    <row r="445" spans="9:30">
      <c r="I445" s="20"/>
      <c r="P445" s="20"/>
      <c r="W445" s="20"/>
      <c r="AD445" s="20"/>
    </row>
    <row r="446" spans="9:30">
      <c r="I446" s="20"/>
      <c r="P446" s="20"/>
      <c r="W446" s="20"/>
      <c r="AD446" s="20"/>
    </row>
    <row r="447" spans="9:30">
      <c r="I447" s="20"/>
      <c r="P447" s="20"/>
      <c r="W447" s="20"/>
      <c r="AD447" s="20"/>
    </row>
    <row r="448" spans="9:30">
      <c r="I448" s="20"/>
      <c r="P448" s="20"/>
      <c r="W448" s="20"/>
      <c r="AD448" s="20"/>
    </row>
    <row r="449" spans="9:30">
      <c r="I449" s="20"/>
      <c r="P449" s="20"/>
      <c r="W449" s="20"/>
      <c r="AD449" s="20"/>
    </row>
    <row r="450" spans="9:30">
      <c r="I450" s="20"/>
      <c r="P450" s="20"/>
      <c r="W450" s="20"/>
      <c r="AD450" s="20"/>
    </row>
    <row r="451" spans="9:30">
      <c r="I451" s="20"/>
      <c r="P451" s="20"/>
      <c r="W451" s="20"/>
      <c r="AD451" s="20"/>
    </row>
    <row r="452" spans="9:30">
      <c r="I452" s="20"/>
      <c r="P452" s="20"/>
      <c r="W452" s="20"/>
      <c r="AD452" s="20"/>
    </row>
    <row r="453" spans="9:30">
      <c r="I453" s="20"/>
      <c r="P453" s="20"/>
      <c r="W453" s="20"/>
      <c r="AD453" s="20"/>
    </row>
    <row r="454" spans="9:30">
      <c r="I454" s="20"/>
      <c r="P454" s="20"/>
      <c r="W454" s="20"/>
      <c r="AD454" s="20"/>
    </row>
    <row r="455" spans="9:30">
      <c r="I455" s="20"/>
      <c r="P455" s="20"/>
      <c r="W455" s="20"/>
      <c r="AD455" s="20"/>
    </row>
    <row r="456" spans="9:30">
      <c r="I456" s="20"/>
      <c r="P456" s="20"/>
      <c r="W456" s="20"/>
      <c r="AD456" s="20"/>
    </row>
    <row r="457" spans="9:30">
      <c r="I457" s="20"/>
      <c r="P457" s="20"/>
      <c r="W457" s="20"/>
      <c r="AD457" s="20"/>
    </row>
    <row r="458" spans="9:30">
      <c r="I458" s="20"/>
      <c r="P458" s="20"/>
      <c r="W458" s="20"/>
      <c r="AD458" s="20"/>
    </row>
    <row r="459" spans="9:30">
      <c r="I459" s="20"/>
      <c r="P459" s="20"/>
      <c r="W459" s="20"/>
      <c r="AD459" s="20"/>
    </row>
    <row r="460" spans="9:30">
      <c r="I460" s="20"/>
      <c r="P460" s="20"/>
      <c r="W460" s="20"/>
      <c r="AD460" s="20"/>
    </row>
    <row r="461" spans="9:30">
      <c r="I461" s="20"/>
      <c r="P461" s="20"/>
      <c r="W461" s="20"/>
      <c r="AD461" s="20"/>
    </row>
    <row r="462" spans="9:30">
      <c r="I462" s="20"/>
      <c r="P462" s="20"/>
      <c r="W462" s="20"/>
      <c r="AD462" s="20"/>
    </row>
    <row r="463" spans="9:30">
      <c r="I463" s="20"/>
      <c r="P463" s="20"/>
      <c r="W463" s="20"/>
      <c r="AD463" s="20"/>
    </row>
    <row r="464" spans="9:30">
      <c r="I464" s="20"/>
      <c r="P464" s="20"/>
      <c r="W464" s="20"/>
      <c r="AD464" s="20"/>
    </row>
    <row r="465" spans="9:30">
      <c r="I465" s="20"/>
      <c r="P465" s="20"/>
      <c r="W465" s="20"/>
      <c r="AD465" s="20"/>
    </row>
    <row r="466" spans="9:30">
      <c r="I466" s="20"/>
      <c r="P466" s="20"/>
      <c r="W466" s="20"/>
      <c r="AD466" s="20"/>
    </row>
    <row r="467" spans="9:30">
      <c r="I467" s="20"/>
      <c r="P467" s="20"/>
      <c r="W467" s="20"/>
      <c r="AD467" s="20"/>
    </row>
    <row r="468" spans="9:30">
      <c r="I468" s="20"/>
      <c r="P468" s="20"/>
      <c r="W468" s="20"/>
      <c r="AD468" s="20"/>
    </row>
    <row r="469" spans="9:30">
      <c r="I469" s="20"/>
      <c r="P469" s="20"/>
      <c r="W469" s="20"/>
      <c r="AD469" s="20"/>
    </row>
    <row r="470" spans="9:30">
      <c r="I470" s="20"/>
      <c r="P470" s="20"/>
      <c r="W470" s="20"/>
      <c r="AD470" s="20"/>
    </row>
    <row r="471" spans="9:30">
      <c r="I471" s="20"/>
      <c r="P471" s="20"/>
      <c r="W471" s="20"/>
      <c r="AD471" s="20"/>
    </row>
    <row r="472" spans="9:30">
      <c r="I472" s="20"/>
      <c r="P472" s="20"/>
      <c r="W472" s="20"/>
      <c r="AD472" s="20"/>
    </row>
    <row r="473" spans="9:30">
      <c r="I473" s="20"/>
      <c r="P473" s="20"/>
      <c r="W473" s="20"/>
      <c r="AD473" s="20"/>
    </row>
    <row r="474" spans="9:30">
      <c r="I474" s="20"/>
      <c r="P474" s="20"/>
      <c r="W474" s="20"/>
      <c r="AD474" s="20"/>
    </row>
    <row r="475" spans="9:30">
      <c r="I475" s="20"/>
      <c r="P475" s="20"/>
      <c r="W475" s="20"/>
      <c r="AD475" s="20"/>
    </row>
    <row r="476" spans="9:30">
      <c r="I476" s="20"/>
      <c r="P476" s="20"/>
      <c r="W476" s="20"/>
      <c r="AD476" s="20"/>
    </row>
    <row r="477" spans="9:30">
      <c r="I477" s="20"/>
      <c r="P477" s="20"/>
      <c r="W477" s="20"/>
      <c r="AD477" s="20"/>
    </row>
    <row r="478" spans="9:30">
      <c r="I478" s="20"/>
      <c r="P478" s="20"/>
      <c r="W478" s="20"/>
      <c r="AD478" s="20"/>
    </row>
    <row r="479" spans="9:30">
      <c r="I479" s="20"/>
      <c r="P479" s="20"/>
      <c r="W479" s="20"/>
      <c r="AD479" s="20"/>
    </row>
    <row r="480" spans="9:30">
      <c r="I480" s="20"/>
      <c r="P480" s="20"/>
      <c r="W480" s="20"/>
      <c r="AD480" s="20"/>
    </row>
    <row r="481" spans="9:30">
      <c r="I481" s="20"/>
      <c r="P481" s="20"/>
      <c r="W481" s="20"/>
      <c r="AD481" s="20"/>
    </row>
    <row r="482" spans="9:30">
      <c r="I482" s="20"/>
      <c r="P482" s="20"/>
      <c r="W482" s="20"/>
      <c r="AD482" s="20"/>
    </row>
    <row r="483" spans="9:30">
      <c r="I483" s="20"/>
      <c r="P483" s="20"/>
      <c r="W483" s="20"/>
      <c r="AD483" s="20"/>
    </row>
    <row r="484" spans="9:30">
      <c r="I484" s="20"/>
      <c r="P484" s="20"/>
      <c r="W484" s="20"/>
      <c r="AD484" s="20"/>
    </row>
    <row r="485" spans="9:30">
      <c r="I485" s="20"/>
      <c r="P485" s="20"/>
      <c r="W485" s="20"/>
      <c r="AD485" s="20"/>
    </row>
    <row r="486" spans="9:30">
      <c r="I486" s="20"/>
      <c r="P486" s="20"/>
      <c r="W486" s="20"/>
      <c r="AD486" s="20"/>
    </row>
    <row r="487" spans="9:30">
      <c r="I487" s="20"/>
      <c r="P487" s="20"/>
      <c r="W487" s="20"/>
      <c r="AD487" s="20"/>
    </row>
    <row r="488" spans="9:30">
      <c r="I488" s="20"/>
      <c r="P488" s="20"/>
      <c r="W488" s="20"/>
      <c r="AD488" s="20"/>
    </row>
    <row r="489" spans="9:30">
      <c r="I489" s="20"/>
      <c r="P489" s="20"/>
      <c r="W489" s="20"/>
      <c r="AD489" s="20"/>
    </row>
    <row r="490" spans="9:30">
      <c r="I490" s="20"/>
      <c r="P490" s="20"/>
      <c r="W490" s="20"/>
      <c r="AD490" s="20"/>
    </row>
    <row r="491" spans="9:30">
      <c r="I491" s="20"/>
      <c r="P491" s="20"/>
      <c r="W491" s="20"/>
      <c r="AD491" s="20"/>
    </row>
    <row r="492" spans="9:30">
      <c r="I492" s="20"/>
      <c r="P492" s="20"/>
      <c r="W492" s="20"/>
      <c r="AD492" s="20"/>
    </row>
    <row r="493" spans="9:30">
      <c r="I493" s="20"/>
      <c r="P493" s="20"/>
      <c r="W493" s="20"/>
      <c r="AD493" s="20"/>
    </row>
    <row r="494" spans="9:30">
      <c r="I494" s="20"/>
      <c r="P494" s="20"/>
      <c r="W494" s="20"/>
      <c r="AD494" s="20"/>
    </row>
    <row r="495" spans="9:30">
      <c r="I495" s="20"/>
      <c r="P495" s="20"/>
      <c r="W495" s="20"/>
      <c r="AD495" s="20"/>
    </row>
    <row r="496" spans="9:30">
      <c r="I496" s="20"/>
      <c r="P496" s="20"/>
      <c r="W496" s="20"/>
      <c r="AD496" s="20"/>
    </row>
    <row r="497" spans="9:30">
      <c r="I497" s="20"/>
      <c r="P497" s="20"/>
      <c r="W497" s="20"/>
      <c r="AD497" s="20"/>
    </row>
    <row r="498" spans="9:30">
      <c r="I498" s="20"/>
      <c r="P498" s="20"/>
      <c r="W498" s="20"/>
      <c r="AD498" s="20"/>
    </row>
    <row r="499" spans="9:30">
      <c r="I499" s="20"/>
      <c r="P499" s="20"/>
      <c r="W499" s="20"/>
      <c r="AD499" s="20"/>
    </row>
    <row r="500" spans="9:30">
      <c r="I500" s="20"/>
      <c r="P500" s="20"/>
      <c r="W500" s="20"/>
      <c r="AD500" s="20"/>
    </row>
    <row r="501" spans="9:30">
      <c r="I501" s="20"/>
      <c r="P501" s="20"/>
      <c r="W501" s="20"/>
      <c r="AD501" s="20"/>
    </row>
    <row r="502" spans="9:30">
      <c r="I502" s="20"/>
      <c r="P502" s="20"/>
      <c r="W502" s="20"/>
      <c r="AD502" s="20"/>
    </row>
    <row r="503" spans="9:30">
      <c r="I503" s="20"/>
      <c r="P503" s="20"/>
      <c r="W503" s="20"/>
      <c r="AD503" s="20"/>
    </row>
    <row r="504" spans="9:30">
      <c r="I504" s="20"/>
      <c r="P504" s="20"/>
      <c r="W504" s="20"/>
      <c r="AD504" s="20"/>
    </row>
    <row r="505" spans="9:30">
      <c r="I505" s="20"/>
      <c r="P505" s="20"/>
      <c r="W505" s="20"/>
      <c r="AD505" s="20"/>
    </row>
    <row r="506" spans="9:30">
      <c r="I506" s="20"/>
      <c r="P506" s="20"/>
      <c r="W506" s="20"/>
      <c r="AD506" s="20"/>
    </row>
    <row r="507" spans="9:30">
      <c r="I507" s="20"/>
      <c r="P507" s="20"/>
      <c r="W507" s="20"/>
      <c r="AD507" s="20"/>
    </row>
    <row r="508" spans="9:30">
      <c r="I508" s="20"/>
      <c r="P508" s="20"/>
      <c r="W508" s="20"/>
      <c r="AD508" s="20"/>
    </row>
    <row r="509" spans="9:30">
      <c r="I509" s="20"/>
      <c r="P509" s="20"/>
      <c r="W509" s="20"/>
      <c r="AD509" s="20"/>
    </row>
    <row r="510" spans="9:30">
      <c r="I510" s="20"/>
      <c r="P510" s="20"/>
      <c r="W510" s="20"/>
      <c r="AD510" s="20"/>
    </row>
    <row r="511" spans="9:30">
      <c r="I511" s="20"/>
      <c r="P511" s="20"/>
      <c r="W511" s="20"/>
      <c r="AD511" s="20"/>
    </row>
    <row r="512" spans="9:30">
      <c r="I512" s="20"/>
      <c r="P512" s="20"/>
      <c r="W512" s="20"/>
      <c r="AD512" s="20"/>
    </row>
    <row r="513" spans="9:30">
      <c r="I513" s="20"/>
      <c r="P513" s="20"/>
      <c r="W513" s="20"/>
      <c r="AD513" s="20"/>
    </row>
    <row r="514" spans="9:30">
      <c r="I514" s="20"/>
      <c r="P514" s="20"/>
      <c r="W514" s="20"/>
      <c r="AD514" s="20"/>
    </row>
    <row r="515" spans="9:30">
      <c r="I515" s="20"/>
      <c r="P515" s="20"/>
      <c r="W515" s="20"/>
      <c r="AD515" s="20"/>
    </row>
    <row r="516" spans="9:30">
      <c r="I516" s="20"/>
      <c r="P516" s="20"/>
      <c r="W516" s="20"/>
      <c r="AD516" s="20"/>
    </row>
    <row r="517" spans="9:30">
      <c r="I517" s="20"/>
      <c r="P517" s="20"/>
      <c r="W517" s="20"/>
      <c r="AD517" s="20"/>
    </row>
    <row r="518" spans="9:30">
      <c r="I518" s="20"/>
      <c r="P518" s="20"/>
      <c r="W518" s="20"/>
      <c r="AD518" s="20"/>
    </row>
    <row r="519" spans="9:30">
      <c r="I519" s="20"/>
      <c r="P519" s="20"/>
      <c r="W519" s="20"/>
      <c r="AD519" s="20"/>
    </row>
    <row r="520" spans="9:30">
      <c r="I520" s="20"/>
      <c r="P520" s="20"/>
      <c r="W520" s="20"/>
      <c r="AD520" s="20"/>
    </row>
    <row r="521" spans="9:30">
      <c r="I521" s="20"/>
      <c r="P521" s="20"/>
      <c r="W521" s="20"/>
      <c r="AD521" s="20"/>
    </row>
    <row r="522" spans="9:30">
      <c r="I522" s="20"/>
      <c r="P522" s="20"/>
      <c r="W522" s="20"/>
      <c r="AD522" s="20"/>
    </row>
    <row r="523" spans="9:30">
      <c r="I523" s="20"/>
      <c r="P523" s="20"/>
      <c r="W523" s="20"/>
      <c r="AD523" s="20"/>
    </row>
    <row r="524" spans="9:30">
      <c r="I524" s="20"/>
      <c r="P524" s="20"/>
      <c r="W524" s="20"/>
      <c r="AD524" s="20"/>
    </row>
    <row r="525" spans="9:30">
      <c r="I525" s="20"/>
      <c r="P525" s="20"/>
      <c r="W525" s="20"/>
      <c r="AD525" s="20"/>
    </row>
    <row r="526" spans="9:30">
      <c r="I526" s="20"/>
      <c r="P526" s="20"/>
      <c r="W526" s="20"/>
      <c r="AD526" s="20"/>
    </row>
    <row r="527" spans="9:30">
      <c r="I527" s="20"/>
      <c r="P527" s="20"/>
      <c r="W527" s="20"/>
      <c r="AD527" s="20"/>
    </row>
    <row r="528" spans="9:30">
      <c r="I528" s="20"/>
      <c r="P528" s="20"/>
      <c r="W528" s="20"/>
      <c r="AD528" s="20"/>
    </row>
    <row r="529" spans="9:30">
      <c r="I529" s="20"/>
      <c r="P529" s="20"/>
      <c r="W529" s="20"/>
      <c r="AD529" s="20"/>
    </row>
    <row r="530" spans="9:30">
      <c r="I530" s="20"/>
      <c r="P530" s="20"/>
      <c r="W530" s="20"/>
      <c r="AD530" s="20"/>
    </row>
    <row r="531" spans="9:30">
      <c r="I531" s="20"/>
      <c r="P531" s="20"/>
      <c r="W531" s="20"/>
      <c r="AD531" s="20"/>
    </row>
    <row r="532" spans="9:30">
      <c r="I532" s="20"/>
      <c r="P532" s="20"/>
      <c r="W532" s="20"/>
      <c r="AD532" s="20"/>
    </row>
    <row r="533" spans="9:30">
      <c r="I533" s="20"/>
      <c r="P533" s="20"/>
      <c r="W533" s="20"/>
      <c r="AD533" s="20"/>
    </row>
    <row r="534" spans="9:30">
      <c r="I534" s="20"/>
      <c r="P534" s="20"/>
      <c r="W534" s="20"/>
      <c r="AD534" s="20"/>
    </row>
    <row r="535" spans="9:30">
      <c r="I535" s="20"/>
      <c r="P535" s="20"/>
      <c r="W535" s="20"/>
      <c r="AD535" s="20"/>
    </row>
    <row r="536" spans="9:30">
      <c r="I536" s="20"/>
      <c r="P536" s="20"/>
      <c r="W536" s="20"/>
      <c r="AD536" s="20"/>
    </row>
    <row r="537" spans="9:30">
      <c r="I537" s="20"/>
      <c r="P537" s="20"/>
      <c r="W537" s="20"/>
      <c r="AD537" s="20"/>
    </row>
    <row r="538" spans="9:30">
      <c r="I538" s="20"/>
      <c r="P538" s="20"/>
      <c r="W538" s="20"/>
      <c r="AD538" s="20"/>
    </row>
    <row r="539" spans="9:30">
      <c r="I539" s="20"/>
      <c r="P539" s="20"/>
      <c r="W539" s="20"/>
      <c r="AD539" s="20"/>
    </row>
    <row r="540" spans="9:30">
      <c r="I540" s="20"/>
      <c r="P540" s="20"/>
      <c r="W540" s="20"/>
      <c r="AD540" s="20"/>
    </row>
    <row r="541" spans="9:30">
      <c r="I541" s="20"/>
      <c r="P541" s="20"/>
      <c r="W541" s="20"/>
      <c r="AD541" s="20"/>
    </row>
    <row r="542" spans="9:30">
      <c r="I542" s="20"/>
      <c r="P542" s="20"/>
      <c r="W542" s="20"/>
      <c r="AD542" s="20"/>
    </row>
    <row r="543" spans="9:30">
      <c r="I543" s="20"/>
      <c r="P543" s="20"/>
      <c r="W543" s="20"/>
      <c r="AD543" s="20"/>
    </row>
    <row r="544" spans="9:30">
      <c r="I544" s="20"/>
      <c r="P544" s="20"/>
      <c r="W544" s="20"/>
      <c r="AD544" s="20"/>
    </row>
    <row r="545" spans="9:30">
      <c r="I545" s="20"/>
      <c r="P545" s="20"/>
      <c r="W545" s="20"/>
      <c r="AD545" s="20"/>
    </row>
    <row r="546" spans="9:30">
      <c r="I546" s="20"/>
      <c r="P546" s="20"/>
      <c r="W546" s="20"/>
      <c r="AD546" s="20"/>
    </row>
    <row r="547" spans="9:30">
      <c r="I547" s="20"/>
      <c r="P547" s="20"/>
      <c r="W547" s="20"/>
      <c r="AD547" s="20"/>
    </row>
    <row r="548" spans="9:30">
      <c r="I548" s="20"/>
      <c r="P548" s="20"/>
      <c r="W548" s="20"/>
      <c r="AD548" s="20"/>
    </row>
    <row r="549" spans="9:30">
      <c r="I549" s="20"/>
      <c r="P549" s="20"/>
      <c r="W549" s="20"/>
      <c r="AD549" s="20"/>
    </row>
    <row r="550" spans="9:30">
      <c r="I550" s="20"/>
      <c r="P550" s="20"/>
      <c r="W550" s="20"/>
      <c r="AD550" s="20"/>
    </row>
    <row r="551" spans="9:30">
      <c r="I551" s="20"/>
      <c r="P551" s="20"/>
      <c r="W551" s="20"/>
      <c r="AD551" s="20"/>
    </row>
    <row r="552" spans="9:30">
      <c r="I552" s="20"/>
      <c r="P552" s="20"/>
      <c r="W552" s="20"/>
      <c r="AD552" s="20"/>
    </row>
    <row r="553" spans="9:30">
      <c r="I553" s="20"/>
      <c r="P553" s="20"/>
      <c r="W553" s="20"/>
      <c r="AD553" s="20"/>
    </row>
    <row r="554" spans="9:30">
      <c r="I554" s="20"/>
      <c r="P554" s="20"/>
      <c r="W554" s="20"/>
      <c r="AD554" s="20"/>
    </row>
    <row r="555" spans="9:30">
      <c r="I555" s="20"/>
      <c r="P555" s="20"/>
      <c r="W555" s="20"/>
      <c r="AD555" s="20"/>
    </row>
    <row r="556" spans="9:30">
      <c r="I556" s="20"/>
      <c r="P556" s="20"/>
      <c r="W556" s="20"/>
      <c r="AD556" s="20"/>
    </row>
    <row r="557" spans="9:30">
      <c r="I557" s="20"/>
      <c r="P557" s="20"/>
      <c r="W557" s="20"/>
      <c r="AD557" s="20"/>
    </row>
    <row r="558" spans="9:30">
      <c r="I558" s="20"/>
      <c r="P558" s="20"/>
      <c r="W558" s="20"/>
      <c r="AD558" s="20"/>
    </row>
    <row r="559" spans="9:30">
      <c r="I559" s="20"/>
      <c r="P559" s="20"/>
      <c r="W559" s="20"/>
      <c r="AD559" s="20"/>
    </row>
    <row r="560" spans="9:30">
      <c r="I560" s="20"/>
      <c r="P560" s="20"/>
      <c r="W560" s="20"/>
      <c r="AD560" s="20"/>
    </row>
    <row r="561" spans="9:30">
      <c r="I561" s="20"/>
      <c r="P561" s="20"/>
      <c r="W561" s="20"/>
      <c r="AD561" s="20"/>
    </row>
    <row r="562" spans="9:30">
      <c r="I562" s="20"/>
      <c r="P562" s="20"/>
      <c r="W562" s="20"/>
      <c r="AD562" s="20"/>
    </row>
    <row r="563" spans="9:30">
      <c r="I563" s="20"/>
      <c r="P563" s="20"/>
      <c r="W563" s="20"/>
      <c r="AD563" s="20"/>
    </row>
    <row r="564" spans="9:30">
      <c r="I564" s="20"/>
      <c r="P564" s="20"/>
      <c r="W564" s="20"/>
      <c r="AD564" s="20"/>
    </row>
    <row r="565" spans="9:30">
      <c r="I565" s="20"/>
      <c r="P565" s="20"/>
      <c r="W565" s="20"/>
      <c r="AD565" s="20"/>
    </row>
    <row r="566" spans="9:30">
      <c r="I566" s="20"/>
      <c r="P566" s="20"/>
      <c r="W566" s="20"/>
      <c r="AD566" s="20"/>
    </row>
    <row r="567" spans="9:30">
      <c r="I567" s="20"/>
      <c r="P567" s="20"/>
      <c r="W567" s="20"/>
      <c r="AD567" s="20"/>
    </row>
    <row r="568" spans="9:30">
      <c r="I568" s="20"/>
      <c r="P568" s="20"/>
      <c r="W568" s="20"/>
      <c r="AD568" s="20"/>
    </row>
    <row r="569" spans="9:30">
      <c r="I569" s="20"/>
      <c r="P569" s="20"/>
      <c r="W569" s="20"/>
      <c r="AD569" s="20"/>
    </row>
    <row r="570" spans="9:30">
      <c r="I570" s="20"/>
      <c r="P570" s="20"/>
      <c r="W570" s="20"/>
      <c r="AD570" s="20"/>
    </row>
    <row r="571" spans="9:30">
      <c r="I571" s="20"/>
      <c r="P571" s="20"/>
      <c r="W571" s="20"/>
      <c r="AD571" s="20"/>
    </row>
    <row r="572" spans="9:30">
      <c r="I572" s="20"/>
      <c r="P572" s="20"/>
      <c r="W572" s="20"/>
      <c r="AD572" s="20"/>
    </row>
    <row r="573" spans="9:30">
      <c r="I573" s="20"/>
      <c r="P573" s="20"/>
      <c r="W573" s="20"/>
      <c r="AD573" s="20"/>
    </row>
    <row r="574" spans="9:30">
      <c r="I574" s="20"/>
      <c r="P574" s="20"/>
      <c r="W574" s="20"/>
      <c r="AD574" s="20"/>
    </row>
    <row r="575" spans="9:30">
      <c r="I575" s="20"/>
      <c r="P575" s="20"/>
      <c r="W575" s="20"/>
      <c r="AD575" s="20"/>
    </row>
    <row r="576" spans="9:30">
      <c r="I576" s="20"/>
      <c r="P576" s="20"/>
      <c r="W576" s="20"/>
      <c r="AD576" s="20"/>
    </row>
    <row r="577" spans="9:30">
      <c r="I577" s="20"/>
      <c r="P577" s="20"/>
      <c r="W577" s="20"/>
      <c r="AD577" s="20"/>
    </row>
    <row r="578" spans="9:30">
      <c r="I578" s="20"/>
      <c r="P578" s="20"/>
      <c r="W578" s="20"/>
      <c r="AD578" s="20"/>
    </row>
    <row r="579" spans="9:30">
      <c r="I579" s="20"/>
      <c r="P579" s="20"/>
      <c r="W579" s="20"/>
      <c r="AD579" s="20"/>
    </row>
    <row r="580" spans="9:30">
      <c r="I580" s="20"/>
      <c r="P580" s="20"/>
      <c r="W580" s="20"/>
      <c r="AD580" s="20"/>
    </row>
    <row r="581" spans="9:30">
      <c r="I581" s="20"/>
      <c r="P581" s="20"/>
      <c r="W581" s="20"/>
      <c r="AD581" s="20"/>
    </row>
    <row r="582" spans="9:30">
      <c r="I582" s="20"/>
      <c r="P582" s="20"/>
      <c r="W582" s="20"/>
      <c r="AD582" s="20"/>
    </row>
    <row r="583" spans="9:30">
      <c r="I583" s="20"/>
      <c r="P583" s="20"/>
      <c r="W583" s="20"/>
      <c r="AD583" s="20"/>
    </row>
    <row r="584" spans="9:30">
      <c r="I584" s="20"/>
      <c r="P584" s="20"/>
      <c r="W584" s="20"/>
      <c r="AD584" s="20"/>
    </row>
    <row r="585" spans="9:30">
      <c r="I585" s="20"/>
      <c r="P585" s="20"/>
      <c r="W585" s="20"/>
      <c r="AD585" s="20"/>
    </row>
    <row r="586" spans="9:30">
      <c r="I586" s="20"/>
      <c r="P586" s="20"/>
      <c r="W586" s="20"/>
      <c r="AD586" s="20"/>
    </row>
    <row r="587" spans="9:30">
      <c r="I587" s="20"/>
      <c r="P587" s="20"/>
      <c r="W587" s="20"/>
      <c r="AD587" s="20"/>
    </row>
    <row r="588" spans="9:30">
      <c r="I588" s="20"/>
      <c r="P588" s="20"/>
      <c r="W588" s="20"/>
      <c r="AD588" s="20"/>
    </row>
    <row r="589" spans="9:30">
      <c r="I589" s="20"/>
      <c r="P589" s="20"/>
      <c r="W589" s="20"/>
      <c r="AD589" s="20"/>
    </row>
    <row r="590" spans="9:30">
      <c r="I590" s="20"/>
      <c r="P590" s="20"/>
      <c r="W590" s="20"/>
      <c r="AD590" s="20"/>
    </row>
    <row r="591" spans="9:30">
      <c r="I591" s="20"/>
      <c r="P591" s="20"/>
      <c r="W591" s="20"/>
      <c r="AD591" s="20"/>
    </row>
    <row r="592" spans="9:30">
      <c r="I592" s="20"/>
      <c r="P592" s="20"/>
      <c r="W592" s="20"/>
      <c r="AD592" s="20"/>
    </row>
    <row r="593" spans="9:30">
      <c r="I593" s="20"/>
      <c r="P593" s="20"/>
      <c r="W593" s="20"/>
      <c r="AD593" s="20"/>
    </row>
    <row r="594" spans="9:30">
      <c r="I594" s="20"/>
      <c r="P594" s="20"/>
      <c r="W594" s="20"/>
      <c r="AD594" s="20"/>
    </row>
    <row r="595" spans="9:30">
      <c r="I595" s="20"/>
      <c r="P595" s="20"/>
      <c r="W595" s="20"/>
      <c r="AD595" s="20"/>
    </row>
    <row r="596" spans="9:30">
      <c r="I596" s="20"/>
      <c r="P596" s="20"/>
      <c r="W596" s="20"/>
      <c r="AD596" s="20"/>
    </row>
    <row r="597" spans="9:30">
      <c r="I597" s="20"/>
      <c r="P597" s="20"/>
      <c r="W597" s="20"/>
      <c r="AD597" s="20"/>
    </row>
    <row r="598" spans="9:30">
      <c r="I598" s="20"/>
      <c r="P598" s="20"/>
      <c r="W598" s="20"/>
      <c r="AD598" s="20"/>
    </row>
    <row r="599" spans="9:30">
      <c r="I599" s="20"/>
      <c r="P599" s="20"/>
      <c r="W599" s="20"/>
      <c r="AD599" s="20"/>
    </row>
    <row r="600" spans="9:30">
      <c r="I600" s="20"/>
      <c r="P600" s="20"/>
      <c r="W600" s="20"/>
      <c r="AD600" s="20"/>
    </row>
    <row r="601" spans="9:30">
      <c r="I601" s="20"/>
      <c r="P601" s="20"/>
      <c r="W601" s="20"/>
      <c r="AD601" s="20"/>
    </row>
    <row r="602" spans="9:30">
      <c r="I602" s="20"/>
      <c r="P602" s="20"/>
      <c r="W602" s="20"/>
      <c r="AD602" s="20"/>
    </row>
    <row r="603" spans="9:30">
      <c r="I603" s="20"/>
      <c r="P603" s="20"/>
      <c r="W603" s="20"/>
      <c r="AD603" s="20"/>
    </row>
    <row r="604" spans="9:30">
      <c r="I604" s="20"/>
      <c r="P604" s="20"/>
      <c r="W604" s="20"/>
      <c r="AD604" s="20"/>
    </row>
    <row r="605" spans="9:30">
      <c r="I605" s="20"/>
      <c r="P605" s="20"/>
      <c r="W605" s="20"/>
      <c r="AD605" s="20"/>
    </row>
    <row r="606" spans="9:30">
      <c r="I606" s="20"/>
      <c r="P606" s="20"/>
      <c r="W606" s="20"/>
      <c r="AD606" s="20"/>
    </row>
    <row r="607" spans="9:30">
      <c r="I607" s="20"/>
      <c r="P607" s="20"/>
      <c r="W607" s="20"/>
      <c r="AD607" s="20"/>
    </row>
    <row r="608" spans="9:30">
      <c r="I608" s="20"/>
      <c r="P608" s="20"/>
      <c r="W608" s="20"/>
      <c r="AD608" s="20"/>
    </row>
    <row r="609" spans="9:30">
      <c r="I609" s="20"/>
      <c r="P609" s="20"/>
      <c r="W609" s="20"/>
      <c r="AD609" s="20"/>
    </row>
    <row r="610" spans="9:30">
      <c r="I610" s="20"/>
      <c r="P610" s="20"/>
      <c r="W610" s="20"/>
      <c r="AD610" s="20"/>
    </row>
    <row r="611" spans="9:30">
      <c r="I611" s="20"/>
      <c r="P611" s="20"/>
      <c r="W611" s="20"/>
      <c r="AD611" s="20"/>
    </row>
    <row r="612" spans="9:30">
      <c r="I612" s="20"/>
      <c r="P612" s="20"/>
      <c r="W612" s="20"/>
      <c r="AD612" s="20"/>
    </row>
    <row r="613" spans="9:30">
      <c r="I613" s="20"/>
      <c r="P613" s="20"/>
      <c r="W613" s="20"/>
      <c r="AD613" s="20"/>
    </row>
    <row r="614" spans="9:30">
      <c r="I614" s="20"/>
      <c r="P614" s="20"/>
      <c r="W614" s="20"/>
      <c r="AD614" s="20"/>
    </row>
    <row r="615" spans="9:30">
      <c r="I615" s="20"/>
      <c r="P615" s="20"/>
      <c r="W615" s="20"/>
      <c r="AD615" s="20"/>
    </row>
    <row r="616" spans="9:30">
      <c r="I616" s="20"/>
      <c r="P616" s="20"/>
      <c r="W616" s="20"/>
      <c r="AD616" s="20"/>
    </row>
    <row r="617" spans="9:30">
      <c r="I617" s="20"/>
      <c r="P617" s="20"/>
      <c r="W617" s="20"/>
      <c r="AD617" s="20"/>
    </row>
    <row r="618" spans="9:30">
      <c r="I618" s="20"/>
      <c r="P618" s="20"/>
      <c r="W618" s="20"/>
      <c r="AD618" s="20"/>
    </row>
    <row r="619" spans="9:30">
      <c r="I619" s="20"/>
      <c r="P619" s="20"/>
      <c r="W619" s="20"/>
      <c r="AD619" s="20"/>
    </row>
    <row r="620" spans="9:30">
      <c r="I620" s="20"/>
      <c r="P620" s="20"/>
      <c r="W620" s="20"/>
      <c r="AD620" s="20"/>
    </row>
    <row r="621" spans="9:30">
      <c r="I621" s="20"/>
      <c r="P621" s="20"/>
      <c r="W621" s="20"/>
      <c r="AD621" s="20"/>
    </row>
    <row r="622" spans="9:30">
      <c r="I622" s="20"/>
      <c r="P622" s="20"/>
      <c r="W622" s="20"/>
      <c r="AD622" s="20"/>
    </row>
    <row r="623" spans="9:30">
      <c r="I623" s="20"/>
      <c r="P623" s="20"/>
      <c r="W623" s="20"/>
      <c r="AD623" s="20"/>
    </row>
    <row r="624" spans="9:30">
      <c r="I624" s="20"/>
      <c r="P624" s="20"/>
      <c r="W624" s="20"/>
      <c r="AD624" s="20"/>
    </row>
    <row r="625" spans="9:30">
      <c r="I625" s="20"/>
      <c r="P625" s="20"/>
      <c r="W625" s="20"/>
      <c r="AD625" s="20"/>
    </row>
    <row r="626" spans="9:30">
      <c r="I626" s="20"/>
      <c r="P626" s="20"/>
      <c r="W626" s="20"/>
      <c r="AD626" s="20"/>
    </row>
    <row r="627" spans="9:30">
      <c r="I627" s="20"/>
      <c r="P627" s="20"/>
      <c r="W627" s="20"/>
      <c r="AD627" s="20"/>
    </row>
    <row r="628" spans="9:30">
      <c r="I628" s="20"/>
      <c r="P628" s="20"/>
      <c r="W628" s="20"/>
      <c r="AD628" s="20"/>
    </row>
    <row r="629" spans="9:30">
      <c r="I629" s="20"/>
      <c r="P629" s="20"/>
      <c r="W629" s="20"/>
      <c r="AD629" s="20"/>
    </row>
    <row r="630" spans="9:30">
      <c r="I630" s="20"/>
      <c r="P630" s="20"/>
      <c r="W630" s="20"/>
      <c r="AD630" s="20"/>
    </row>
    <row r="631" spans="9:30">
      <c r="I631" s="20"/>
      <c r="P631" s="20"/>
      <c r="W631" s="20"/>
      <c r="AD631" s="20"/>
    </row>
    <row r="632" spans="9:30">
      <c r="I632" s="20"/>
      <c r="P632" s="20"/>
      <c r="W632" s="20"/>
      <c r="AD632" s="20"/>
    </row>
    <row r="633" spans="9:30">
      <c r="I633" s="20"/>
      <c r="P633" s="20"/>
      <c r="W633" s="20"/>
      <c r="AD633" s="20"/>
    </row>
    <row r="634" spans="9:30">
      <c r="I634" s="20"/>
      <c r="P634" s="20"/>
      <c r="W634" s="20"/>
      <c r="AD634" s="20"/>
    </row>
    <row r="635" spans="9:30">
      <c r="I635" s="20"/>
      <c r="P635" s="20"/>
      <c r="W635" s="20"/>
      <c r="AD635" s="20"/>
    </row>
    <row r="636" spans="9:30">
      <c r="I636" s="20"/>
      <c r="P636" s="20"/>
      <c r="W636" s="20"/>
      <c r="AD636" s="20"/>
    </row>
    <row r="637" spans="9:30">
      <c r="I637" s="20"/>
      <c r="P637" s="20"/>
      <c r="W637" s="20"/>
      <c r="AD637" s="20"/>
    </row>
    <row r="638" spans="9:30">
      <c r="I638" s="20"/>
      <c r="P638" s="20"/>
      <c r="W638" s="20"/>
      <c r="AD638" s="20"/>
    </row>
    <row r="639" spans="9:30">
      <c r="I639" s="20"/>
      <c r="P639" s="20"/>
      <c r="W639" s="20"/>
      <c r="AD639" s="20"/>
    </row>
    <row r="640" spans="9:30">
      <c r="I640" s="20"/>
      <c r="P640" s="20"/>
      <c r="W640" s="20"/>
      <c r="AD640" s="20"/>
    </row>
    <row r="641" spans="9:30">
      <c r="I641" s="20"/>
      <c r="P641" s="20"/>
      <c r="W641" s="20"/>
      <c r="AD641" s="20"/>
    </row>
    <row r="642" spans="9:30">
      <c r="I642" s="20"/>
      <c r="P642" s="20"/>
      <c r="W642" s="20"/>
      <c r="AD642" s="20"/>
    </row>
    <row r="643" spans="9:30">
      <c r="I643" s="20"/>
      <c r="P643" s="20"/>
      <c r="W643" s="20"/>
      <c r="AD643" s="20"/>
    </row>
    <row r="644" spans="9:30">
      <c r="I644" s="20"/>
      <c r="P644" s="20"/>
      <c r="W644" s="20"/>
      <c r="AD644" s="20"/>
    </row>
    <row r="645" spans="9:30">
      <c r="I645" s="20"/>
      <c r="P645" s="20"/>
      <c r="W645" s="20"/>
      <c r="AD645" s="20"/>
    </row>
    <row r="646" spans="9:30">
      <c r="I646" s="20"/>
      <c r="P646" s="20"/>
      <c r="W646" s="20"/>
      <c r="AD646" s="20"/>
    </row>
    <row r="647" spans="9:30">
      <c r="I647" s="20"/>
      <c r="P647" s="20"/>
      <c r="W647" s="20"/>
      <c r="AD647" s="20"/>
    </row>
    <row r="648" spans="9:30">
      <c r="I648" s="20"/>
      <c r="P648" s="20"/>
      <c r="W648" s="20"/>
      <c r="AD648" s="20"/>
    </row>
    <row r="649" spans="9:30">
      <c r="I649" s="20"/>
      <c r="P649" s="20"/>
      <c r="W649" s="20"/>
      <c r="AD649" s="20"/>
    </row>
    <row r="650" spans="9:30">
      <c r="I650" s="20"/>
      <c r="P650" s="20"/>
      <c r="W650" s="20"/>
      <c r="AD650" s="20"/>
    </row>
    <row r="651" spans="9:30">
      <c r="I651" s="20"/>
      <c r="P651" s="20"/>
      <c r="W651" s="20"/>
      <c r="AD651" s="20"/>
    </row>
    <row r="652" spans="9:30">
      <c r="I652" s="20"/>
      <c r="P652" s="20"/>
      <c r="W652" s="20"/>
      <c r="AD652" s="20"/>
    </row>
    <row r="653" spans="9:30">
      <c r="I653" s="20"/>
      <c r="P653" s="20"/>
      <c r="W653" s="20"/>
      <c r="AD653" s="20"/>
    </row>
    <row r="654" spans="9:30">
      <c r="I654" s="20"/>
      <c r="P654" s="20"/>
      <c r="W654" s="20"/>
      <c r="AD654" s="20"/>
    </row>
    <row r="655" spans="9:30">
      <c r="I655" s="20"/>
      <c r="P655" s="20"/>
      <c r="W655" s="20"/>
      <c r="AD655" s="20"/>
    </row>
    <row r="656" spans="9:30">
      <c r="I656" s="20"/>
      <c r="P656" s="20"/>
      <c r="W656" s="20"/>
      <c r="AD656" s="20"/>
    </row>
    <row r="657" spans="9:30">
      <c r="I657" s="20"/>
      <c r="P657" s="20"/>
      <c r="W657" s="20"/>
      <c r="AD657" s="20"/>
    </row>
    <row r="658" spans="9:30">
      <c r="I658" s="20"/>
      <c r="P658" s="20"/>
      <c r="W658" s="20"/>
      <c r="AD658" s="20"/>
    </row>
    <row r="659" spans="9:30">
      <c r="I659" s="20"/>
      <c r="P659" s="20"/>
      <c r="W659" s="20"/>
      <c r="AD659" s="20"/>
    </row>
    <row r="660" spans="9:30">
      <c r="I660" s="20"/>
      <c r="P660" s="20"/>
      <c r="W660" s="20"/>
      <c r="AD660" s="20"/>
    </row>
    <row r="661" spans="9:30">
      <c r="I661" s="20"/>
      <c r="P661" s="20"/>
      <c r="W661" s="20"/>
      <c r="AD661" s="20"/>
    </row>
    <row r="662" spans="9:30">
      <c r="I662" s="20"/>
      <c r="P662" s="20"/>
      <c r="W662" s="20"/>
      <c r="AD662" s="20"/>
    </row>
    <row r="663" spans="9:30">
      <c r="I663" s="20"/>
      <c r="P663" s="20"/>
      <c r="W663" s="20"/>
      <c r="AD663" s="20"/>
    </row>
    <row r="664" spans="9:30">
      <c r="I664" s="20"/>
      <c r="P664" s="20"/>
      <c r="W664" s="20"/>
      <c r="AD664" s="20"/>
    </row>
    <row r="665" spans="9:30">
      <c r="I665" s="20"/>
      <c r="P665" s="20"/>
      <c r="W665" s="20"/>
      <c r="AD665" s="20"/>
    </row>
    <row r="666" spans="9:30">
      <c r="I666" s="20"/>
      <c r="P666" s="20"/>
      <c r="W666" s="20"/>
      <c r="AD666" s="20"/>
    </row>
    <row r="667" spans="9:30">
      <c r="I667" s="20"/>
      <c r="P667" s="20"/>
      <c r="W667" s="20"/>
      <c r="AD667" s="20"/>
    </row>
    <row r="668" spans="9:30">
      <c r="I668" s="20"/>
      <c r="P668" s="20"/>
      <c r="W668" s="20"/>
      <c r="AD668" s="20"/>
    </row>
    <row r="669" spans="9:30">
      <c r="I669" s="20"/>
      <c r="P669" s="20"/>
      <c r="W669" s="20"/>
      <c r="AD669" s="20"/>
    </row>
    <row r="670" spans="9:30">
      <c r="I670" s="20"/>
      <c r="P670" s="20"/>
      <c r="W670" s="20"/>
      <c r="AD670" s="20"/>
    </row>
    <row r="671" spans="9:30">
      <c r="I671" s="20"/>
      <c r="P671" s="20"/>
      <c r="W671" s="20"/>
      <c r="AD671" s="20"/>
    </row>
    <row r="672" spans="9:30">
      <c r="I672" s="20"/>
      <c r="P672" s="20"/>
      <c r="W672" s="20"/>
      <c r="AD672" s="20"/>
    </row>
    <row r="673" spans="9:30">
      <c r="I673" s="20"/>
      <c r="P673" s="20"/>
      <c r="W673" s="20"/>
      <c r="AD673" s="20"/>
    </row>
    <row r="674" spans="9:30">
      <c r="I674" s="20"/>
      <c r="P674" s="20"/>
      <c r="W674" s="20"/>
      <c r="AD674" s="20"/>
    </row>
    <row r="675" spans="9:30">
      <c r="I675" s="20"/>
      <c r="P675" s="20"/>
      <c r="W675" s="20"/>
      <c r="AD675" s="20"/>
    </row>
    <row r="676" spans="9:30">
      <c r="I676" s="20"/>
      <c r="P676" s="20"/>
      <c r="W676" s="20"/>
      <c r="AD676" s="20"/>
    </row>
    <row r="677" spans="9:30">
      <c r="I677" s="20"/>
      <c r="P677" s="20"/>
      <c r="W677" s="20"/>
      <c r="AD677" s="20"/>
    </row>
    <row r="678" spans="9:30">
      <c r="I678" s="20"/>
      <c r="P678" s="20"/>
      <c r="W678" s="20"/>
      <c r="AD678" s="20"/>
    </row>
    <row r="679" spans="9:30">
      <c r="I679" s="20"/>
      <c r="P679" s="20"/>
      <c r="W679" s="20"/>
      <c r="AD679" s="20"/>
    </row>
    <row r="680" spans="9:30">
      <c r="I680" s="20"/>
      <c r="P680" s="20"/>
      <c r="W680" s="20"/>
      <c r="AD680" s="20"/>
    </row>
    <row r="681" spans="9:30">
      <c r="I681" s="20"/>
      <c r="P681" s="20"/>
      <c r="W681" s="20"/>
      <c r="AD681" s="20"/>
    </row>
    <row r="682" spans="9:30">
      <c r="I682" s="20"/>
      <c r="P682" s="20"/>
      <c r="W682" s="20"/>
      <c r="AD682" s="20"/>
    </row>
    <row r="683" spans="9:30">
      <c r="I683" s="20"/>
      <c r="P683" s="20"/>
      <c r="W683" s="20"/>
      <c r="AD683" s="20"/>
    </row>
    <row r="684" spans="9:30">
      <c r="I684" s="20"/>
      <c r="P684" s="20"/>
      <c r="W684" s="20"/>
      <c r="AD684" s="20"/>
    </row>
    <row r="685" spans="9:30">
      <c r="I685" s="20"/>
      <c r="P685" s="20"/>
      <c r="W685" s="20"/>
      <c r="AD685" s="20"/>
    </row>
    <row r="686" spans="9:30">
      <c r="I686" s="20"/>
      <c r="P686" s="20"/>
      <c r="W686" s="20"/>
      <c r="AD686" s="20"/>
    </row>
    <row r="687" spans="9:30">
      <c r="I687" s="20"/>
      <c r="P687" s="20"/>
      <c r="W687" s="20"/>
      <c r="AD687" s="20"/>
    </row>
    <row r="688" spans="9:30">
      <c r="I688" s="20"/>
      <c r="P688" s="20"/>
      <c r="W688" s="20"/>
      <c r="AD688" s="20"/>
    </row>
    <row r="689" spans="9:30">
      <c r="I689" s="20"/>
      <c r="P689" s="20"/>
      <c r="W689" s="20"/>
      <c r="AD689" s="20"/>
    </row>
    <row r="690" spans="9:30">
      <c r="I690" s="20"/>
      <c r="P690" s="20"/>
      <c r="W690" s="20"/>
      <c r="AD690" s="20"/>
    </row>
    <row r="691" spans="9:30">
      <c r="I691" s="20"/>
      <c r="P691" s="20"/>
      <c r="W691" s="20"/>
      <c r="AD691" s="20"/>
    </row>
    <row r="692" spans="9:30">
      <c r="I692" s="20"/>
      <c r="P692" s="20"/>
      <c r="W692" s="20"/>
      <c r="AD692" s="20"/>
    </row>
    <row r="693" spans="9:30">
      <c r="I693" s="20"/>
      <c r="P693" s="20"/>
      <c r="W693" s="20"/>
      <c r="AD693" s="20"/>
    </row>
    <row r="694" spans="9:30">
      <c r="I694" s="20"/>
      <c r="P694" s="20"/>
      <c r="W694" s="20"/>
      <c r="AD694" s="20"/>
    </row>
    <row r="695" spans="9:30">
      <c r="I695" s="20"/>
      <c r="P695" s="20"/>
      <c r="W695" s="20"/>
      <c r="AD695" s="20"/>
    </row>
    <row r="696" spans="9:30">
      <c r="I696" s="20"/>
      <c r="P696" s="20"/>
      <c r="W696" s="20"/>
      <c r="AD696" s="20"/>
    </row>
    <row r="697" spans="9:30">
      <c r="I697" s="20"/>
      <c r="P697" s="20"/>
      <c r="W697" s="20"/>
      <c r="AD697" s="20"/>
    </row>
    <row r="698" spans="9:30">
      <c r="I698" s="20"/>
      <c r="P698" s="20"/>
      <c r="W698" s="20"/>
      <c r="AD698" s="20"/>
    </row>
    <row r="699" spans="9:30">
      <c r="I699" s="20"/>
      <c r="P699" s="20"/>
      <c r="W699" s="20"/>
      <c r="AD699" s="20"/>
    </row>
    <row r="700" spans="9:30">
      <c r="I700" s="20"/>
      <c r="P700" s="20"/>
      <c r="W700" s="20"/>
      <c r="AD700" s="20"/>
    </row>
    <row r="701" spans="9:30">
      <c r="I701" s="20"/>
      <c r="P701" s="20"/>
      <c r="W701" s="20"/>
      <c r="AD701" s="20"/>
    </row>
    <row r="702" spans="9:30">
      <c r="I702" s="20"/>
      <c r="P702" s="20"/>
      <c r="W702" s="20"/>
      <c r="AD702" s="20"/>
    </row>
    <row r="703" spans="9:30">
      <c r="I703" s="20"/>
      <c r="P703" s="20"/>
      <c r="W703" s="20"/>
      <c r="AD703" s="20"/>
    </row>
    <row r="704" spans="9:30">
      <c r="I704" s="20"/>
      <c r="P704" s="20"/>
      <c r="W704" s="20"/>
      <c r="AD704" s="20"/>
    </row>
    <row r="705" spans="9:30">
      <c r="I705" s="20"/>
      <c r="P705" s="20"/>
      <c r="W705" s="20"/>
      <c r="AD705" s="20"/>
    </row>
    <row r="706" spans="9:30">
      <c r="I706" s="20"/>
      <c r="P706" s="20"/>
      <c r="W706" s="20"/>
      <c r="AD706" s="20"/>
    </row>
    <row r="707" spans="9:30">
      <c r="I707" s="20"/>
      <c r="P707" s="20"/>
      <c r="W707" s="20"/>
      <c r="AD707" s="20"/>
    </row>
    <row r="708" spans="9:30">
      <c r="I708" s="20"/>
      <c r="P708" s="20"/>
      <c r="W708" s="20"/>
      <c r="AD708" s="20"/>
    </row>
    <row r="709" spans="9:30">
      <c r="I709" s="20"/>
      <c r="P709" s="20"/>
      <c r="W709" s="20"/>
      <c r="AD709" s="20"/>
    </row>
    <row r="710" spans="9:30">
      <c r="I710" s="20"/>
      <c r="P710" s="20"/>
      <c r="W710" s="20"/>
      <c r="AD710" s="20"/>
    </row>
    <row r="711" spans="9:30">
      <c r="I711" s="20"/>
      <c r="P711" s="20"/>
      <c r="W711" s="20"/>
      <c r="AD711" s="20"/>
    </row>
    <row r="712" spans="9:30">
      <c r="I712" s="20"/>
      <c r="P712" s="20"/>
      <c r="W712" s="20"/>
      <c r="AD712" s="20"/>
    </row>
    <row r="713" spans="9:30">
      <c r="I713" s="20"/>
      <c r="P713" s="20"/>
      <c r="W713" s="20"/>
      <c r="AD713" s="20"/>
    </row>
    <row r="714" spans="9:30">
      <c r="I714" s="20"/>
      <c r="P714" s="20"/>
      <c r="W714" s="20"/>
      <c r="AD714" s="20"/>
    </row>
    <row r="715" spans="9:30">
      <c r="I715" s="20"/>
      <c r="P715" s="20"/>
      <c r="W715" s="20"/>
      <c r="AD715" s="20"/>
    </row>
    <row r="716" spans="9:30">
      <c r="I716" s="20"/>
      <c r="P716" s="20"/>
      <c r="W716" s="20"/>
      <c r="AD716" s="20"/>
    </row>
    <row r="717" spans="9:30">
      <c r="I717" s="20"/>
      <c r="P717" s="20"/>
      <c r="W717" s="20"/>
      <c r="AD717" s="20"/>
    </row>
    <row r="718" spans="9:30">
      <c r="I718" s="20"/>
      <c r="P718" s="20"/>
      <c r="W718" s="20"/>
      <c r="AD718" s="20"/>
    </row>
    <row r="719" spans="9:30">
      <c r="I719" s="20"/>
      <c r="P719" s="20"/>
      <c r="W719" s="20"/>
      <c r="AD719" s="20"/>
    </row>
    <row r="720" spans="9:30">
      <c r="I720" s="20"/>
      <c r="P720" s="20"/>
      <c r="W720" s="20"/>
      <c r="AD720" s="20"/>
    </row>
    <row r="721" spans="9:30">
      <c r="I721" s="20"/>
      <c r="P721" s="20"/>
      <c r="W721" s="20"/>
      <c r="AD721" s="20"/>
    </row>
    <row r="722" spans="9:30">
      <c r="I722" s="20"/>
      <c r="P722" s="20"/>
      <c r="W722" s="20"/>
      <c r="AD722" s="20"/>
    </row>
    <row r="723" spans="9:30">
      <c r="I723" s="20"/>
      <c r="P723" s="20"/>
      <c r="W723" s="20"/>
      <c r="AD723" s="20"/>
    </row>
    <row r="724" spans="9:30">
      <c r="I724" s="20"/>
      <c r="P724" s="20"/>
      <c r="W724" s="20"/>
      <c r="AD724" s="20"/>
    </row>
    <row r="725" spans="9:30">
      <c r="I725" s="20"/>
      <c r="P725" s="20"/>
      <c r="W725" s="20"/>
      <c r="AD725" s="20"/>
    </row>
    <row r="726" spans="9:30">
      <c r="I726" s="20"/>
      <c r="P726" s="20"/>
      <c r="W726" s="20"/>
      <c r="AD726" s="20"/>
    </row>
    <row r="727" spans="9:30">
      <c r="I727" s="20"/>
      <c r="P727" s="20"/>
      <c r="W727" s="20"/>
      <c r="AD727" s="20"/>
    </row>
    <row r="728" spans="9:30">
      <c r="I728" s="20"/>
      <c r="P728" s="20"/>
      <c r="W728" s="20"/>
      <c r="AD728" s="20"/>
    </row>
    <row r="729" spans="9:30">
      <c r="I729" s="20"/>
      <c r="P729" s="20"/>
      <c r="W729" s="20"/>
      <c r="AD729" s="20"/>
    </row>
    <row r="730" spans="9:30">
      <c r="I730" s="20"/>
      <c r="P730" s="20"/>
      <c r="W730" s="20"/>
      <c r="AD730" s="20"/>
    </row>
    <row r="731" spans="9:30">
      <c r="I731" s="20"/>
      <c r="P731" s="20"/>
      <c r="W731" s="20"/>
      <c r="AD731" s="20"/>
    </row>
    <row r="732" spans="9:30">
      <c r="I732" s="20"/>
      <c r="P732" s="20"/>
      <c r="W732" s="20"/>
      <c r="AD732" s="20"/>
    </row>
    <row r="733" spans="9:30">
      <c r="I733" s="20"/>
      <c r="P733" s="20"/>
      <c r="W733" s="20"/>
      <c r="AD733" s="20"/>
    </row>
    <row r="734" spans="9:30">
      <c r="I734" s="20"/>
      <c r="P734" s="20"/>
      <c r="W734" s="20"/>
      <c r="AD734" s="20"/>
    </row>
    <row r="735" spans="9:30">
      <c r="I735" s="20"/>
      <c r="P735" s="20"/>
      <c r="W735" s="20"/>
      <c r="AD735" s="20"/>
    </row>
    <row r="736" spans="9:30">
      <c r="I736" s="20"/>
      <c r="P736" s="20"/>
      <c r="W736" s="20"/>
      <c r="AD736" s="20"/>
    </row>
    <row r="737" spans="9:30">
      <c r="I737" s="20"/>
      <c r="P737" s="20"/>
      <c r="W737" s="20"/>
      <c r="AD737" s="20"/>
    </row>
    <row r="738" spans="9:30">
      <c r="I738" s="20"/>
      <c r="P738" s="20"/>
      <c r="W738" s="20"/>
      <c r="AD738" s="20"/>
    </row>
    <row r="739" spans="9:30">
      <c r="I739" s="20"/>
      <c r="P739" s="20"/>
      <c r="W739" s="20"/>
      <c r="AD739" s="20"/>
    </row>
    <row r="740" spans="9:30">
      <c r="I740" s="20"/>
      <c r="P740" s="20"/>
      <c r="W740" s="20"/>
      <c r="AD740" s="20"/>
    </row>
    <row r="741" spans="9:30">
      <c r="I741" s="20"/>
      <c r="P741" s="20"/>
      <c r="W741" s="20"/>
      <c r="AD741" s="20"/>
    </row>
    <row r="742" spans="9:30">
      <c r="I742" s="20"/>
      <c r="P742" s="20"/>
      <c r="W742" s="20"/>
      <c r="AD742" s="20"/>
    </row>
    <row r="743" spans="9:30">
      <c r="I743" s="20"/>
      <c r="P743" s="20"/>
      <c r="W743" s="20"/>
      <c r="AD743" s="20"/>
    </row>
    <row r="744" spans="9:30">
      <c r="I744" s="20"/>
      <c r="P744" s="20"/>
      <c r="W744" s="20"/>
      <c r="AD744" s="20"/>
    </row>
    <row r="745" spans="9:30">
      <c r="I745" s="20"/>
      <c r="P745" s="20"/>
      <c r="W745" s="20"/>
      <c r="AD745" s="20"/>
    </row>
    <row r="746" spans="9:30">
      <c r="I746" s="20"/>
      <c r="P746" s="20"/>
      <c r="W746" s="20"/>
      <c r="AD746" s="20"/>
    </row>
    <row r="747" spans="9:30">
      <c r="I747" s="20"/>
      <c r="P747" s="20"/>
      <c r="W747" s="20"/>
      <c r="AD747" s="20"/>
    </row>
    <row r="748" spans="9:30">
      <c r="I748" s="20"/>
      <c r="P748" s="20"/>
      <c r="W748" s="20"/>
      <c r="AD748" s="20"/>
    </row>
    <row r="749" spans="9:30">
      <c r="I749" s="20"/>
      <c r="P749" s="20"/>
      <c r="W749" s="20"/>
      <c r="AD749" s="20"/>
    </row>
    <row r="750" spans="9:30">
      <c r="I750" s="20"/>
      <c r="P750" s="20"/>
      <c r="W750" s="20"/>
      <c r="AD750" s="20"/>
    </row>
    <row r="751" spans="9:30">
      <c r="I751" s="20"/>
      <c r="P751" s="20"/>
      <c r="W751" s="20"/>
      <c r="AD751" s="20"/>
    </row>
    <row r="752" spans="9:30">
      <c r="I752" s="20"/>
      <c r="P752" s="20"/>
      <c r="W752" s="20"/>
      <c r="AD752" s="20"/>
    </row>
    <row r="753" spans="9:30">
      <c r="I753" s="20"/>
      <c r="P753" s="20"/>
      <c r="W753" s="20"/>
      <c r="AD753" s="20"/>
    </row>
    <row r="754" spans="9:30">
      <c r="I754" s="20"/>
      <c r="P754" s="20"/>
      <c r="W754" s="20"/>
      <c r="AD754" s="20"/>
    </row>
    <row r="755" spans="9:30">
      <c r="I755" s="20"/>
      <c r="P755" s="20"/>
      <c r="W755" s="20"/>
      <c r="AD755" s="20"/>
    </row>
    <row r="756" spans="9:30">
      <c r="I756" s="20"/>
      <c r="P756" s="20"/>
      <c r="W756" s="20"/>
      <c r="AD756" s="20"/>
    </row>
    <row r="757" spans="9:30">
      <c r="I757" s="20"/>
      <c r="P757" s="20"/>
      <c r="W757" s="20"/>
      <c r="AD757" s="20"/>
    </row>
    <row r="758" spans="9:30">
      <c r="I758" s="20"/>
      <c r="P758" s="20"/>
      <c r="W758" s="20"/>
      <c r="AD758" s="20"/>
    </row>
    <row r="759" spans="9:30">
      <c r="I759" s="20"/>
      <c r="P759" s="20"/>
      <c r="W759" s="20"/>
      <c r="AD759" s="20"/>
    </row>
    <row r="760" spans="9:30">
      <c r="I760" s="20"/>
      <c r="P760" s="20"/>
      <c r="W760" s="20"/>
      <c r="AD760" s="20"/>
    </row>
    <row r="761" spans="9:30">
      <c r="I761" s="20"/>
      <c r="P761" s="20"/>
      <c r="W761" s="20"/>
      <c r="AD761" s="20"/>
    </row>
    <row r="762" spans="9:30">
      <c r="I762" s="20"/>
      <c r="P762" s="20"/>
      <c r="W762" s="20"/>
      <c r="AD762" s="20"/>
    </row>
    <row r="763" spans="9:30">
      <c r="I763" s="20"/>
      <c r="P763" s="20"/>
      <c r="W763" s="20"/>
      <c r="AD763" s="20"/>
    </row>
    <row r="764" spans="9:30">
      <c r="I764" s="20"/>
      <c r="P764" s="20"/>
      <c r="W764" s="20"/>
      <c r="AD764" s="20"/>
    </row>
    <row r="765" spans="9:30">
      <c r="I765" s="20"/>
      <c r="P765" s="20"/>
      <c r="W765" s="20"/>
      <c r="AD765" s="20"/>
    </row>
    <row r="766" spans="9:30">
      <c r="I766" s="20"/>
      <c r="P766" s="20"/>
      <c r="W766" s="20"/>
      <c r="AD766" s="20"/>
    </row>
    <row r="767" spans="9:30">
      <c r="I767" s="20"/>
      <c r="P767" s="20"/>
      <c r="W767" s="20"/>
      <c r="AD767" s="20"/>
    </row>
    <row r="768" spans="9:30">
      <c r="I768" s="20"/>
      <c r="P768" s="20"/>
      <c r="W768" s="20"/>
      <c r="AD768" s="20"/>
    </row>
    <row r="769" spans="9:30">
      <c r="I769" s="20"/>
      <c r="P769" s="20"/>
      <c r="W769" s="20"/>
      <c r="AD769" s="20"/>
    </row>
    <row r="770" spans="9:30">
      <c r="I770" s="20"/>
      <c r="P770" s="20"/>
      <c r="W770" s="20"/>
      <c r="AD770" s="20"/>
    </row>
    <row r="771" spans="9:30">
      <c r="I771" s="20"/>
      <c r="P771" s="20"/>
      <c r="W771" s="20"/>
      <c r="AD771" s="20"/>
    </row>
    <row r="772" spans="9:30">
      <c r="I772" s="20"/>
      <c r="P772" s="20"/>
      <c r="W772" s="20"/>
      <c r="AD772" s="20"/>
    </row>
    <row r="773" spans="9:30">
      <c r="I773" s="20"/>
      <c r="P773" s="20"/>
      <c r="W773" s="20"/>
      <c r="AD773" s="20"/>
    </row>
    <row r="774" spans="9:30">
      <c r="I774" s="20"/>
      <c r="P774" s="20"/>
      <c r="W774" s="20"/>
      <c r="AD774" s="20"/>
    </row>
    <row r="775" spans="9:30">
      <c r="I775" s="20"/>
      <c r="P775" s="20"/>
      <c r="W775" s="20"/>
      <c r="AD775" s="20"/>
    </row>
    <row r="776" spans="9:30">
      <c r="I776" s="20"/>
      <c r="P776" s="20"/>
      <c r="W776" s="20"/>
      <c r="AD776" s="20"/>
    </row>
    <row r="777" spans="9:30">
      <c r="I777" s="20"/>
      <c r="P777" s="20"/>
      <c r="W777" s="20"/>
      <c r="AD777" s="20"/>
    </row>
    <row r="778" spans="9:30">
      <c r="I778" s="20"/>
      <c r="P778" s="20"/>
      <c r="W778" s="20"/>
      <c r="AD778" s="20"/>
    </row>
    <row r="779" spans="9:30">
      <c r="I779" s="20"/>
      <c r="P779" s="20"/>
      <c r="W779" s="20"/>
      <c r="AD779" s="20"/>
    </row>
    <row r="780" spans="9:30">
      <c r="I780" s="20"/>
      <c r="P780" s="20"/>
      <c r="W780" s="20"/>
      <c r="AD780" s="20"/>
    </row>
    <row r="781" spans="9:30">
      <c r="I781" s="20"/>
      <c r="P781" s="20"/>
      <c r="W781" s="20"/>
      <c r="AD781" s="20"/>
    </row>
    <row r="782" spans="9:30">
      <c r="I782" s="20"/>
      <c r="P782" s="20"/>
      <c r="W782" s="20"/>
      <c r="AD782" s="20"/>
    </row>
    <row r="783" spans="9:30">
      <c r="I783" s="20"/>
      <c r="P783" s="20"/>
      <c r="W783" s="20"/>
      <c r="AD783" s="20"/>
    </row>
    <row r="784" spans="9:30">
      <c r="I784" s="20"/>
      <c r="P784" s="20"/>
      <c r="W784" s="20"/>
      <c r="AD784" s="20"/>
    </row>
    <row r="785" spans="9:30">
      <c r="I785" s="20"/>
      <c r="P785" s="20"/>
      <c r="W785" s="20"/>
      <c r="AD785" s="20"/>
    </row>
    <row r="786" spans="9:30">
      <c r="I786" s="20"/>
      <c r="P786" s="20"/>
      <c r="W786" s="20"/>
      <c r="AD786" s="20"/>
    </row>
    <row r="787" spans="9:30">
      <c r="I787" s="20"/>
      <c r="P787" s="20"/>
      <c r="W787" s="20"/>
      <c r="AD787" s="20"/>
    </row>
    <row r="788" spans="9:30">
      <c r="I788" s="20"/>
      <c r="P788" s="20"/>
      <c r="W788" s="20"/>
      <c r="AD788" s="20"/>
    </row>
    <row r="789" spans="9:30">
      <c r="I789" s="20"/>
      <c r="P789" s="20"/>
      <c r="W789" s="20"/>
      <c r="AD789" s="20"/>
    </row>
    <row r="790" spans="9:30">
      <c r="I790" s="20"/>
      <c r="P790" s="20"/>
      <c r="W790" s="20"/>
      <c r="AD790" s="20"/>
    </row>
    <row r="791" spans="9:30">
      <c r="I791" s="20"/>
      <c r="P791" s="20"/>
      <c r="W791" s="20"/>
      <c r="AD791" s="20"/>
    </row>
    <row r="792" spans="9:30">
      <c r="I792" s="20"/>
      <c r="P792" s="20"/>
      <c r="W792" s="20"/>
      <c r="AD792" s="20"/>
    </row>
    <row r="793" spans="9:30">
      <c r="I793" s="20"/>
      <c r="P793" s="20"/>
      <c r="W793" s="20"/>
      <c r="AD793" s="20"/>
    </row>
    <row r="794" spans="9:30">
      <c r="I794" s="20"/>
      <c r="P794" s="20"/>
      <c r="W794" s="20"/>
      <c r="AD794" s="20"/>
    </row>
    <row r="795" spans="9:30">
      <c r="I795" s="20"/>
      <c r="P795" s="20"/>
      <c r="W795" s="20"/>
      <c r="AD795" s="20"/>
    </row>
    <row r="796" spans="9:30">
      <c r="I796" s="20"/>
      <c r="P796" s="20"/>
      <c r="W796" s="20"/>
      <c r="AD796" s="20"/>
    </row>
    <row r="797" spans="9:30">
      <c r="I797" s="20"/>
      <c r="P797" s="20"/>
      <c r="W797" s="20"/>
      <c r="AD797" s="20"/>
    </row>
    <row r="798" spans="9:30">
      <c r="I798" s="20"/>
      <c r="P798" s="20"/>
      <c r="W798" s="20"/>
      <c r="AD798" s="20"/>
    </row>
    <row r="799" spans="9:30">
      <c r="I799" s="20"/>
      <c r="P799" s="20"/>
      <c r="W799" s="20"/>
      <c r="AD799" s="20"/>
    </row>
    <row r="800" spans="9:30">
      <c r="I800" s="20"/>
      <c r="P800" s="20"/>
      <c r="W800" s="20"/>
      <c r="AD800" s="20"/>
    </row>
    <row r="801" spans="9:30">
      <c r="I801" s="20"/>
      <c r="P801" s="20"/>
      <c r="W801" s="20"/>
      <c r="AD801" s="20"/>
    </row>
    <row r="802" spans="9:30">
      <c r="I802" s="20"/>
      <c r="P802" s="20"/>
      <c r="W802" s="20"/>
      <c r="AD802" s="20"/>
    </row>
    <row r="803" spans="9:30">
      <c r="I803" s="20"/>
      <c r="P803" s="20"/>
      <c r="W803" s="20"/>
      <c r="AD803" s="20"/>
    </row>
    <row r="804" spans="9:30">
      <c r="I804" s="20"/>
      <c r="P804" s="20"/>
      <c r="W804" s="20"/>
      <c r="AD804" s="20"/>
    </row>
    <row r="805" spans="9:30">
      <c r="I805" s="20"/>
      <c r="P805" s="20"/>
      <c r="W805" s="20"/>
      <c r="AD805" s="20"/>
    </row>
    <row r="806" spans="9:30">
      <c r="I806" s="20"/>
      <c r="P806" s="20"/>
      <c r="W806" s="20"/>
      <c r="AD806" s="20"/>
    </row>
    <row r="807" spans="9:30">
      <c r="I807" s="20"/>
      <c r="P807" s="20"/>
      <c r="W807" s="20"/>
      <c r="AD807" s="20"/>
    </row>
    <row r="808" spans="9:30">
      <c r="I808" s="20"/>
      <c r="P808" s="20"/>
      <c r="W808" s="20"/>
      <c r="AD808" s="20"/>
    </row>
    <row r="809" spans="9:30">
      <c r="I809" s="20"/>
      <c r="P809" s="20"/>
      <c r="W809" s="20"/>
      <c r="AD809" s="20"/>
    </row>
    <row r="810" spans="9:30">
      <c r="I810" s="20"/>
      <c r="P810" s="20"/>
      <c r="W810" s="20"/>
      <c r="AD810" s="20"/>
    </row>
    <row r="811" spans="9:30">
      <c r="I811" s="20"/>
      <c r="P811" s="20"/>
      <c r="W811" s="20"/>
      <c r="AD811" s="20"/>
    </row>
    <row r="812" spans="9:30">
      <c r="I812" s="20"/>
      <c r="P812" s="20"/>
      <c r="W812" s="20"/>
      <c r="AD812" s="20"/>
    </row>
    <row r="813" spans="9:30">
      <c r="I813" s="20"/>
      <c r="P813" s="20"/>
      <c r="W813" s="20"/>
      <c r="AD813" s="20"/>
    </row>
    <row r="814" spans="9:30">
      <c r="I814" s="20"/>
      <c r="P814" s="20"/>
      <c r="W814" s="20"/>
      <c r="AD814" s="20"/>
    </row>
    <row r="815" spans="9:30">
      <c r="I815" s="20"/>
      <c r="P815" s="20"/>
      <c r="W815" s="20"/>
      <c r="AD815" s="20"/>
    </row>
    <row r="816" spans="9:30">
      <c r="I816" s="20"/>
      <c r="P816" s="20"/>
      <c r="W816" s="20"/>
      <c r="AD816" s="20"/>
    </row>
    <row r="817" spans="9:30">
      <c r="I817" s="20"/>
      <c r="P817" s="20"/>
      <c r="W817" s="20"/>
      <c r="AD817" s="20"/>
    </row>
    <row r="818" spans="9:30">
      <c r="I818" s="20"/>
      <c r="P818" s="20"/>
      <c r="W818" s="20"/>
      <c r="AD818" s="20"/>
    </row>
    <row r="819" spans="9:30">
      <c r="I819" s="20"/>
      <c r="P819" s="20"/>
      <c r="W819" s="20"/>
      <c r="AD819" s="20"/>
    </row>
    <row r="820" spans="9:30">
      <c r="I820" s="20"/>
      <c r="P820" s="20"/>
      <c r="W820" s="20"/>
      <c r="AD820" s="20"/>
    </row>
    <row r="821" spans="9:30">
      <c r="I821" s="20"/>
      <c r="P821" s="20"/>
      <c r="W821" s="20"/>
      <c r="AD821" s="20"/>
    </row>
    <row r="822" spans="9:30">
      <c r="I822" s="20"/>
      <c r="P822" s="20"/>
      <c r="W822" s="20"/>
      <c r="AD822" s="20"/>
    </row>
    <row r="823" spans="9:30">
      <c r="I823" s="20"/>
      <c r="P823" s="20"/>
      <c r="W823" s="20"/>
      <c r="AD823" s="20"/>
    </row>
    <row r="824" spans="9:30">
      <c r="I824" s="20"/>
      <c r="P824" s="20"/>
      <c r="W824" s="20"/>
      <c r="AD824" s="20"/>
    </row>
    <row r="825" spans="9:30">
      <c r="I825" s="20"/>
      <c r="P825" s="20"/>
      <c r="W825" s="20"/>
      <c r="AD825" s="20"/>
    </row>
    <row r="826" spans="9:30">
      <c r="I826" s="20"/>
      <c r="P826" s="20"/>
      <c r="W826" s="20"/>
      <c r="AD826" s="20"/>
    </row>
    <row r="827" spans="9:30">
      <c r="I827" s="20"/>
      <c r="P827" s="20"/>
      <c r="W827" s="20"/>
      <c r="AD827" s="20"/>
    </row>
    <row r="828" spans="9:30">
      <c r="I828" s="20"/>
      <c r="P828" s="20"/>
      <c r="W828" s="20"/>
      <c r="AD828" s="20"/>
    </row>
    <row r="829" spans="9:30">
      <c r="I829" s="20"/>
      <c r="P829" s="20"/>
      <c r="W829" s="20"/>
      <c r="AD829" s="20"/>
    </row>
    <row r="830" spans="9:30">
      <c r="I830" s="20"/>
      <c r="P830" s="20"/>
      <c r="W830" s="20"/>
      <c r="AD830" s="20"/>
    </row>
    <row r="831" spans="9:30">
      <c r="I831" s="20"/>
      <c r="P831" s="20"/>
      <c r="W831" s="20"/>
      <c r="AD831" s="20"/>
    </row>
    <row r="832" spans="9:30">
      <c r="I832" s="20"/>
      <c r="P832" s="20"/>
      <c r="W832" s="20"/>
      <c r="AD832" s="20"/>
    </row>
    <row r="833" spans="9:30">
      <c r="I833" s="20"/>
      <c r="P833" s="20"/>
      <c r="W833" s="20"/>
      <c r="AD833" s="20"/>
    </row>
    <row r="834" spans="9:30">
      <c r="I834" s="20"/>
      <c r="P834" s="20"/>
      <c r="W834" s="20"/>
      <c r="AD834" s="20"/>
    </row>
    <row r="835" spans="9:30">
      <c r="I835" s="20"/>
      <c r="P835" s="20"/>
      <c r="W835" s="20"/>
      <c r="AD835" s="20"/>
    </row>
    <row r="836" spans="9:30">
      <c r="I836" s="20"/>
      <c r="P836" s="20"/>
      <c r="W836" s="20"/>
      <c r="AD836" s="20"/>
    </row>
    <row r="837" spans="9:30">
      <c r="I837" s="20"/>
      <c r="P837" s="20"/>
      <c r="W837" s="20"/>
      <c r="AD837" s="20"/>
    </row>
    <row r="838" spans="9:30">
      <c r="I838" s="20"/>
      <c r="P838" s="20"/>
      <c r="W838" s="20"/>
      <c r="AD838" s="20"/>
    </row>
    <row r="839" spans="9:30">
      <c r="I839" s="20"/>
      <c r="P839" s="20"/>
      <c r="W839" s="20"/>
      <c r="AD839" s="20"/>
    </row>
    <row r="840" spans="9:30">
      <c r="I840" s="20"/>
      <c r="P840" s="20"/>
      <c r="W840" s="20"/>
      <c r="AD840" s="20"/>
    </row>
    <row r="841" spans="9:30">
      <c r="I841" s="20"/>
      <c r="P841" s="20"/>
      <c r="W841" s="20"/>
      <c r="AD841" s="20"/>
    </row>
    <row r="842" spans="9:30">
      <c r="I842" s="20"/>
      <c r="P842" s="20"/>
      <c r="W842" s="20"/>
      <c r="AD842" s="20"/>
    </row>
    <row r="843" spans="9:30">
      <c r="I843" s="20"/>
      <c r="P843" s="20"/>
      <c r="W843" s="20"/>
      <c r="AD843" s="20"/>
    </row>
    <row r="844" spans="9:30">
      <c r="I844" s="20"/>
      <c r="P844" s="20"/>
      <c r="W844" s="20"/>
      <c r="AD844" s="20"/>
    </row>
    <row r="845" spans="9:30">
      <c r="I845" s="20"/>
      <c r="P845" s="20"/>
      <c r="W845" s="20"/>
      <c r="AD845" s="20"/>
    </row>
    <row r="846" spans="9:30">
      <c r="I846" s="20"/>
      <c r="P846" s="20"/>
      <c r="W846" s="20"/>
      <c r="AD846" s="20"/>
    </row>
    <row r="847" spans="9:30">
      <c r="I847" s="20"/>
      <c r="P847" s="20"/>
      <c r="W847" s="20"/>
      <c r="AD847" s="20"/>
    </row>
    <row r="848" spans="9:30">
      <c r="I848" s="20"/>
      <c r="P848" s="20"/>
      <c r="W848" s="20"/>
      <c r="AD848" s="20"/>
    </row>
    <row r="849" spans="9:30">
      <c r="I849" s="20"/>
      <c r="P849" s="20"/>
      <c r="W849" s="20"/>
      <c r="AD849" s="20"/>
    </row>
    <row r="850" spans="9:30">
      <c r="I850" s="20"/>
      <c r="P850" s="20"/>
      <c r="W850" s="20"/>
      <c r="AD850" s="20"/>
    </row>
    <row r="851" spans="9:30">
      <c r="I851" s="20"/>
      <c r="P851" s="20"/>
      <c r="W851" s="20"/>
      <c r="AD851" s="20"/>
    </row>
    <row r="852" spans="9:30">
      <c r="I852" s="20"/>
      <c r="P852" s="20"/>
      <c r="W852" s="20"/>
      <c r="AD852" s="20"/>
    </row>
    <row r="853" spans="9:30">
      <c r="I853" s="20"/>
      <c r="P853" s="20"/>
      <c r="W853" s="20"/>
      <c r="AD853" s="20"/>
    </row>
    <row r="854" spans="9:30">
      <c r="I854" s="20"/>
      <c r="P854" s="20"/>
      <c r="W854" s="20"/>
      <c r="AD854" s="20"/>
    </row>
    <row r="855" spans="9:30">
      <c r="I855" s="20"/>
      <c r="P855" s="20"/>
      <c r="W855" s="20"/>
      <c r="AD855" s="20"/>
    </row>
    <row r="856" spans="9:30">
      <c r="I856" s="20"/>
      <c r="P856" s="20"/>
      <c r="W856" s="20"/>
      <c r="AD856" s="20"/>
    </row>
    <row r="857" spans="9:30">
      <c r="I857" s="20"/>
      <c r="P857" s="20"/>
      <c r="W857" s="20"/>
      <c r="AD857" s="20"/>
    </row>
    <row r="858" spans="9:30">
      <c r="I858" s="20"/>
      <c r="P858" s="20"/>
      <c r="W858" s="20"/>
      <c r="AD858" s="20"/>
    </row>
    <row r="859" spans="9:30">
      <c r="I859" s="20"/>
      <c r="P859" s="20"/>
      <c r="W859" s="20"/>
      <c r="AD859" s="20"/>
    </row>
    <row r="860" spans="9:30">
      <c r="I860" s="20"/>
      <c r="P860" s="20"/>
      <c r="W860" s="20"/>
      <c r="AD860" s="20"/>
    </row>
    <row r="861" spans="9:30">
      <c r="I861" s="20"/>
      <c r="P861" s="20"/>
      <c r="W861" s="20"/>
      <c r="AD861" s="20"/>
    </row>
    <row r="862" spans="9:30">
      <c r="I862" s="20"/>
      <c r="P862" s="20"/>
      <c r="W862" s="20"/>
      <c r="AD862" s="20"/>
    </row>
    <row r="863" spans="9:30">
      <c r="I863" s="20"/>
      <c r="P863" s="20"/>
      <c r="W863" s="20"/>
      <c r="AD863" s="20"/>
    </row>
    <row r="864" spans="9:30">
      <c r="I864" s="20"/>
      <c r="P864" s="20"/>
      <c r="W864" s="20"/>
      <c r="AD864" s="20"/>
    </row>
    <row r="865" spans="9:30">
      <c r="I865" s="20"/>
      <c r="P865" s="20"/>
      <c r="W865" s="20"/>
      <c r="AD865" s="20"/>
    </row>
    <row r="866" spans="9:30">
      <c r="I866" s="20"/>
      <c r="P866" s="20"/>
      <c r="W866" s="20"/>
      <c r="AD866" s="20"/>
    </row>
    <row r="867" spans="9:30">
      <c r="I867" s="20"/>
      <c r="P867" s="20"/>
      <c r="W867" s="20"/>
      <c r="AD867" s="20"/>
    </row>
    <row r="868" spans="9:30">
      <c r="I868" s="20"/>
      <c r="P868" s="20"/>
      <c r="W868" s="20"/>
      <c r="AD868" s="20"/>
    </row>
    <row r="869" spans="9:30">
      <c r="I869" s="20"/>
      <c r="P869" s="20"/>
      <c r="W869" s="20"/>
      <c r="AD869" s="20"/>
    </row>
    <row r="870" spans="9:30">
      <c r="I870" s="20"/>
      <c r="P870" s="20"/>
      <c r="W870" s="20"/>
      <c r="AD870" s="20"/>
    </row>
    <row r="871" spans="9:30">
      <c r="I871" s="20"/>
      <c r="P871" s="20"/>
      <c r="W871" s="20"/>
      <c r="AD871" s="20"/>
    </row>
    <row r="872" spans="9:30">
      <c r="I872" s="20"/>
      <c r="P872" s="20"/>
      <c r="W872" s="20"/>
      <c r="AD872" s="20"/>
    </row>
    <row r="873" spans="9:30">
      <c r="I873" s="20"/>
      <c r="P873" s="20"/>
      <c r="W873" s="20"/>
      <c r="AD873" s="20"/>
    </row>
    <row r="874" spans="9:30">
      <c r="I874" s="20"/>
      <c r="P874" s="20"/>
      <c r="W874" s="20"/>
      <c r="AD874" s="20"/>
    </row>
    <row r="875" spans="9:30">
      <c r="I875" s="20"/>
      <c r="P875" s="20"/>
      <c r="W875" s="20"/>
      <c r="AD875" s="20"/>
    </row>
    <row r="876" spans="9:30">
      <c r="I876" s="20"/>
      <c r="P876" s="20"/>
      <c r="W876" s="20"/>
      <c r="AD876" s="20"/>
    </row>
    <row r="877" spans="9:30">
      <c r="I877" s="20"/>
      <c r="P877" s="20"/>
      <c r="W877" s="20"/>
      <c r="AD877" s="20"/>
    </row>
    <row r="878" spans="9:30">
      <c r="I878" s="20"/>
      <c r="P878" s="20"/>
      <c r="W878" s="20"/>
      <c r="AD878" s="20"/>
    </row>
    <row r="879" spans="9:30">
      <c r="I879" s="20"/>
      <c r="P879" s="20"/>
      <c r="W879" s="20"/>
      <c r="AD879" s="20"/>
    </row>
    <row r="880" spans="9:30">
      <c r="I880" s="20"/>
      <c r="P880" s="20"/>
      <c r="W880" s="20"/>
      <c r="AD880" s="20"/>
    </row>
    <row r="881" spans="9:30">
      <c r="I881" s="20"/>
      <c r="P881" s="20"/>
      <c r="W881" s="20"/>
      <c r="AD881" s="20"/>
    </row>
    <row r="882" spans="9:30">
      <c r="I882" s="20"/>
      <c r="P882" s="20"/>
      <c r="W882" s="20"/>
      <c r="AD882" s="20"/>
    </row>
    <row r="883" spans="9:30">
      <c r="I883" s="20"/>
      <c r="P883" s="20"/>
      <c r="W883" s="20"/>
      <c r="AD883" s="20"/>
    </row>
    <row r="884" spans="9:30">
      <c r="I884" s="20"/>
      <c r="P884" s="20"/>
      <c r="W884" s="20"/>
      <c r="AD884" s="20"/>
    </row>
    <row r="885" spans="9:30">
      <c r="I885" s="20"/>
      <c r="P885" s="20"/>
      <c r="W885" s="20"/>
      <c r="AD885" s="20"/>
    </row>
    <row r="886" spans="9:30">
      <c r="I886" s="20"/>
      <c r="P886" s="20"/>
      <c r="W886" s="20"/>
      <c r="AD886" s="20"/>
    </row>
    <row r="887" spans="9:30">
      <c r="I887" s="20"/>
      <c r="P887" s="20"/>
      <c r="W887" s="20"/>
      <c r="AD887" s="20"/>
    </row>
    <row r="888" spans="9:30">
      <c r="I888" s="20"/>
      <c r="P888" s="20"/>
      <c r="W888" s="20"/>
      <c r="AD888" s="20"/>
    </row>
    <row r="889" spans="9:30">
      <c r="I889" s="20"/>
      <c r="P889" s="20"/>
      <c r="W889" s="20"/>
      <c r="AD889" s="20"/>
    </row>
    <row r="890" spans="9:30">
      <c r="I890" s="20"/>
      <c r="P890" s="20"/>
      <c r="W890" s="20"/>
      <c r="AD890" s="20"/>
    </row>
    <row r="891" spans="9:30">
      <c r="I891" s="20"/>
      <c r="P891" s="20"/>
      <c r="W891" s="20"/>
      <c r="AD891" s="20"/>
    </row>
    <row r="892" spans="9:30">
      <c r="I892" s="20"/>
      <c r="P892" s="20"/>
      <c r="W892" s="20"/>
      <c r="AD892" s="20"/>
    </row>
    <row r="893" spans="9:30">
      <c r="I893" s="20"/>
      <c r="P893" s="20"/>
      <c r="W893" s="20"/>
      <c r="AD893" s="20"/>
    </row>
    <row r="894" spans="9:30">
      <c r="I894" s="20"/>
      <c r="P894" s="20"/>
      <c r="W894" s="20"/>
      <c r="AD894" s="20"/>
    </row>
    <row r="895" spans="9:30">
      <c r="I895" s="20"/>
      <c r="P895" s="20"/>
      <c r="W895" s="20"/>
      <c r="AD895" s="20"/>
    </row>
    <row r="896" spans="9:30">
      <c r="I896" s="20"/>
      <c r="P896" s="20"/>
      <c r="W896" s="20"/>
      <c r="AD896" s="20"/>
    </row>
    <row r="897" spans="9:30">
      <c r="I897" s="20"/>
      <c r="P897" s="20"/>
      <c r="W897" s="20"/>
      <c r="AD897" s="20"/>
    </row>
    <row r="898" spans="9:30">
      <c r="I898" s="20"/>
      <c r="P898" s="20"/>
      <c r="W898" s="20"/>
      <c r="AD898" s="20"/>
    </row>
    <row r="899" spans="9:30">
      <c r="I899" s="20"/>
      <c r="P899" s="20"/>
      <c r="W899" s="20"/>
      <c r="AD899" s="20"/>
    </row>
    <row r="900" spans="9:30">
      <c r="I900" s="20"/>
      <c r="P900" s="20"/>
      <c r="W900" s="20"/>
      <c r="AD900" s="20"/>
    </row>
    <row r="901" spans="9:30">
      <c r="I901" s="20"/>
      <c r="P901" s="20"/>
      <c r="W901" s="20"/>
      <c r="AD901" s="20"/>
    </row>
    <row r="902" spans="9:30">
      <c r="I902" s="20"/>
      <c r="P902" s="20"/>
      <c r="W902" s="20"/>
      <c r="AD902" s="20"/>
    </row>
    <row r="903" spans="9:30">
      <c r="I903" s="20"/>
      <c r="P903" s="20"/>
      <c r="W903" s="20"/>
      <c r="AD903" s="20"/>
    </row>
    <row r="904" spans="9:30">
      <c r="I904" s="20"/>
      <c r="P904" s="20"/>
      <c r="W904" s="20"/>
      <c r="AD904" s="20"/>
    </row>
    <row r="905" spans="9:30">
      <c r="I905" s="20"/>
      <c r="P905" s="20"/>
      <c r="W905" s="20"/>
      <c r="AD905" s="20"/>
    </row>
    <row r="906" spans="9:30">
      <c r="I906" s="20"/>
      <c r="P906" s="20"/>
      <c r="W906" s="20"/>
      <c r="AD906" s="20"/>
    </row>
    <row r="907" spans="9:30">
      <c r="I907" s="20"/>
      <c r="P907" s="20"/>
      <c r="W907" s="20"/>
      <c r="AD907" s="20"/>
    </row>
    <row r="908" spans="9:30">
      <c r="I908" s="20"/>
      <c r="P908" s="20"/>
      <c r="W908" s="20"/>
      <c r="AD908" s="20"/>
    </row>
    <row r="909" spans="9:30">
      <c r="I909" s="20"/>
      <c r="P909" s="20"/>
      <c r="W909" s="20"/>
      <c r="AD909" s="20"/>
    </row>
    <row r="910" spans="9:30">
      <c r="I910" s="20"/>
      <c r="P910" s="20"/>
      <c r="W910" s="20"/>
      <c r="AD910" s="20"/>
    </row>
    <row r="911" spans="9:30">
      <c r="I911" s="20"/>
      <c r="P911" s="20"/>
      <c r="W911" s="20"/>
      <c r="AD911" s="20"/>
    </row>
    <row r="912" spans="9:30">
      <c r="I912" s="20"/>
      <c r="P912" s="20"/>
      <c r="W912" s="20"/>
      <c r="AD912" s="20"/>
    </row>
    <row r="913" spans="9:30">
      <c r="I913" s="20"/>
      <c r="P913" s="20"/>
      <c r="W913" s="20"/>
      <c r="AD913" s="20"/>
    </row>
    <row r="914" spans="9:30">
      <c r="I914" s="20"/>
      <c r="P914" s="20"/>
      <c r="W914" s="20"/>
      <c r="AD914" s="20"/>
    </row>
    <row r="915" spans="9:30">
      <c r="I915" s="20"/>
      <c r="P915" s="20"/>
      <c r="W915" s="20"/>
      <c r="AD915" s="20"/>
    </row>
    <row r="916" spans="9:30">
      <c r="I916" s="20"/>
      <c r="P916" s="20"/>
      <c r="W916" s="20"/>
      <c r="AD916" s="20"/>
    </row>
    <row r="917" spans="9:30">
      <c r="I917" s="20"/>
      <c r="P917" s="20"/>
      <c r="W917" s="20"/>
      <c r="AD917" s="20"/>
    </row>
    <row r="918" spans="9:30">
      <c r="I918" s="20"/>
      <c r="P918" s="20"/>
      <c r="W918" s="20"/>
      <c r="AD918" s="20"/>
    </row>
    <row r="919" spans="9:30">
      <c r="I919" s="20"/>
      <c r="P919" s="20"/>
      <c r="W919" s="20"/>
      <c r="AD919" s="20"/>
    </row>
    <row r="920" spans="9:30">
      <c r="I920" s="20"/>
      <c r="P920" s="20"/>
      <c r="W920" s="20"/>
      <c r="AD920" s="20"/>
    </row>
    <row r="921" spans="9:30">
      <c r="I921" s="20"/>
      <c r="P921" s="20"/>
      <c r="W921" s="20"/>
      <c r="AD921" s="20"/>
    </row>
    <row r="922" spans="9:30">
      <c r="I922" s="20"/>
      <c r="P922" s="20"/>
      <c r="W922" s="20"/>
      <c r="AD922" s="20"/>
    </row>
    <row r="923" spans="9:30">
      <c r="I923" s="20"/>
      <c r="P923" s="20"/>
      <c r="W923" s="20"/>
      <c r="AD923" s="20"/>
    </row>
    <row r="924" spans="9:30">
      <c r="I924" s="20"/>
      <c r="P924" s="20"/>
      <c r="W924" s="20"/>
      <c r="AD924" s="20"/>
    </row>
    <row r="925" spans="9:30">
      <c r="I925" s="20"/>
      <c r="P925" s="20"/>
      <c r="W925" s="20"/>
      <c r="AD925" s="20"/>
    </row>
    <row r="926" spans="9:30">
      <c r="I926" s="20"/>
      <c r="P926" s="20"/>
      <c r="W926" s="20"/>
      <c r="AD926" s="20"/>
    </row>
    <row r="927" spans="9:30">
      <c r="I927" s="20"/>
      <c r="P927" s="20"/>
      <c r="W927" s="20"/>
      <c r="AD927" s="20"/>
    </row>
    <row r="928" spans="9:30">
      <c r="I928" s="20"/>
      <c r="P928" s="20"/>
      <c r="W928" s="20"/>
      <c r="AD928" s="20"/>
    </row>
    <row r="929" spans="9:30">
      <c r="I929" s="20"/>
      <c r="P929" s="20"/>
      <c r="W929" s="20"/>
      <c r="AD929" s="20"/>
    </row>
    <row r="930" spans="9:30">
      <c r="I930" s="20"/>
      <c r="P930" s="20"/>
      <c r="W930" s="20"/>
      <c r="AD930" s="20"/>
    </row>
    <row r="931" spans="9:30">
      <c r="I931" s="20"/>
      <c r="P931" s="20"/>
      <c r="W931" s="20"/>
      <c r="AD931" s="20"/>
    </row>
    <row r="932" spans="9:30">
      <c r="I932" s="20"/>
      <c r="P932" s="20"/>
      <c r="W932" s="20"/>
      <c r="AD932" s="20"/>
    </row>
    <row r="933" spans="9:30">
      <c r="I933" s="20"/>
      <c r="P933" s="20"/>
      <c r="W933" s="20"/>
      <c r="AD933" s="20"/>
    </row>
    <row r="934" spans="9:30">
      <c r="I934" s="20"/>
      <c r="P934" s="20"/>
      <c r="W934" s="20"/>
      <c r="AD934" s="20"/>
    </row>
    <row r="935" spans="9:30">
      <c r="I935" s="20"/>
      <c r="P935" s="20"/>
      <c r="W935" s="20"/>
      <c r="AD935" s="20"/>
    </row>
    <row r="936" spans="9:30">
      <c r="I936" s="20"/>
      <c r="P936" s="20"/>
      <c r="W936" s="20"/>
      <c r="AD936" s="20"/>
    </row>
    <row r="937" spans="9:30">
      <c r="I937" s="20"/>
      <c r="P937" s="20"/>
      <c r="W937" s="20"/>
      <c r="AD937" s="20"/>
    </row>
    <row r="938" spans="9:30">
      <c r="I938" s="20"/>
      <c r="P938" s="20"/>
      <c r="W938" s="20"/>
      <c r="AD938" s="20"/>
    </row>
    <row r="939" spans="9:30">
      <c r="I939" s="20"/>
      <c r="P939" s="20"/>
      <c r="W939" s="20"/>
      <c r="AD939" s="20"/>
    </row>
    <row r="940" spans="9:30">
      <c r="I940" s="20"/>
      <c r="P940" s="20"/>
      <c r="W940" s="20"/>
      <c r="AD940" s="20"/>
    </row>
    <row r="941" spans="9:30">
      <c r="I941" s="20"/>
      <c r="P941" s="20"/>
      <c r="W941" s="20"/>
      <c r="AD941" s="20"/>
    </row>
    <row r="942" spans="9:30">
      <c r="I942" s="20"/>
      <c r="P942" s="20"/>
      <c r="W942" s="20"/>
      <c r="AD942" s="20"/>
    </row>
    <row r="943" spans="9:30">
      <c r="I943" s="20"/>
      <c r="P943" s="20"/>
      <c r="W943" s="20"/>
      <c r="AD943" s="20"/>
    </row>
    <row r="944" spans="9:30">
      <c r="I944" s="20"/>
      <c r="P944" s="20"/>
      <c r="W944" s="20"/>
      <c r="AD944" s="20"/>
    </row>
    <row r="945" spans="9:30">
      <c r="I945" s="20"/>
      <c r="P945" s="20"/>
      <c r="W945" s="20"/>
      <c r="AD945" s="20"/>
    </row>
    <row r="946" spans="9:30">
      <c r="I946" s="20"/>
      <c r="P946" s="20"/>
      <c r="W946" s="20"/>
      <c r="AD946" s="20"/>
    </row>
    <row r="947" spans="9:30">
      <c r="I947" s="20"/>
      <c r="P947" s="20"/>
      <c r="W947" s="20"/>
      <c r="AD947" s="20"/>
    </row>
    <row r="948" spans="9:30">
      <c r="I948" s="20"/>
      <c r="P948" s="20"/>
      <c r="W948" s="20"/>
      <c r="AD948" s="20"/>
    </row>
    <row r="949" spans="9:30">
      <c r="I949" s="20"/>
      <c r="P949" s="20"/>
      <c r="W949" s="20"/>
      <c r="AD949" s="20"/>
    </row>
    <row r="950" spans="9:30">
      <c r="I950" s="20"/>
      <c r="P950" s="20"/>
      <c r="W950" s="20"/>
      <c r="AD950" s="20"/>
    </row>
    <row r="951" spans="9:30">
      <c r="I951" s="20"/>
      <c r="P951" s="20"/>
      <c r="W951" s="20"/>
      <c r="AD951" s="20"/>
    </row>
    <row r="952" spans="9:30">
      <c r="I952" s="20"/>
      <c r="P952" s="20"/>
      <c r="W952" s="20"/>
      <c r="AD952" s="20"/>
    </row>
    <row r="953" spans="9:30">
      <c r="I953" s="20"/>
      <c r="P953" s="20"/>
      <c r="W953" s="20"/>
      <c r="AD953" s="20"/>
    </row>
    <row r="954" spans="9:30">
      <c r="I954" s="20"/>
      <c r="P954" s="20"/>
      <c r="W954" s="20"/>
      <c r="AD954" s="20"/>
    </row>
    <row r="955" spans="9:30">
      <c r="I955" s="20"/>
      <c r="P955" s="20"/>
      <c r="W955" s="20"/>
      <c r="AD955" s="20"/>
    </row>
    <row r="956" spans="9:30">
      <c r="I956" s="20"/>
      <c r="P956" s="20"/>
      <c r="W956" s="20"/>
      <c r="AD956" s="20"/>
    </row>
    <row r="957" spans="9:30">
      <c r="I957" s="20"/>
      <c r="P957" s="20"/>
      <c r="W957" s="20"/>
      <c r="AD957" s="20"/>
    </row>
    <row r="958" spans="9:30">
      <c r="I958" s="20"/>
      <c r="P958" s="20"/>
      <c r="W958" s="20"/>
      <c r="AD958" s="20"/>
    </row>
    <row r="959" spans="9:30">
      <c r="I959" s="20"/>
      <c r="P959" s="20"/>
      <c r="W959" s="20"/>
      <c r="AD959" s="20"/>
    </row>
    <row r="960" spans="9:30">
      <c r="I960" s="20"/>
      <c r="P960" s="20"/>
      <c r="W960" s="20"/>
      <c r="AD960" s="20"/>
    </row>
    <row r="961" spans="9:30">
      <c r="I961" s="20"/>
      <c r="P961" s="20"/>
      <c r="W961" s="20"/>
      <c r="AD961" s="20"/>
    </row>
    <row r="962" spans="9:30">
      <c r="I962" s="20"/>
      <c r="P962" s="20"/>
      <c r="W962" s="20"/>
      <c r="AD962" s="20"/>
    </row>
    <row r="963" spans="9:30">
      <c r="I963" s="20"/>
      <c r="P963" s="20"/>
      <c r="W963" s="20"/>
      <c r="AD963" s="20"/>
    </row>
    <row r="964" spans="9:30">
      <c r="I964" s="20"/>
      <c r="P964" s="20"/>
      <c r="W964" s="20"/>
      <c r="AD964" s="20"/>
    </row>
    <row r="965" spans="9:30">
      <c r="I965" s="20"/>
      <c r="P965" s="20"/>
      <c r="W965" s="20"/>
      <c r="AD965" s="20"/>
    </row>
    <row r="966" spans="9:30">
      <c r="I966" s="20"/>
      <c r="P966" s="20"/>
      <c r="W966" s="20"/>
      <c r="AD966" s="20"/>
    </row>
    <row r="967" spans="9:30">
      <c r="I967" s="20"/>
      <c r="P967" s="20"/>
      <c r="W967" s="20"/>
      <c r="AD967" s="20"/>
    </row>
    <row r="968" spans="9:30">
      <c r="I968" s="20"/>
      <c r="P968" s="20"/>
      <c r="W968" s="20"/>
      <c r="AD968" s="20"/>
    </row>
    <row r="969" spans="9:30">
      <c r="I969" s="20"/>
      <c r="P969" s="20"/>
      <c r="W969" s="20"/>
      <c r="AD969" s="20"/>
    </row>
    <row r="970" spans="9:30">
      <c r="I970" s="20"/>
      <c r="P970" s="20"/>
      <c r="W970" s="20"/>
      <c r="AD970" s="20"/>
    </row>
    <row r="971" spans="9:30">
      <c r="I971" s="20"/>
      <c r="P971" s="20"/>
      <c r="W971" s="20"/>
      <c r="AD971" s="20"/>
    </row>
    <row r="972" spans="9:30">
      <c r="I972" s="20"/>
      <c r="P972" s="20"/>
      <c r="W972" s="20"/>
      <c r="AD972" s="20"/>
    </row>
    <row r="973" spans="9:30">
      <c r="I973" s="20"/>
      <c r="P973" s="20"/>
      <c r="W973" s="20"/>
      <c r="AD973" s="20"/>
    </row>
    <row r="974" spans="9:30">
      <c r="I974" s="20"/>
      <c r="P974" s="20"/>
      <c r="W974" s="20"/>
      <c r="AD974" s="20"/>
    </row>
    <row r="975" spans="9:30">
      <c r="I975" s="20"/>
      <c r="P975" s="20"/>
      <c r="W975" s="20"/>
      <c r="AD975" s="20"/>
    </row>
    <row r="976" spans="9:30">
      <c r="I976" s="20"/>
      <c r="P976" s="20"/>
      <c r="W976" s="20"/>
      <c r="AD976" s="20"/>
    </row>
    <row r="977" spans="9:30">
      <c r="I977" s="20"/>
      <c r="P977" s="20"/>
      <c r="W977" s="20"/>
      <c r="AD977" s="20"/>
    </row>
    <row r="978" spans="9:30">
      <c r="I978" s="20"/>
      <c r="P978" s="20"/>
      <c r="W978" s="20"/>
      <c r="AD978" s="20"/>
    </row>
    <row r="979" spans="9:30">
      <c r="I979" s="20"/>
      <c r="P979" s="20"/>
      <c r="W979" s="20"/>
      <c r="AD979" s="20"/>
    </row>
    <row r="980" spans="9:30">
      <c r="I980" s="20"/>
      <c r="P980" s="20"/>
      <c r="W980" s="20"/>
      <c r="AD980" s="20"/>
    </row>
    <row r="981" spans="9:30">
      <c r="I981" s="20"/>
      <c r="P981" s="20"/>
      <c r="W981" s="20"/>
      <c r="AD981" s="20"/>
    </row>
    <row r="982" spans="9:30">
      <c r="I982" s="20"/>
      <c r="P982" s="20"/>
      <c r="W982" s="20"/>
      <c r="AD982" s="20"/>
    </row>
    <row r="983" spans="9:30">
      <c r="I983" s="20"/>
      <c r="P983" s="20"/>
      <c r="W983" s="20"/>
      <c r="AD983" s="20"/>
    </row>
    <row r="984" spans="9:30">
      <c r="I984" s="20"/>
      <c r="P984" s="20"/>
      <c r="W984" s="20"/>
      <c r="AD984" s="20"/>
    </row>
    <row r="985" spans="9:30">
      <c r="I985" s="20"/>
      <c r="P985" s="20"/>
      <c r="W985" s="20"/>
      <c r="AD985" s="20"/>
    </row>
    <row r="986" spans="9:30">
      <c r="I986" s="20"/>
      <c r="P986" s="20"/>
      <c r="W986" s="20"/>
      <c r="AD986" s="20"/>
    </row>
    <row r="987" spans="9:30">
      <c r="I987" s="20"/>
      <c r="P987" s="20"/>
      <c r="W987" s="20"/>
      <c r="AD987" s="20"/>
    </row>
    <row r="988" spans="9:30">
      <c r="I988" s="20"/>
      <c r="P988" s="20"/>
      <c r="W988" s="20"/>
      <c r="AD988" s="20"/>
    </row>
    <row r="989" spans="9:30">
      <c r="I989" s="20"/>
      <c r="P989" s="20"/>
      <c r="W989" s="20"/>
      <c r="AD989" s="20"/>
    </row>
    <row r="990" spans="9:30">
      <c r="I990" s="20"/>
      <c r="P990" s="20"/>
      <c r="W990" s="20"/>
      <c r="AD990" s="20"/>
    </row>
    <row r="991" spans="9:30">
      <c r="I991" s="20"/>
      <c r="P991" s="20"/>
      <c r="W991" s="20"/>
      <c r="AD991" s="20"/>
    </row>
    <row r="992" spans="9:30">
      <c r="I992" s="20"/>
      <c r="P992" s="20"/>
      <c r="W992" s="20"/>
      <c r="AD992" s="20"/>
    </row>
    <row r="993" spans="9:30">
      <c r="I993" s="20"/>
      <c r="P993" s="20"/>
      <c r="W993" s="20"/>
      <c r="AD993" s="20"/>
    </row>
    <row r="994" spans="9:30">
      <c r="I994" s="20"/>
      <c r="P994" s="20"/>
      <c r="W994" s="20"/>
      <c r="AD994" s="20"/>
    </row>
    <row r="995" spans="9:30">
      <c r="I995" s="20"/>
      <c r="P995" s="20"/>
      <c r="W995" s="20"/>
      <c r="AD995" s="20"/>
    </row>
    <row r="996" spans="9:30">
      <c r="I996" s="20"/>
      <c r="P996" s="20"/>
      <c r="W996" s="20"/>
      <c r="AD996" s="20"/>
    </row>
    <row r="997" spans="9:30">
      <c r="I997" s="20"/>
      <c r="P997" s="20"/>
      <c r="W997" s="20"/>
      <c r="AD997" s="20"/>
    </row>
    <row r="998" spans="9:30">
      <c r="I998" s="20"/>
      <c r="P998" s="20"/>
      <c r="W998" s="20"/>
      <c r="AD998" s="20"/>
    </row>
    <row r="999" spans="9:30">
      <c r="I999" s="20"/>
      <c r="P999" s="20"/>
      <c r="W999" s="20"/>
      <c r="AD999" s="20"/>
    </row>
    <row r="1000" spans="9:30">
      <c r="I1000" s="20"/>
      <c r="P1000" s="20"/>
      <c r="W1000" s="20"/>
      <c r="AD1000" s="20"/>
    </row>
    <row r="1001" spans="9:30">
      <c r="I1001" s="20"/>
      <c r="P1001" s="20"/>
      <c r="W1001" s="20"/>
      <c r="AD1001" s="20"/>
    </row>
    <row r="1002" spans="9:30">
      <c r="I1002" s="20"/>
      <c r="P1002" s="20"/>
      <c r="W1002" s="20"/>
      <c r="AD1002" s="20"/>
    </row>
    <row r="1003" spans="9:30">
      <c r="I1003" s="20"/>
      <c r="P1003" s="20"/>
      <c r="W1003" s="20"/>
      <c r="AD1003" s="20"/>
    </row>
    <row r="1004" spans="9:30">
      <c r="I1004" s="20"/>
      <c r="P1004" s="20"/>
      <c r="W1004" s="20"/>
      <c r="AD1004" s="20"/>
    </row>
    <row r="1005" spans="9:30">
      <c r="I1005" s="20"/>
      <c r="P1005" s="20"/>
      <c r="W1005" s="20"/>
      <c r="AD1005" s="20"/>
    </row>
    <row r="1006" spans="9:30">
      <c r="I1006" s="20"/>
      <c r="P1006" s="20"/>
      <c r="W1006" s="20"/>
      <c r="AD1006" s="20"/>
    </row>
    <row r="1007" spans="9:30">
      <c r="I1007" s="20"/>
      <c r="P1007" s="20"/>
      <c r="W1007" s="20"/>
      <c r="AD1007" s="20"/>
    </row>
    <row r="1008" spans="9:30">
      <c r="I1008" s="20"/>
      <c r="P1008" s="20"/>
      <c r="W1008" s="20"/>
      <c r="AD1008" s="20"/>
    </row>
    <row r="1009" spans="9:30">
      <c r="I1009" s="20"/>
      <c r="P1009" s="20"/>
      <c r="W1009" s="20"/>
      <c r="AD1009" s="20"/>
    </row>
    <row r="1010" spans="9:30">
      <c r="I1010" s="20"/>
      <c r="P1010" s="20"/>
      <c r="W1010" s="20"/>
      <c r="AD1010" s="20"/>
    </row>
    <row r="1011" spans="9:30">
      <c r="I1011" s="20"/>
      <c r="P1011" s="20"/>
      <c r="W1011" s="20"/>
      <c r="AD1011" s="20"/>
    </row>
    <row r="1012" spans="9:30">
      <c r="I1012" s="20"/>
      <c r="P1012" s="20"/>
      <c r="W1012" s="20"/>
      <c r="AD1012" s="20"/>
    </row>
    <row r="1013" spans="9:30">
      <c r="I1013" s="20"/>
      <c r="P1013" s="20"/>
      <c r="W1013" s="20"/>
      <c r="AD1013" s="20"/>
    </row>
    <row r="1014" spans="9:30">
      <c r="I1014" s="20"/>
      <c r="P1014" s="20"/>
      <c r="W1014" s="20"/>
      <c r="AD1014" s="20"/>
    </row>
    <row r="1015" spans="9:30">
      <c r="I1015" s="20"/>
      <c r="P1015" s="20"/>
      <c r="W1015" s="20"/>
      <c r="AD1015" s="20"/>
    </row>
    <row r="1016" spans="9:30">
      <c r="I1016" s="20"/>
      <c r="P1016" s="20"/>
      <c r="W1016" s="20"/>
      <c r="AD1016" s="20"/>
    </row>
    <row r="1017" spans="9:30">
      <c r="I1017" s="20"/>
      <c r="P1017" s="20"/>
      <c r="W1017" s="20"/>
      <c r="AD1017" s="20"/>
    </row>
    <row r="1018" spans="9:30">
      <c r="I1018" s="20"/>
      <c r="P1018" s="20"/>
      <c r="W1018" s="20"/>
      <c r="AD1018" s="20"/>
    </row>
    <row r="1019" spans="9:30">
      <c r="I1019" s="20"/>
      <c r="P1019" s="20"/>
      <c r="W1019" s="20"/>
      <c r="AD1019" s="20"/>
    </row>
    <row r="1020" spans="9:30">
      <c r="I1020" s="20"/>
      <c r="P1020" s="20"/>
      <c r="W1020" s="20"/>
      <c r="AD1020" s="20"/>
    </row>
    <row r="1021" spans="9:30">
      <c r="I1021" s="20"/>
      <c r="P1021" s="20"/>
      <c r="W1021" s="20"/>
      <c r="AD1021" s="20"/>
    </row>
    <row r="1022" spans="9:30">
      <c r="I1022" s="20"/>
      <c r="P1022" s="20"/>
      <c r="W1022" s="20"/>
      <c r="AD1022" s="20"/>
    </row>
    <row r="1023" spans="9:30">
      <c r="I1023" s="20"/>
      <c r="P1023" s="20"/>
      <c r="W1023" s="20"/>
      <c r="AD1023" s="20"/>
    </row>
    <row r="1024" spans="9:30">
      <c r="I1024" s="20"/>
      <c r="P1024" s="20"/>
      <c r="W1024" s="20"/>
      <c r="AD1024" s="20"/>
    </row>
    <row r="1025" spans="9:30">
      <c r="I1025" s="20"/>
      <c r="P1025" s="20"/>
      <c r="W1025" s="20"/>
      <c r="AD1025" s="20"/>
    </row>
    <row r="1026" spans="9:30">
      <c r="I1026" s="20"/>
      <c r="P1026" s="20"/>
      <c r="W1026" s="20"/>
      <c r="AD1026" s="20"/>
    </row>
    <row r="1027" spans="9:30">
      <c r="I1027" s="20"/>
      <c r="P1027" s="20"/>
      <c r="W1027" s="20"/>
      <c r="AD1027" s="20"/>
    </row>
    <row r="1028" spans="9:30">
      <c r="I1028" s="20"/>
      <c r="P1028" s="20"/>
      <c r="W1028" s="20"/>
      <c r="AD1028" s="20"/>
    </row>
    <row r="1029" spans="9:30">
      <c r="I1029" s="20"/>
      <c r="P1029" s="20"/>
      <c r="W1029" s="20"/>
      <c r="AD1029" s="20"/>
    </row>
    <row r="1030" spans="9:30">
      <c r="I1030" s="20"/>
      <c r="P1030" s="20"/>
      <c r="W1030" s="20"/>
      <c r="AD1030" s="20"/>
    </row>
    <row r="1031" spans="9:30">
      <c r="I1031" s="20"/>
      <c r="P1031" s="20"/>
      <c r="W1031" s="20"/>
      <c r="AD1031" s="20"/>
    </row>
    <row r="1032" spans="9:30">
      <c r="I1032" s="20"/>
      <c r="P1032" s="20"/>
      <c r="W1032" s="20"/>
      <c r="AD1032" s="20"/>
    </row>
    <row r="1033" spans="9:30">
      <c r="I1033" s="20"/>
      <c r="P1033" s="20"/>
      <c r="W1033" s="20"/>
      <c r="AD1033" s="20"/>
    </row>
    <row r="1034" spans="9:30">
      <c r="I1034" s="20"/>
      <c r="P1034" s="20"/>
      <c r="W1034" s="20"/>
      <c r="AD1034" s="20"/>
    </row>
    <row r="1035" spans="9:30">
      <c r="I1035" s="20"/>
      <c r="P1035" s="20"/>
      <c r="W1035" s="20"/>
      <c r="AD1035" s="20"/>
    </row>
    <row r="1036" spans="9:30">
      <c r="I1036" s="20"/>
      <c r="P1036" s="20"/>
      <c r="W1036" s="20"/>
      <c r="AD1036" s="20"/>
    </row>
    <row r="1037" spans="9:30">
      <c r="I1037" s="20"/>
      <c r="P1037" s="20"/>
      <c r="W1037" s="20"/>
      <c r="AD1037" s="20"/>
    </row>
    <row r="1038" spans="9:30">
      <c r="I1038" s="20"/>
      <c r="P1038" s="20"/>
      <c r="W1038" s="20"/>
      <c r="AD1038" s="20"/>
    </row>
    <row r="1039" spans="9:30">
      <c r="I1039" s="20"/>
      <c r="P1039" s="20"/>
      <c r="W1039" s="20"/>
      <c r="AD1039" s="20"/>
    </row>
    <row r="1040" spans="9:30">
      <c r="I1040" s="20"/>
      <c r="P1040" s="20"/>
      <c r="W1040" s="20"/>
      <c r="AD1040" s="20"/>
    </row>
    <row r="1041" spans="9:30">
      <c r="I1041" s="20"/>
      <c r="P1041" s="20"/>
      <c r="W1041" s="20"/>
      <c r="AD1041" s="20"/>
    </row>
    <row r="1042" spans="9:30">
      <c r="I1042" s="20"/>
      <c r="P1042" s="20"/>
      <c r="W1042" s="20"/>
      <c r="AD1042" s="20"/>
    </row>
    <row r="1043" spans="9:30">
      <c r="I1043" s="20"/>
      <c r="P1043" s="20"/>
      <c r="W1043" s="20"/>
      <c r="AD1043" s="20"/>
    </row>
    <row r="1044" spans="9:30">
      <c r="I1044" s="20"/>
      <c r="P1044" s="20"/>
      <c r="W1044" s="20"/>
      <c r="AD1044" s="20"/>
    </row>
    <row r="1045" spans="9:30">
      <c r="I1045" s="20"/>
      <c r="P1045" s="20"/>
      <c r="W1045" s="20"/>
      <c r="AD1045" s="20"/>
    </row>
    <row r="1046" spans="9:30">
      <c r="I1046" s="20"/>
      <c r="P1046" s="20"/>
      <c r="W1046" s="20"/>
      <c r="AD1046" s="20"/>
    </row>
    <row r="1047" spans="9:30">
      <c r="I1047" s="20"/>
      <c r="P1047" s="20"/>
      <c r="W1047" s="20"/>
      <c r="AD1047" s="20"/>
    </row>
    <row r="1048" spans="9:30">
      <c r="I1048" s="20"/>
      <c r="P1048" s="20"/>
      <c r="W1048" s="20"/>
      <c r="AD1048" s="20"/>
    </row>
    <row r="1049" spans="9:30">
      <c r="I1049" s="20"/>
      <c r="P1049" s="20"/>
      <c r="W1049" s="20"/>
      <c r="AD1049" s="20"/>
    </row>
    <row r="1050" spans="9:30">
      <c r="I1050" s="20"/>
      <c r="P1050" s="20"/>
      <c r="W1050" s="20"/>
      <c r="AD1050" s="20"/>
    </row>
    <row r="1051" spans="9:30">
      <c r="I1051" s="20"/>
      <c r="P1051" s="20"/>
      <c r="W1051" s="20"/>
      <c r="AD1051" s="20"/>
    </row>
    <row r="1052" spans="9:30">
      <c r="I1052" s="20"/>
      <c r="P1052" s="20"/>
      <c r="W1052" s="20"/>
      <c r="AD1052" s="20"/>
    </row>
    <row r="1053" spans="9:30">
      <c r="I1053" s="20"/>
      <c r="P1053" s="20"/>
      <c r="W1053" s="20"/>
      <c r="AD1053" s="20"/>
    </row>
    <row r="1054" spans="9:30">
      <c r="I1054" s="20"/>
      <c r="P1054" s="20"/>
      <c r="W1054" s="20"/>
      <c r="AD1054" s="20"/>
    </row>
    <row r="1055" spans="9:30">
      <c r="I1055" s="20"/>
      <c r="P1055" s="20"/>
      <c r="W1055" s="20"/>
      <c r="AD1055" s="20"/>
    </row>
    <row r="1056" spans="9:30">
      <c r="I1056" s="20"/>
      <c r="P1056" s="20"/>
      <c r="W1056" s="20"/>
      <c r="AD1056" s="20"/>
    </row>
    <row r="1057" spans="9:30">
      <c r="I1057" s="20"/>
      <c r="P1057" s="20"/>
      <c r="W1057" s="20"/>
      <c r="AD1057" s="20"/>
    </row>
    <row r="1058" spans="9:30">
      <c r="I1058" s="20"/>
      <c r="P1058" s="20"/>
      <c r="W1058" s="20"/>
      <c r="AD1058" s="20"/>
    </row>
    <row r="1059" spans="9:30">
      <c r="I1059" s="20"/>
      <c r="P1059" s="20"/>
      <c r="W1059" s="20"/>
      <c r="AD1059" s="20"/>
    </row>
    <row r="1060" spans="9:30">
      <c r="I1060" s="20"/>
      <c r="P1060" s="20"/>
      <c r="W1060" s="20"/>
      <c r="AD1060" s="20"/>
    </row>
    <row r="1061" spans="9:30">
      <c r="I1061" s="20"/>
      <c r="P1061" s="20"/>
      <c r="W1061" s="20"/>
      <c r="AD1061" s="20"/>
    </row>
    <row r="1062" spans="9:30">
      <c r="I1062" s="20"/>
      <c r="P1062" s="20"/>
      <c r="W1062" s="20"/>
      <c r="AD1062" s="20"/>
    </row>
    <row r="1063" spans="9:30">
      <c r="I1063" s="20"/>
      <c r="P1063" s="20"/>
      <c r="W1063" s="20"/>
      <c r="AD1063" s="20"/>
    </row>
    <row r="1064" spans="9:30">
      <c r="I1064" s="20"/>
      <c r="P1064" s="20"/>
      <c r="W1064" s="20"/>
      <c r="AD1064" s="20"/>
    </row>
    <row r="1065" spans="9:30">
      <c r="I1065" s="20"/>
      <c r="P1065" s="20"/>
      <c r="W1065" s="20"/>
      <c r="AD1065" s="20"/>
    </row>
    <row r="1066" spans="9:30">
      <c r="I1066" s="20"/>
      <c r="P1066" s="20"/>
      <c r="W1066" s="20"/>
      <c r="AD1066" s="20"/>
    </row>
    <row r="1067" spans="9:30">
      <c r="I1067" s="20"/>
      <c r="P1067" s="20"/>
      <c r="W1067" s="20"/>
      <c r="AD1067" s="20"/>
    </row>
    <row r="1068" spans="9:30">
      <c r="I1068" s="20"/>
      <c r="P1068" s="20"/>
      <c r="W1068" s="20"/>
      <c r="AD1068" s="20"/>
    </row>
    <row r="1069" spans="9:30">
      <c r="I1069" s="20"/>
      <c r="P1069" s="20"/>
      <c r="W1069" s="20"/>
      <c r="AD1069" s="20"/>
    </row>
    <row r="1070" spans="9:30">
      <c r="I1070" s="20"/>
      <c r="P1070" s="20"/>
      <c r="W1070" s="20"/>
      <c r="AD1070" s="20"/>
    </row>
    <row r="1071" spans="9:30">
      <c r="I1071" s="20"/>
      <c r="P1071" s="20"/>
      <c r="W1071" s="20"/>
      <c r="AD1071" s="20"/>
    </row>
    <row r="1072" spans="9:30">
      <c r="I1072" s="20"/>
      <c r="P1072" s="20"/>
      <c r="W1072" s="20"/>
      <c r="AD1072" s="20"/>
    </row>
    <row r="1073" spans="9:30">
      <c r="I1073" s="20"/>
      <c r="P1073" s="20"/>
      <c r="W1073" s="20"/>
      <c r="AD1073" s="20"/>
    </row>
    <row r="1074" spans="9:30">
      <c r="I1074" s="20"/>
      <c r="P1074" s="20"/>
      <c r="W1074" s="20"/>
      <c r="AD1074" s="20"/>
    </row>
    <row r="1075" spans="9:30">
      <c r="I1075" s="20"/>
      <c r="P1075" s="20"/>
      <c r="W1075" s="20"/>
      <c r="AD1075" s="20"/>
    </row>
    <row r="1076" spans="9:30">
      <c r="I1076" s="20"/>
      <c r="P1076" s="20"/>
      <c r="W1076" s="20"/>
      <c r="AD1076" s="20"/>
    </row>
    <row r="1077" spans="9:30">
      <c r="I1077" s="20"/>
      <c r="P1077" s="20"/>
      <c r="W1077" s="20"/>
      <c r="AD1077" s="20"/>
    </row>
    <row r="1078" spans="9:30">
      <c r="I1078" s="20"/>
      <c r="P1078" s="20"/>
      <c r="W1078" s="20"/>
      <c r="AD1078" s="20"/>
    </row>
    <row r="1079" spans="9:30">
      <c r="I1079" s="20"/>
      <c r="P1079" s="20"/>
      <c r="W1079" s="20"/>
      <c r="AD1079" s="20"/>
    </row>
    <row r="1080" spans="9:30">
      <c r="I1080" s="20"/>
      <c r="P1080" s="20"/>
      <c r="W1080" s="20"/>
      <c r="AD1080" s="20"/>
    </row>
    <row r="1081" spans="9:30">
      <c r="I1081" s="20"/>
      <c r="P1081" s="20"/>
      <c r="W1081" s="20"/>
      <c r="AD1081" s="20"/>
    </row>
    <row r="1082" spans="9:30">
      <c r="I1082" s="20"/>
      <c r="P1082" s="20"/>
      <c r="W1082" s="20"/>
      <c r="AD1082" s="20"/>
    </row>
    <row r="1083" spans="9:30">
      <c r="I1083" s="20"/>
      <c r="P1083" s="20"/>
      <c r="W1083" s="20"/>
      <c r="AD1083" s="20"/>
    </row>
    <row r="1084" spans="9:30">
      <c r="I1084" s="20"/>
      <c r="P1084" s="20"/>
      <c r="W1084" s="20"/>
      <c r="AD1084" s="20"/>
    </row>
    <row r="1085" spans="9:30">
      <c r="I1085" s="20"/>
      <c r="P1085" s="20"/>
      <c r="W1085" s="20"/>
      <c r="AD1085" s="20"/>
    </row>
    <row r="1086" spans="9:30">
      <c r="I1086" s="20"/>
      <c r="P1086" s="20"/>
      <c r="W1086" s="20"/>
      <c r="AD1086" s="20"/>
    </row>
    <row r="1087" spans="9:30">
      <c r="I1087" s="20"/>
      <c r="P1087" s="20"/>
      <c r="W1087" s="20"/>
      <c r="AD1087" s="20"/>
    </row>
    <row r="1088" spans="9:30">
      <c r="I1088" s="20"/>
      <c r="P1088" s="20"/>
      <c r="W1088" s="20"/>
      <c r="AD1088" s="20"/>
    </row>
    <row r="1089" spans="9:30">
      <c r="I1089" s="20"/>
      <c r="P1089" s="20"/>
      <c r="W1089" s="20"/>
      <c r="AD1089" s="20"/>
    </row>
    <row r="1090" spans="9:30">
      <c r="I1090" s="20"/>
      <c r="P1090" s="20"/>
      <c r="W1090" s="20"/>
      <c r="AD1090" s="20"/>
    </row>
    <row r="1091" spans="9:30">
      <c r="I1091" s="20"/>
      <c r="P1091" s="20"/>
      <c r="W1091" s="20"/>
      <c r="AD1091" s="20"/>
    </row>
    <row r="1092" spans="9:30">
      <c r="I1092" s="20"/>
      <c r="P1092" s="20"/>
      <c r="W1092" s="20"/>
      <c r="AD1092" s="20"/>
    </row>
    <row r="1093" spans="9:30">
      <c r="I1093" s="20"/>
      <c r="P1093" s="20"/>
      <c r="W1093" s="20"/>
      <c r="AD1093" s="20"/>
    </row>
    <row r="1094" spans="9:30">
      <c r="I1094" s="20"/>
      <c r="P1094" s="20"/>
      <c r="W1094" s="20"/>
      <c r="AD1094" s="20"/>
    </row>
    <row r="1095" spans="9:30">
      <c r="I1095" s="20"/>
      <c r="P1095" s="20"/>
      <c r="W1095" s="20"/>
      <c r="AD1095" s="20"/>
    </row>
    <row r="1096" spans="9:30">
      <c r="I1096" s="20"/>
      <c r="P1096" s="20"/>
      <c r="W1096" s="20"/>
      <c r="AD1096" s="20"/>
    </row>
    <row r="1097" spans="9:30">
      <c r="I1097" s="20"/>
      <c r="P1097" s="20"/>
      <c r="W1097" s="20"/>
      <c r="AD1097" s="20"/>
    </row>
    <row r="1098" spans="9:30">
      <c r="I1098" s="20"/>
      <c r="P1098" s="20"/>
      <c r="W1098" s="20"/>
      <c r="AD1098" s="20"/>
    </row>
    <row r="1099" spans="9:30">
      <c r="I1099" s="20"/>
      <c r="P1099" s="20"/>
      <c r="W1099" s="20"/>
      <c r="AD1099" s="20"/>
    </row>
    <row r="1100" spans="9:30">
      <c r="I1100" s="20"/>
      <c r="P1100" s="20"/>
      <c r="W1100" s="20"/>
      <c r="AD1100" s="20"/>
    </row>
    <row r="1101" spans="9:30">
      <c r="I1101" s="20"/>
      <c r="P1101" s="20"/>
      <c r="W1101" s="20"/>
      <c r="AD1101" s="20"/>
    </row>
    <row r="1102" spans="9:30">
      <c r="I1102" s="20"/>
      <c r="P1102" s="20"/>
      <c r="W1102" s="20"/>
      <c r="AD1102" s="20"/>
    </row>
    <row r="1103" spans="9:30">
      <c r="I1103" s="20"/>
      <c r="P1103" s="20"/>
      <c r="W1103" s="20"/>
      <c r="AD1103" s="20"/>
    </row>
    <row r="1104" spans="9:30">
      <c r="I1104" s="20"/>
      <c r="P1104" s="20"/>
      <c r="W1104" s="20"/>
      <c r="AD1104" s="20"/>
    </row>
    <row r="1105" spans="9:30">
      <c r="I1105" s="20"/>
      <c r="P1105" s="20"/>
      <c r="W1105" s="20"/>
      <c r="AD1105" s="20"/>
    </row>
    <row r="1106" spans="9:30">
      <c r="I1106" s="20"/>
      <c r="P1106" s="20"/>
      <c r="W1106" s="20"/>
      <c r="AD1106" s="20"/>
    </row>
    <row r="1107" spans="9:30">
      <c r="I1107" s="20"/>
      <c r="P1107" s="20"/>
      <c r="W1107" s="20"/>
      <c r="AD1107" s="20"/>
    </row>
    <row r="1108" spans="9:30">
      <c r="I1108" s="20"/>
      <c r="P1108" s="20"/>
      <c r="W1108" s="20"/>
      <c r="AD1108" s="20"/>
    </row>
    <row r="1109" spans="9:30">
      <c r="I1109" s="20"/>
      <c r="P1109" s="20"/>
      <c r="W1109" s="20"/>
      <c r="AD1109" s="20"/>
    </row>
    <row r="1110" spans="9:30">
      <c r="I1110" s="20"/>
      <c r="P1110" s="20"/>
      <c r="W1110" s="20"/>
      <c r="AD1110" s="20"/>
    </row>
    <row r="1111" spans="9:30">
      <c r="I1111" s="20"/>
      <c r="P1111" s="20"/>
      <c r="W1111" s="20"/>
      <c r="AD1111" s="20"/>
    </row>
    <row r="1112" spans="9:30">
      <c r="I1112" s="20"/>
      <c r="P1112" s="20"/>
      <c r="W1112" s="20"/>
      <c r="AD1112" s="20"/>
    </row>
    <row r="1113" spans="9:30">
      <c r="I1113" s="20"/>
      <c r="P1113" s="20"/>
      <c r="W1113" s="20"/>
      <c r="AD1113" s="20"/>
    </row>
    <row r="1114" spans="9:30">
      <c r="I1114" s="20"/>
      <c r="P1114" s="20"/>
      <c r="W1114" s="20"/>
      <c r="AD1114" s="20"/>
    </row>
    <row r="1115" spans="9:30">
      <c r="I1115" s="20"/>
      <c r="P1115" s="20"/>
      <c r="W1115" s="20"/>
      <c r="AD1115" s="20"/>
    </row>
    <row r="1116" spans="9:30">
      <c r="I1116" s="20"/>
      <c r="P1116" s="20"/>
      <c r="W1116" s="20"/>
      <c r="AD1116" s="20"/>
    </row>
    <row r="1117" spans="9:30">
      <c r="I1117" s="20"/>
      <c r="P1117" s="20"/>
      <c r="W1117" s="20"/>
      <c r="AD1117" s="20"/>
    </row>
    <row r="1118" spans="9:30">
      <c r="I1118" s="20"/>
      <c r="P1118" s="20"/>
      <c r="W1118" s="20"/>
      <c r="AD1118" s="20"/>
    </row>
    <row r="1119" spans="9:30">
      <c r="I1119" s="20"/>
      <c r="P1119" s="20"/>
      <c r="W1119" s="20"/>
      <c r="AD1119" s="20"/>
    </row>
    <row r="1120" spans="9:30">
      <c r="I1120" s="20"/>
      <c r="P1120" s="20"/>
      <c r="W1120" s="20"/>
      <c r="AD1120" s="20"/>
    </row>
    <row r="1121" spans="9:30">
      <c r="I1121" s="20"/>
      <c r="P1121" s="20"/>
      <c r="W1121" s="20"/>
      <c r="AD1121" s="20"/>
    </row>
    <row r="1122" spans="9:30">
      <c r="I1122" s="20"/>
      <c r="P1122" s="20"/>
      <c r="W1122" s="20"/>
      <c r="AD1122" s="20"/>
    </row>
    <row r="1123" spans="9:30">
      <c r="I1123" s="20"/>
      <c r="P1123" s="20"/>
      <c r="W1123" s="20"/>
      <c r="AD1123" s="20"/>
    </row>
    <row r="1124" spans="9:30">
      <c r="I1124" s="20"/>
      <c r="P1124" s="20"/>
      <c r="W1124" s="20"/>
      <c r="AD1124" s="20"/>
    </row>
    <row r="1125" spans="9:30">
      <c r="I1125" s="20"/>
      <c r="P1125" s="20"/>
      <c r="W1125" s="20"/>
      <c r="AD1125" s="20"/>
    </row>
    <row r="1126" spans="9:30">
      <c r="I1126" s="20"/>
      <c r="P1126" s="20"/>
      <c r="W1126" s="20"/>
      <c r="AD1126" s="20"/>
    </row>
    <row r="1127" spans="9:30">
      <c r="I1127" s="20"/>
      <c r="P1127" s="20"/>
      <c r="W1127" s="20"/>
      <c r="AD1127" s="20"/>
    </row>
    <row r="1128" spans="9:30">
      <c r="I1128" s="20"/>
      <c r="P1128" s="20"/>
      <c r="W1128" s="20"/>
      <c r="AD1128" s="20"/>
    </row>
    <row r="1129" spans="9:30">
      <c r="I1129" s="20"/>
      <c r="P1129" s="20"/>
      <c r="W1129" s="20"/>
      <c r="AD1129" s="20"/>
    </row>
    <row r="1130" spans="9:30">
      <c r="I1130" s="20"/>
      <c r="P1130" s="20"/>
      <c r="W1130" s="20"/>
      <c r="AD1130" s="20"/>
    </row>
    <row r="1131" spans="9:30">
      <c r="I1131" s="20"/>
      <c r="P1131" s="20"/>
      <c r="W1131" s="20"/>
      <c r="AD1131" s="20"/>
    </row>
    <row r="1132" spans="9:30">
      <c r="I1132" s="20"/>
      <c r="P1132" s="20"/>
      <c r="W1132" s="20"/>
      <c r="AD1132" s="20"/>
    </row>
    <row r="1133" spans="9:30">
      <c r="I1133" s="20"/>
      <c r="P1133" s="20"/>
      <c r="W1133" s="20"/>
      <c r="AD1133" s="20"/>
    </row>
    <row r="1134" spans="9:30">
      <c r="I1134" s="20"/>
      <c r="P1134" s="20"/>
      <c r="W1134" s="20"/>
      <c r="AD1134" s="20"/>
    </row>
    <row r="1135" spans="9:30">
      <c r="I1135" s="20"/>
      <c r="P1135" s="20"/>
      <c r="W1135" s="20"/>
      <c r="AD1135" s="20"/>
    </row>
    <row r="1136" spans="9:30">
      <c r="I1136" s="20"/>
      <c r="P1136" s="20"/>
      <c r="W1136" s="20"/>
      <c r="AD1136" s="20"/>
    </row>
    <row r="1137" spans="9:30">
      <c r="I1137" s="20"/>
      <c r="P1137" s="20"/>
      <c r="W1137" s="20"/>
      <c r="AD1137" s="20"/>
    </row>
    <row r="1138" spans="9:30">
      <c r="I1138" s="20"/>
      <c r="P1138" s="20"/>
      <c r="W1138" s="20"/>
      <c r="AD1138" s="20"/>
    </row>
    <row r="1139" spans="9:30">
      <c r="I1139" s="20"/>
      <c r="P1139" s="20"/>
      <c r="W1139" s="20"/>
      <c r="AD1139" s="20"/>
    </row>
    <row r="1140" spans="9:30">
      <c r="I1140" s="20"/>
      <c r="P1140" s="20"/>
      <c r="W1140" s="20"/>
      <c r="AD1140" s="20"/>
    </row>
    <row r="1141" spans="9:30">
      <c r="I1141" s="20"/>
      <c r="P1141" s="20"/>
      <c r="W1141" s="20"/>
      <c r="AD1141" s="20"/>
    </row>
    <row r="1142" spans="9:30">
      <c r="I1142" s="20"/>
      <c r="P1142" s="20"/>
      <c r="W1142" s="20"/>
      <c r="AD1142" s="20"/>
    </row>
    <row r="1143" spans="9:30">
      <c r="I1143" s="20"/>
      <c r="P1143" s="20"/>
      <c r="W1143" s="20"/>
      <c r="AD1143" s="20"/>
    </row>
    <row r="1144" spans="9:30">
      <c r="I1144" s="20"/>
      <c r="P1144" s="20"/>
      <c r="W1144" s="20"/>
      <c r="AD1144" s="20"/>
    </row>
    <row r="1145" spans="9:30">
      <c r="I1145" s="20"/>
      <c r="P1145" s="20"/>
      <c r="W1145" s="20"/>
      <c r="AD1145" s="20"/>
    </row>
    <row r="1146" spans="9:30">
      <c r="I1146" s="20"/>
      <c r="P1146" s="20"/>
      <c r="W1146" s="20"/>
      <c r="AD1146" s="20"/>
    </row>
    <row r="1147" spans="9:30">
      <c r="I1147" s="20"/>
      <c r="P1147" s="20"/>
      <c r="W1147" s="20"/>
      <c r="AD1147" s="20"/>
    </row>
    <row r="1148" spans="9:30">
      <c r="I1148" s="20"/>
      <c r="P1148" s="20"/>
      <c r="W1148" s="20"/>
      <c r="AD1148" s="20"/>
    </row>
    <row r="1149" spans="9:30">
      <c r="I1149" s="20"/>
      <c r="P1149" s="20"/>
      <c r="W1149" s="20"/>
      <c r="AD1149" s="20"/>
    </row>
    <row r="1150" spans="9:30">
      <c r="I1150" s="20"/>
      <c r="P1150" s="20"/>
      <c r="W1150" s="20"/>
      <c r="AD1150" s="20"/>
    </row>
    <row r="1151" spans="9:30">
      <c r="I1151" s="20"/>
      <c r="P1151" s="20"/>
      <c r="W1151" s="20"/>
      <c r="AD1151" s="20"/>
    </row>
    <row r="1152" spans="9:30">
      <c r="I1152" s="20"/>
      <c r="P1152" s="20"/>
      <c r="W1152" s="20"/>
      <c r="AD1152" s="20"/>
    </row>
    <row r="1153" spans="9:30">
      <c r="I1153" s="20"/>
      <c r="P1153" s="20"/>
      <c r="W1153" s="20"/>
      <c r="AD1153" s="20"/>
    </row>
    <row r="1154" spans="9:30">
      <c r="I1154" s="20"/>
      <c r="P1154" s="20"/>
      <c r="W1154" s="20"/>
      <c r="AD1154" s="20"/>
    </row>
    <row r="1155" spans="9:30">
      <c r="I1155" s="20"/>
      <c r="P1155" s="20"/>
      <c r="W1155" s="20"/>
      <c r="AD1155" s="20"/>
    </row>
    <row r="1156" spans="9:30">
      <c r="I1156" s="20"/>
      <c r="P1156" s="20"/>
      <c r="W1156" s="20"/>
      <c r="AD1156" s="20"/>
    </row>
    <row r="1157" spans="9:30">
      <c r="I1157" s="20"/>
      <c r="P1157" s="20"/>
      <c r="W1157" s="20"/>
      <c r="AD1157" s="20"/>
    </row>
    <row r="1158" spans="9:30">
      <c r="I1158" s="20"/>
      <c r="P1158" s="20"/>
      <c r="W1158" s="20"/>
      <c r="AD1158" s="20"/>
    </row>
    <row r="1159" spans="9:30">
      <c r="I1159" s="20"/>
      <c r="P1159" s="20"/>
      <c r="W1159" s="20"/>
      <c r="AD1159" s="20"/>
    </row>
    <row r="1160" spans="9:30">
      <c r="I1160" s="20"/>
      <c r="P1160" s="20"/>
      <c r="W1160" s="20"/>
      <c r="AD1160" s="20"/>
    </row>
    <row r="1161" spans="9:30">
      <c r="I1161" s="20"/>
      <c r="P1161" s="20"/>
      <c r="W1161" s="20"/>
      <c r="AD1161" s="20"/>
    </row>
    <row r="1162" spans="9:30">
      <c r="I1162" s="20"/>
      <c r="P1162" s="20"/>
      <c r="W1162" s="20"/>
      <c r="AD1162" s="20"/>
    </row>
    <row r="1163" spans="9:30">
      <c r="I1163" s="20"/>
      <c r="P1163" s="20"/>
      <c r="W1163" s="20"/>
      <c r="AD1163" s="20"/>
    </row>
    <row r="1164" spans="9:30">
      <c r="I1164" s="20"/>
      <c r="P1164" s="20"/>
      <c r="W1164" s="20"/>
      <c r="AD1164" s="20"/>
    </row>
    <row r="1165" spans="9:30">
      <c r="I1165" s="20"/>
      <c r="P1165" s="20"/>
      <c r="W1165" s="20"/>
      <c r="AD1165" s="20"/>
    </row>
    <row r="1166" spans="9:30">
      <c r="I1166" s="20"/>
      <c r="P1166" s="20"/>
      <c r="W1166" s="20"/>
      <c r="AD1166" s="20"/>
    </row>
    <row r="1167" spans="9:30">
      <c r="I1167" s="20"/>
      <c r="P1167" s="20"/>
      <c r="W1167" s="20"/>
      <c r="AD1167" s="20"/>
    </row>
    <row r="1168" spans="9:30">
      <c r="I1168" s="20"/>
      <c r="P1168" s="20"/>
      <c r="W1168" s="20"/>
      <c r="AD1168" s="20"/>
    </row>
    <row r="1169" spans="9:30">
      <c r="I1169" s="20"/>
      <c r="P1169" s="20"/>
      <c r="W1169" s="20"/>
      <c r="AD1169" s="20"/>
    </row>
    <row r="1170" spans="9:30">
      <c r="I1170" s="20"/>
      <c r="P1170" s="20"/>
      <c r="W1170" s="20"/>
      <c r="AD1170" s="20"/>
    </row>
    <row r="1171" spans="9:30">
      <c r="I1171" s="20"/>
      <c r="P1171" s="20"/>
      <c r="W1171" s="20"/>
      <c r="AD1171" s="20"/>
    </row>
    <row r="1172" spans="9:30">
      <c r="I1172" s="20"/>
      <c r="P1172" s="20"/>
      <c r="W1172" s="20"/>
      <c r="AD1172" s="20"/>
    </row>
    <row r="1173" spans="9:30">
      <c r="I1173" s="20"/>
      <c r="P1173" s="20"/>
      <c r="W1173" s="20"/>
      <c r="AD1173" s="20"/>
    </row>
    <row r="1174" spans="9:30">
      <c r="I1174" s="20"/>
      <c r="P1174" s="20"/>
      <c r="W1174" s="20"/>
      <c r="AD1174" s="20"/>
    </row>
    <row r="1175" spans="9:30">
      <c r="I1175" s="20"/>
      <c r="P1175" s="20"/>
      <c r="W1175" s="20"/>
      <c r="AD1175" s="20"/>
    </row>
    <row r="1176" spans="9:30">
      <c r="I1176" s="20"/>
      <c r="P1176" s="20"/>
      <c r="W1176" s="20"/>
      <c r="AD1176" s="20"/>
    </row>
    <row r="1177" spans="9:30">
      <c r="I1177" s="20"/>
      <c r="P1177" s="20"/>
      <c r="W1177" s="20"/>
      <c r="AD1177" s="20"/>
    </row>
    <row r="1178" spans="9:30">
      <c r="I1178" s="20"/>
      <c r="P1178" s="20"/>
      <c r="W1178" s="20"/>
      <c r="AD1178" s="20"/>
    </row>
    <row r="1179" spans="9:30">
      <c r="I1179" s="20"/>
      <c r="P1179" s="20"/>
      <c r="W1179" s="20"/>
      <c r="AD1179" s="20"/>
    </row>
    <row r="1180" spans="9:30">
      <c r="I1180" s="20"/>
      <c r="P1180" s="20"/>
      <c r="W1180" s="20"/>
      <c r="AD1180" s="20"/>
    </row>
    <row r="1181" spans="9:30">
      <c r="I1181" s="20"/>
      <c r="P1181" s="20"/>
      <c r="W1181" s="20"/>
      <c r="AD1181" s="20"/>
    </row>
    <row r="1182" spans="9:30">
      <c r="I1182" s="20"/>
      <c r="P1182" s="20"/>
      <c r="W1182" s="20"/>
      <c r="AD1182" s="20"/>
    </row>
    <row r="1183" spans="9:30">
      <c r="I1183" s="20"/>
      <c r="P1183" s="20"/>
      <c r="W1183" s="20"/>
      <c r="AD1183" s="20"/>
    </row>
    <row r="1184" spans="9:30">
      <c r="I1184" s="20"/>
      <c r="P1184" s="20"/>
      <c r="W1184" s="20"/>
      <c r="AD1184" s="20"/>
    </row>
    <row r="1185" spans="9:30">
      <c r="I1185" s="20"/>
      <c r="P1185" s="20"/>
      <c r="W1185" s="20"/>
      <c r="AD1185" s="20"/>
    </row>
    <row r="1186" spans="9:30">
      <c r="I1186" s="20"/>
      <c r="P1186" s="20"/>
      <c r="W1186" s="20"/>
      <c r="AD1186" s="20"/>
    </row>
    <row r="1187" spans="9:30">
      <c r="I1187" s="20"/>
      <c r="P1187" s="20"/>
      <c r="W1187" s="20"/>
      <c r="AD1187" s="20"/>
    </row>
    <row r="1188" spans="9:30">
      <c r="I1188" s="20"/>
      <c r="P1188" s="20"/>
      <c r="W1188" s="20"/>
      <c r="AD1188" s="20"/>
    </row>
    <row r="1189" spans="9:30">
      <c r="I1189" s="20"/>
      <c r="P1189" s="20"/>
      <c r="W1189" s="20"/>
      <c r="AD1189" s="20"/>
    </row>
    <row r="1190" spans="9:30">
      <c r="I1190" s="20"/>
      <c r="P1190" s="20"/>
      <c r="W1190" s="20"/>
      <c r="AD1190" s="20"/>
    </row>
    <row r="1191" spans="9:30">
      <c r="I1191" s="20"/>
      <c r="P1191" s="20"/>
      <c r="W1191" s="20"/>
      <c r="AD1191" s="20"/>
    </row>
    <row r="1192" spans="9:30">
      <c r="I1192" s="20"/>
      <c r="P1192" s="20"/>
      <c r="W1192" s="20"/>
      <c r="AD1192" s="20"/>
    </row>
    <row r="1193" spans="9:30">
      <c r="I1193" s="20"/>
      <c r="P1193" s="20"/>
      <c r="W1193" s="20"/>
      <c r="AD1193" s="20"/>
    </row>
    <row r="1194" spans="9:30">
      <c r="I1194" s="20"/>
      <c r="P1194" s="20"/>
      <c r="W1194" s="20"/>
      <c r="AD1194" s="20"/>
    </row>
    <row r="1195" spans="9:30">
      <c r="I1195" s="20"/>
      <c r="P1195" s="20"/>
      <c r="W1195" s="20"/>
      <c r="AD1195" s="20"/>
    </row>
    <row r="1196" spans="9:30">
      <c r="I1196" s="20"/>
      <c r="P1196" s="20"/>
      <c r="W1196" s="20"/>
      <c r="AD1196" s="20"/>
    </row>
    <row r="1197" spans="9:30">
      <c r="I1197" s="20"/>
      <c r="P1197" s="20"/>
      <c r="W1197" s="20"/>
      <c r="AD1197" s="20"/>
    </row>
    <row r="1198" spans="9:30">
      <c r="I1198" s="20"/>
      <c r="P1198" s="20"/>
      <c r="W1198" s="20"/>
      <c r="AD1198" s="20"/>
    </row>
    <row r="1199" spans="9:30">
      <c r="I1199" s="20"/>
      <c r="P1199" s="20"/>
      <c r="W1199" s="20"/>
      <c r="AD1199" s="20"/>
    </row>
    <row r="1200" spans="9:30">
      <c r="I1200" s="20"/>
      <c r="P1200" s="20"/>
      <c r="W1200" s="20"/>
      <c r="AD1200" s="20"/>
    </row>
    <row r="1201" spans="9:30">
      <c r="I1201" s="20"/>
      <c r="P1201" s="20"/>
      <c r="W1201" s="20"/>
      <c r="AD1201" s="20"/>
    </row>
    <row r="1202" spans="9:30">
      <c r="I1202" s="20"/>
      <c r="P1202" s="20"/>
      <c r="W1202" s="20"/>
      <c r="AD1202" s="20"/>
    </row>
    <row r="1203" spans="9:30">
      <c r="I1203" s="20"/>
      <c r="P1203" s="20"/>
      <c r="W1203" s="20"/>
      <c r="AD1203" s="20"/>
    </row>
    <row r="1204" spans="9:30">
      <c r="I1204" s="20"/>
      <c r="P1204" s="20"/>
      <c r="W1204" s="20"/>
      <c r="AD1204" s="20"/>
    </row>
    <row r="1205" spans="9:30">
      <c r="I1205" s="20"/>
      <c r="P1205" s="20"/>
      <c r="W1205" s="20"/>
      <c r="AD1205" s="20"/>
    </row>
    <row r="1206" spans="9:30">
      <c r="I1206" s="20"/>
      <c r="P1206" s="20"/>
      <c r="W1206" s="20"/>
      <c r="AD1206" s="20"/>
    </row>
    <row r="1207" spans="9:30">
      <c r="I1207" s="20"/>
      <c r="P1207" s="20"/>
      <c r="W1207" s="20"/>
      <c r="AD1207" s="20"/>
    </row>
    <row r="1208" spans="9:30">
      <c r="I1208" s="20"/>
      <c r="P1208" s="20"/>
      <c r="W1208" s="20"/>
      <c r="AD1208" s="20"/>
    </row>
    <row r="1209" spans="9:30">
      <c r="I1209" s="20"/>
      <c r="P1209" s="20"/>
      <c r="W1209" s="20"/>
      <c r="AD1209" s="20"/>
    </row>
    <row r="1210" spans="9:30">
      <c r="I1210" s="20"/>
      <c r="P1210" s="20"/>
      <c r="W1210" s="20"/>
      <c r="AD1210" s="20"/>
    </row>
    <row r="1211" spans="9:30">
      <c r="I1211" s="20"/>
      <c r="P1211" s="20"/>
      <c r="W1211" s="20"/>
      <c r="AD1211" s="20"/>
    </row>
    <row r="1212" spans="9:30">
      <c r="I1212" s="20"/>
      <c r="P1212" s="20"/>
      <c r="W1212" s="20"/>
      <c r="AD1212" s="20"/>
    </row>
    <row r="1213" spans="9:30">
      <c r="I1213" s="20"/>
      <c r="P1213" s="20"/>
      <c r="W1213" s="20"/>
      <c r="AD1213" s="20"/>
    </row>
    <row r="1214" spans="9:30">
      <c r="I1214" s="20"/>
      <c r="P1214" s="20"/>
      <c r="W1214" s="20"/>
      <c r="AD1214" s="20"/>
    </row>
    <row r="1215" spans="9:30">
      <c r="I1215" s="20"/>
      <c r="P1215" s="20"/>
      <c r="W1215" s="20"/>
      <c r="AD1215" s="20"/>
    </row>
    <row r="1216" spans="9:30">
      <c r="I1216" s="20"/>
      <c r="P1216" s="20"/>
      <c r="W1216" s="20"/>
      <c r="AD1216" s="20"/>
    </row>
    <row r="1217" spans="9:30">
      <c r="I1217" s="20"/>
      <c r="P1217" s="20"/>
      <c r="W1217" s="20"/>
      <c r="AD1217" s="20"/>
    </row>
    <row r="1218" spans="9:30">
      <c r="I1218" s="20"/>
      <c r="P1218" s="20"/>
      <c r="W1218" s="20"/>
      <c r="AD1218" s="20"/>
    </row>
    <row r="1219" spans="9:30">
      <c r="I1219" s="20"/>
      <c r="P1219" s="20"/>
      <c r="W1219" s="20"/>
      <c r="AD1219" s="20"/>
    </row>
    <row r="1220" spans="9:30">
      <c r="I1220" s="20"/>
      <c r="P1220" s="20"/>
      <c r="W1220" s="20"/>
      <c r="AD1220" s="20"/>
    </row>
    <row r="1221" spans="9:30">
      <c r="I1221" s="20"/>
      <c r="P1221" s="20"/>
      <c r="W1221" s="20"/>
      <c r="AD1221" s="20"/>
    </row>
    <row r="1222" spans="9:30">
      <c r="I1222" s="20"/>
      <c r="P1222" s="20"/>
      <c r="W1222" s="20"/>
      <c r="AD1222" s="20"/>
    </row>
    <row r="1223" spans="9:30">
      <c r="I1223" s="20"/>
      <c r="P1223" s="20"/>
      <c r="W1223" s="20"/>
      <c r="AD1223" s="20"/>
    </row>
    <row r="1224" spans="9:30">
      <c r="I1224" s="20"/>
      <c r="P1224" s="20"/>
      <c r="W1224" s="20"/>
      <c r="AD1224" s="20"/>
    </row>
    <row r="1225" spans="9:30">
      <c r="I1225" s="20"/>
      <c r="P1225" s="20"/>
      <c r="W1225" s="20"/>
      <c r="AD1225" s="20"/>
    </row>
    <row r="1226" spans="9:30">
      <c r="I1226" s="20"/>
      <c r="P1226" s="20"/>
      <c r="W1226" s="20"/>
      <c r="AD1226" s="20"/>
    </row>
    <row r="1227" spans="9:30">
      <c r="I1227" s="20"/>
      <c r="P1227" s="20"/>
      <c r="W1227" s="20"/>
      <c r="AD1227" s="20"/>
    </row>
    <row r="1228" spans="9:30">
      <c r="I1228" s="20"/>
      <c r="P1228" s="20"/>
      <c r="W1228" s="20"/>
      <c r="AD1228" s="20"/>
    </row>
    <row r="1229" spans="9:30">
      <c r="I1229" s="20"/>
      <c r="P1229" s="20"/>
      <c r="W1229" s="20"/>
      <c r="AD1229" s="20"/>
    </row>
    <row r="1230" spans="9:30">
      <c r="I1230" s="20"/>
      <c r="P1230" s="20"/>
      <c r="W1230" s="20"/>
      <c r="AD1230" s="20"/>
    </row>
    <row r="1231" spans="9:30">
      <c r="I1231" s="20"/>
      <c r="P1231" s="20"/>
      <c r="W1231" s="20"/>
      <c r="AD1231" s="20"/>
    </row>
    <row r="1232" spans="9:30">
      <c r="I1232" s="20"/>
      <c r="P1232" s="20"/>
      <c r="W1232" s="20"/>
      <c r="AD1232" s="20"/>
    </row>
    <row r="1233" spans="9:30">
      <c r="I1233" s="20"/>
      <c r="P1233" s="20"/>
      <c r="W1233" s="20"/>
      <c r="AD1233" s="20"/>
    </row>
    <row r="1234" spans="9:30">
      <c r="I1234" s="20"/>
      <c r="P1234" s="20"/>
      <c r="W1234" s="20"/>
      <c r="AD1234" s="20"/>
    </row>
    <row r="1235" spans="9:30">
      <c r="I1235" s="20"/>
      <c r="P1235" s="20"/>
      <c r="W1235" s="20"/>
      <c r="AD1235" s="20"/>
    </row>
    <row r="1236" spans="9:30">
      <c r="I1236" s="20"/>
      <c r="P1236" s="20"/>
      <c r="W1236" s="20"/>
      <c r="AD1236" s="20"/>
    </row>
    <row r="1237" spans="9:30">
      <c r="I1237" s="20"/>
      <c r="P1237" s="20"/>
      <c r="W1237" s="20"/>
      <c r="AD1237" s="20"/>
    </row>
    <row r="1238" spans="9:30">
      <c r="I1238" s="20"/>
      <c r="P1238" s="20"/>
      <c r="W1238" s="20"/>
      <c r="AD1238" s="20"/>
    </row>
    <row r="1239" spans="9:30">
      <c r="I1239" s="20"/>
      <c r="P1239" s="20"/>
      <c r="W1239" s="20"/>
      <c r="AD1239" s="20"/>
    </row>
    <row r="1240" spans="9:30">
      <c r="I1240" s="20"/>
      <c r="P1240" s="20"/>
      <c r="W1240" s="20"/>
      <c r="AD1240" s="20"/>
    </row>
    <row r="1241" spans="9:30">
      <c r="I1241" s="20"/>
      <c r="P1241" s="20"/>
      <c r="W1241" s="20"/>
      <c r="AD1241" s="20"/>
    </row>
    <row r="1242" spans="9:30">
      <c r="I1242" s="20"/>
      <c r="P1242" s="20"/>
      <c r="W1242" s="20"/>
      <c r="AD1242" s="20"/>
    </row>
    <row r="1243" spans="9:30">
      <c r="I1243" s="20"/>
      <c r="P1243" s="20"/>
      <c r="W1243" s="20"/>
      <c r="AD1243" s="20"/>
    </row>
    <row r="1244" spans="9:30">
      <c r="I1244" s="20"/>
      <c r="P1244" s="20"/>
      <c r="W1244" s="20"/>
      <c r="AD1244" s="20"/>
    </row>
    <row r="1245" spans="9:30">
      <c r="I1245" s="20"/>
      <c r="P1245" s="20"/>
      <c r="W1245" s="20"/>
      <c r="AD1245" s="20"/>
    </row>
    <row r="1246" spans="9:30">
      <c r="I1246" s="20"/>
      <c r="P1246" s="20"/>
      <c r="W1246" s="20"/>
      <c r="AD1246" s="20"/>
    </row>
    <row r="1247" spans="9:30">
      <c r="I1247" s="20"/>
      <c r="P1247" s="20"/>
      <c r="W1247" s="20"/>
      <c r="AD1247" s="20"/>
    </row>
    <row r="1248" spans="9:30">
      <c r="I1248" s="20"/>
      <c r="P1248" s="20"/>
      <c r="W1248" s="20"/>
      <c r="AD1248" s="20"/>
    </row>
    <row r="1249" spans="9:30">
      <c r="I1249" s="20"/>
      <c r="P1249" s="20"/>
      <c r="W1249" s="20"/>
      <c r="AD1249" s="20"/>
    </row>
    <row r="1250" spans="9:30">
      <c r="I1250" s="20"/>
      <c r="P1250" s="20"/>
      <c r="W1250" s="20"/>
      <c r="AD1250" s="20"/>
    </row>
    <row r="1251" spans="9:30">
      <c r="I1251" s="20"/>
      <c r="P1251" s="20"/>
      <c r="W1251" s="20"/>
      <c r="AD1251" s="20"/>
    </row>
    <row r="1252" spans="9:30">
      <c r="I1252" s="20"/>
      <c r="P1252" s="20"/>
      <c r="W1252" s="20"/>
      <c r="AD1252" s="20"/>
    </row>
    <row r="1253" spans="9:30">
      <c r="I1253" s="20"/>
      <c r="P1253" s="20"/>
      <c r="W1253" s="20"/>
      <c r="AD1253" s="20"/>
    </row>
    <row r="1254" spans="9:30">
      <c r="I1254" s="20"/>
      <c r="P1254" s="20"/>
      <c r="W1254" s="20"/>
      <c r="AD1254" s="20"/>
    </row>
    <row r="1255" spans="9:30">
      <c r="I1255" s="20"/>
      <c r="P1255" s="20"/>
      <c r="W1255" s="20"/>
      <c r="AD1255" s="20"/>
    </row>
    <row r="1256" spans="9:30">
      <c r="I1256" s="20"/>
      <c r="P1256" s="20"/>
      <c r="W1256" s="20"/>
      <c r="AD1256" s="20"/>
    </row>
    <row r="1257" spans="9:30">
      <c r="I1257" s="20"/>
      <c r="P1257" s="20"/>
      <c r="W1257" s="20"/>
      <c r="AD1257" s="20"/>
    </row>
    <row r="1258" spans="9:30">
      <c r="I1258" s="20"/>
      <c r="P1258" s="20"/>
      <c r="W1258" s="20"/>
      <c r="AD1258" s="20"/>
    </row>
    <row r="1259" spans="9:30">
      <c r="I1259" s="20"/>
      <c r="P1259" s="20"/>
      <c r="W1259" s="20"/>
      <c r="AD1259" s="20"/>
    </row>
    <row r="1260" spans="9:30">
      <c r="I1260" s="20"/>
      <c r="P1260" s="20"/>
      <c r="W1260" s="20"/>
      <c r="AD1260" s="20"/>
    </row>
    <row r="1261" spans="9:30">
      <c r="I1261" s="20"/>
      <c r="P1261" s="20"/>
      <c r="W1261" s="20"/>
      <c r="AD1261" s="20"/>
    </row>
    <row r="1262" spans="9:30">
      <c r="I1262" s="20"/>
      <c r="P1262" s="20"/>
      <c r="W1262" s="20"/>
      <c r="AD1262" s="20"/>
    </row>
    <row r="1263" spans="9:30">
      <c r="I1263" s="20"/>
      <c r="P1263" s="20"/>
      <c r="W1263" s="20"/>
      <c r="AD1263" s="20"/>
    </row>
    <row r="1264" spans="9:30">
      <c r="I1264" s="20"/>
      <c r="P1264" s="20"/>
      <c r="W1264" s="20"/>
      <c r="AD1264" s="20"/>
    </row>
    <row r="1265" spans="9:30">
      <c r="I1265" s="20"/>
      <c r="P1265" s="20"/>
      <c r="W1265" s="20"/>
      <c r="AD1265" s="20"/>
    </row>
    <row r="1266" spans="9:30">
      <c r="I1266" s="20"/>
      <c r="P1266" s="20"/>
      <c r="W1266" s="20"/>
      <c r="AD1266" s="20"/>
    </row>
    <row r="1267" spans="9:30">
      <c r="I1267" s="20"/>
      <c r="P1267" s="20"/>
      <c r="W1267" s="20"/>
      <c r="AD1267" s="20"/>
    </row>
    <row r="1268" spans="9:30">
      <c r="I1268" s="20"/>
      <c r="P1268" s="20"/>
      <c r="W1268" s="20"/>
      <c r="AD1268" s="20"/>
    </row>
    <row r="1269" spans="9:30">
      <c r="I1269" s="20"/>
      <c r="P1269" s="20"/>
      <c r="W1269" s="20"/>
      <c r="AD1269" s="20"/>
    </row>
    <row r="1270" spans="9:30">
      <c r="I1270" s="20"/>
      <c r="P1270" s="20"/>
      <c r="W1270" s="20"/>
      <c r="AD1270" s="20"/>
    </row>
    <row r="1271" spans="9:30">
      <c r="I1271" s="20"/>
      <c r="P1271" s="20"/>
      <c r="W1271" s="20"/>
      <c r="AD1271" s="20"/>
    </row>
    <row r="1272" spans="9:30">
      <c r="I1272" s="20"/>
      <c r="P1272" s="20"/>
      <c r="W1272" s="20"/>
      <c r="AD1272" s="20"/>
    </row>
    <row r="1273" spans="9:30">
      <c r="I1273" s="20"/>
      <c r="P1273" s="20"/>
      <c r="W1273" s="20"/>
      <c r="AD1273" s="20"/>
    </row>
    <row r="1274" spans="9:30">
      <c r="I1274" s="20"/>
      <c r="P1274" s="20"/>
      <c r="W1274" s="20"/>
      <c r="AD1274" s="20"/>
    </row>
    <row r="1275" spans="9:30">
      <c r="I1275" s="20"/>
      <c r="P1275" s="20"/>
      <c r="W1275" s="20"/>
      <c r="AD1275" s="20"/>
    </row>
    <row r="1276" spans="9:30">
      <c r="I1276" s="20"/>
      <c r="P1276" s="20"/>
      <c r="W1276" s="20"/>
      <c r="AD1276" s="20"/>
    </row>
    <row r="1277" spans="9:30">
      <c r="I1277" s="20"/>
      <c r="P1277" s="20"/>
      <c r="W1277" s="20"/>
      <c r="AD1277" s="20"/>
    </row>
    <row r="1278" spans="9:30">
      <c r="I1278" s="20"/>
      <c r="P1278" s="20"/>
      <c r="W1278" s="20"/>
      <c r="AD1278" s="20"/>
    </row>
    <row r="1279" spans="9:30">
      <c r="I1279" s="20"/>
      <c r="P1279" s="20"/>
      <c r="W1279" s="20"/>
      <c r="AD1279" s="20"/>
    </row>
    <row r="1280" spans="9:30">
      <c r="I1280" s="20"/>
      <c r="P1280" s="20"/>
      <c r="W1280" s="20"/>
      <c r="AD1280" s="20"/>
    </row>
    <row r="1281" spans="9:30">
      <c r="I1281" s="20"/>
      <c r="P1281" s="20"/>
      <c r="W1281" s="20"/>
      <c r="AD1281" s="20"/>
    </row>
    <row r="1282" spans="9:30">
      <c r="I1282" s="20"/>
      <c r="P1282" s="20"/>
      <c r="W1282" s="20"/>
      <c r="AD1282" s="20"/>
    </row>
    <row r="1283" spans="9:30">
      <c r="I1283" s="20"/>
      <c r="P1283" s="20"/>
      <c r="W1283" s="20"/>
      <c r="AD1283" s="20"/>
    </row>
    <row r="1284" spans="9:30">
      <c r="I1284" s="20"/>
      <c r="P1284" s="20"/>
      <c r="W1284" s="20"/>
      <c r="AD1284" s="20"/>
    </row>
    <row r="1285" spans="9:30">
      <c r="I1285" s="20"/>
      <c r="P1285" s="20"/>
      <c r="W1285" s="20"/>
      <c r="AD1285" s="20"/>
    </row>
    <row r="1286" spans="9:30">
      <c r="I1286" s="20"/>
      <c r="P1286" s="20"/>
      <c r="W1286" s="20"/>
      <c r="AD1286" s="20"/>
    </row>
    <row r="1287" spans="9:30">
      <c r="I1287" s="20"/>
      <c r="P1287" s="20"/>
      <c r="W1287" s="20"/>
      <c r="AD1287" s="20"/>
    </row>
    <row r="1288" spans="9:30">
      <c r="I1288" s="20"/>
      <c r="P1288" s="20"/>
      <c r="W1288" s="20"/>
      <c r="AD1288" s="20"/>
    </row>
    <row r="1289" spans="9:30">
      <c r="I1289" s="20"/>
      <c r="P1289" s="20"/>
      <c r="W1289" s="20"/>
      <c r="AD1289" s="20"/>
    </row>
    <row r="1290" spans="9:30">
      <c r="I1290" s="20"/>
      <c r="P1290" s="20"/>
      <c r="W1290" s="20"/>
      <c r="AD1290" s="20"/>
    </row>
    <row r="1291" spans="9:30">
      <c r="I1291" s="20"/>
      <c r="P1291" s="20"/>
      <c r="W1291" s="20"/>
      <c r="AD1291" s="20"/>
    </row>
    <row r="1292" spans="9:30">
      <c r="I1292" s="20"/>
      <c r="P1292" s="20"/>
      <c r="W1292" s="20"/>
      <c r="AD1292" s="20"/>
    </row>
    <row r="1293" spans="9:30">
      <c r="I1293" s="20"/>
      <c r="P1293" s="20"/>
      <c r="W1293" s="20"/>
      <c r="AD1293" s="20"/>
    </row>
    <row r="1294" spans="9:30">
      <c r="I1294" s="20"/>
      <c r="P1294" s="20"/>
      <c r="W1294" s="20"/>
      <c r="AD1294" s="20"/>
    </row>
    <row r="1295" spans="9:30">
      <c r="I1295" s="20"/>
      <c r="P1295" s="20"/>
      <c r="W1295" s="20"/>
      <c r="AD1295" s="20"/>
    </row>
    <row r="1296" spans="9:30">
      <c r="I1296" s="20"/>
      <c r="P1296" s="20"/>
      <c r="W1296" s="20"/>
      <c r="AD1296" s="20"/>
    </row>
    <row r="1297" spans="9:30">
      <c r="I1297" s="20"/>
      <c r="P1297" s="20"/>
      <c r="W1297" s="20"/>
      <c r="AD1297" s="20"/>
    </row>
    <row r="1298" spans="9:30">
      <c r="I1298" s="20"/>
      <c r="P1298" s="20"/>
      <c r="W1298" s="20"/>
      <c r="AD1298" s="20"/>
    </row>
    <row r="1299" spans="9:30">
      <c r="I1299" s="20"/>
      <c r="P1299" s="20"/>
      <c r="W1299" s="20"/>
      <c r="AD1299" s="20"/>
    </row>
    <row r="1300" spans="9:30">
      <c r="I1300" s="20"/>
      <c r="P1300" s="20"/>
      <c r="W1300" s="20"/>
      <c r="AD1300" s="20"/>
    </row>
    <row r="1301" spans="9:30">
      <c r="I1301" s="20"/>
      <c r="P1301" s="20"/>
      <c r="W1301" s="20"/>
      <c r="AD1301" s="20"/>
    </row>
    <row r="1302" spans="9:30">
      <c r="I1302" s="20"/>
      <c r="P1302" s="20"/>
      <c r="W1302" s="20"/>
      <c r="AD1302" s="20"/>
    </row>
    <row r="1303" spans="9:30">
      <c r="I1303" s="20"/>
      <c r="P1303" s="20"/>
      <c r="W1303" s="20"/>
      <c r="AD1303" s="20"/>
    </row>
    <row r="1304" spans="9:30">
      <c r="I1304" s="20"/>
      <c r="P1304" s="20"/>
      <c r="W1304" s="20"/>
      <c r="AD1304" s="20"/>
    </row>
    <row r="1305" spans="9:30">
      <c r="I1305" s="20"/>
      <c r="P1305" s="20"/>
      <c r="W1305" s="20"/>
      <c r="AD1305" s="20"/>
    </row>
    <row r="1306" spans="9:30">
      <c r="I1306" s="20"/>
      <c r="P1306" s="20"/>
      <c r="W1306" s="20"/>
      <c r="AD1306" s="20"/>
    </row>
    <row r="1307" spans="9:30">
      <c r="I1307" s="20"/>
      <c r="P1307" s="20"/>
      <c r="W1307" s="20"/>
      <c r="AD1307" s="20"/>
    </row>
    <row r="1308" spans="9:30">
      <c r="I1308" s="20"/>
      <c r="P1308" s="20"/>
      <c r="W1308" s="20"/>
      <c r="AD1308" s="20"/>
    </row>
    <row r="1309" spans="9:30">
      <c r="I1309" s="20"/>
      <c r="P1309" s="20"/>
      <c r="W1309" s="20"/>
      <c r="AD1309" s="20"/>
    </row>
    <row r="1310" spans="9:30">
      <c r="I1310" s="20"/>
      <c r="P1310" s="20"/>
      <c r="W1310" s="20"/>
      <c r="AD1310" s="20"/>
    </row>
    <row r="1311" spans="9:30">
      <c r="I1311" s="20"/>
      <c r="P1311" s="20"/>
      <c r="W1311" s="20"/>
      <c r="AD1311" s="20"/>
    </row>
    <row r="1312" spans="9:30">
      <c r="I1312" s="20"/>
      <c r="P1312" s="20"/>
      <c r="W1312" s="20"/>
      <c r="AD1312" s="20"/>
    </row>
    <row r="1313" spans="9:30">
      <c r="I1313" s="20"/>
      <c r="P1313" s="20"/>
      <c r="W1313" s="20"/>
      <c r="AD1313" s="20"/>
    </row>
    <row r="1314" spans="9:30">
      <c r="I1314" s="20"/>
      <c r="P1314" s="20"/>
      <c r="W1314" s="20"/>
      <c r="AD1314" s="20"/>
    </row>
    <row r="1315" spans="9:30">
      <c r="I1315" s="20"/>
      <c r="P1315" s="20"/>
      <c r="W1315" s="20"/>
      <c r="AD1315" s="20"/>
    </row>
    <row r="1316" spans="9:30">
      <c r="I1316" s="20"/>
      <c r="P1316" s="20"/>
      <c r="W1316" s="20"/>
      <c r="AD1316" s="20"/>
    </row>
    <row r="1317" spans="9:30">
      <c r="I1317" s="20"/>
      <c r="P1317" s="20"/>
      <c r="W1317" s="20"/>
      <c r="AD1317" s="20"/>
    </row>
    <row r="1318" spans="9:30">
      <c r="I1318" s="20"/>
      <c r="P1318" s="20"/>
      <c r="W1318" s="20"/>
      <c r="AD1318" s="20"/>
    </row>
    <row r="1319" spans="9:30">
      <c r="I1319" s="20"/>
      <c r="P1319" s="20"/>
      <c r="W1319" s="20"/>
      <c r="AD1319" s="20"/>
    </row>
    <row r="1320" spans="9:30">
      <c r="I1320" s="20"/>
      <c r="P1320" s="20"/>
      <c r="W1320" s="20"/>
      <c r="AD1320" s="20"/>
    </row>
    <row r="1321" spans="9:30">
      <c r="I1321" s="20"/>
      <c r="P1321" s="20"/>
      <c r="W1321" s="20"/>
      <c r="AD1321" s="20"/>
    </row>
    <row r="1322" spans="9:30">
      <c r="I1322" s="20"/>
      <c r="P1322" s="20"/>
      <c r="W1322" s="20"/>
      <c r="AD1322" s="20"/>
    </row>
    <row r="1323" spans="9:30">
      <c r="I1323" s="20"/>
      <c r="P1323" s="20"/>
      <c r="W1323" s="20"/>
      <c r="AD1323" s="20"/>
    </row>
    <row r="1324" spans="9:30">
      <c r="I1324" s="20"/>
      <c r="P1324" s="20"/>
      <c r="W1324" s="20"/>
      <c r="AD1324" s="20"/>
    </row>
    <row r="1325" spans="9:30">
      <c r="I1325" s="20"/>
      <c r="P1325" s="20"/>
      <c r="W1325" s="20"/>
      <c r="AD1325" s="20"/>
    </row>
    <row r="1326" spans="9:30">
      <c r="I1326" s="20"/>
      <c r="P1326" s="20"/>
      <c r="W1326" s="20"/>
      <c r="AD1326" s="20"/>
    </row>
    <row r="1327" spans="9:30">
      <c r="I1327" s="20"/>
      <c r="P1327" s="20"/>
      <c r="W1327" s="20"/>
      <c r="AD1327" s="20"/>
    </row>
    <row r="1328" spans="9:30">
      <c r="I1328" s="20"/>
      <c r="P1328" s="20"/>
      <c r="W1328" s="20"/>
      <c r="AD1328" s="20"/>
    </row>
    <row r="1329" spans="9:30">
      <c r="I1329" s="20"/>
      <c r="P1329" s="20"/>
      <c r="W1329" s="20"/>
      <c r="AD1329" s="20"/>
    </row>
    <row r="1330" spans="9:30">
      <c r="I1330" s="20"/>
      <c r="P1330" s="20"/>
      <c r="W1330" s="20"/>
      <c r="AD1330" s="20"/>
    </row>
    <row r="1331" spans="9:30">
      <c r="I1331" s="20"/>
      <c r="P1331" s="20"/>
      <c r="W1331" s="20"/>
      <c r="AD1331" s="20"/>
    </row>
    <row r="1332" spans="9:30">
      <c r="I1332" s="20"/>
      <c r="P1332" s="20"/>
      <c r="W1332" s="20"/>
      <c r="AD1332" s="20"/>
    </row>
    <row r="1333" spans="9:30">
      <c r="I1333" s="20"/>
      <c r="P1333" s="20"/>
      <c r="W1333" s="20"/>
      <c r="AD1333" s="20"/>
    </row>
    <row r="1334" spans="9:30">
      <c r="I1334" s="20"/>
      <c r="P1334" s="20"/>
      <c r="W1334" s="20"/>
      <c r="AD1334" s="20"/>
    </row>
    <row r="1335" spans="9:30">
      <c r="I1335" s="20"/>
      <c r="P1335" s="20"/>
      <c r="W1335" s="20"/>
      <c r="AD1335" s="20"/>
    </row>
    <row r="1336" spans="9:30">
      <c r="I1336" s="20"/>
      <c r="P1336" s="20"/>
      <c r="W1336" s="20"/>
      <c r="AD1336" s="20"/>
    </row>
    <row r="1337" spans="9:30">
      <c r="I1337" s="20"/>
      <c r="P1337" s="20"/>
      <c r="W1337" s="20"/>
      <c r="AD1337" s="20"/>
    </row>
    <row r="1338" spans="9:30">
      <c r="I1338" s="20"/>
      <c r="P1338" s="20"/>
      <c r="W1338" s="20"/>
      <c r="AD1338" s="20"/>
    </row>
    <row r="1339" spans="9:30">
      <c r="I1339" s="20"/>
      <c r="P1339" s="20"/>
      <c r="W1339" s="20"/>
      <c r="AD1339" s="20"/>
    </row>
    <row r="1340" spans="9:30">
      <c r="I1340" s="20"/>
      <c r="P1340" s="20"/>
      <c r="W1340" s="20"/>
      <c r="AD1340" s="20"/>
    </row>
    <row r="1341" spans="9:30">
      <c r="I1341" s="20"/>
      <c r="P1341" s="20"/>
      <c r="W1341" s="20"/>
      <c r="AD1341" s="20"/>
    </row>
    <row r="1342" spans="9:30">
      <c r="I1342" s="20"/>
      <c r="P1342" s="20"/>
      <c r="W1342" s="20"/>
      <c r="AD1342" s="20"/>
    </row>
    <row r="1343" spans="9:30">
      <c r="I1343" s="20"/>
      <c r="P1343" s="20"/>
      <c r="W1343" s="20"/>
      <c r="AD1343" s="20"/>
    </row>
    <row r="1344" spans="9:30">
      <c r="I1344" s="20"/>
      <c r="P1344" s="20"/>
      <c r="W1344" s="20"/>
      <c r="AD1344" s="20"/>
    </row>
    <row r="1345" spans="9:30">
      <c r="I1345" s="20"/>
      <c r="P1345" s="20"/>
      <c r="W1345" s="20"/>
      <c r="AD1345" s="20"/>
    </row>
    <row r="1346" spans="9:30">
      <c r="I1346" s="20"/>
      <c r="P1346" s="20"/>
      <c r="W1346" s="20"/>
      <c r="AD1346" s="20"/>
    </row>
    <row r="1347" spans="9:30">
      <c r="I1347" s="20"/>
      <c r="P1347" s="20"/>
      <c r="W1347" s="20"/>
      <c r="AD1347" s="20"/>
    </row>
    <row r="1348" spans="9:30">
      <c r="I1348" s="20"/>
      <c r="P1348" s="20"/>
      <c r="W1348" s="20"/>
      <c r="AD1348" s="20"/>
    </row>
    <row r="1349" spans="9:30">
      <c r="I1349" s="20"/>
      <c r="P1349" s="20"/>
      <c r="W1349" s="20"/>
      <c r="AD1349" s="20"/>
    </row>
    <row r="1350" spans="9:30">
      <c r="I1350" s="20"/>
      <c r="P1350" s="20"/>
      <c r="W1350" s="20"/>
      <c r="AD1350" s="20"/>
    </row>
    <row r="1351" spans="9:30">
      <c r="I1351" s="20"/>
      <c r="P1351" s="20"/>
      <c r="W1351" s="20"/>
      <c r="AD1351" s="20"/>
    </row>
    <row r="1352" spans="9:30">
      <c r="I1352" s="20"/>
      <c r="P1352" s="20"/>
      <c r="W1352" s="20"/>
      <c r="AD1352" s="20"/>
    </row>
    <row r="1353" spans="9:30">
      <c r="I1353" s="20"/>
      <c r="P1353" s="20"/>
      <c r="W1353" s="20"/>
      <c r="AD1353" s="20"/>
    </row>
    <row r="1354" spans="9:30">
      <c r="I1354" s="20"/>
      <c r="P1354" s="20"/>
      <c r="W1354" s="20"/>
      <c r="AD1354" s="20"/>
    </row>
    <row r="1355" spans="9:30">
      <c r="I1355" s="20"/>
      <c r="P1355" s="20"/>
      <c r="W1355" s="20"/>
      <c r="AD1355" s="20"/>
    </row>
    <row r="1356" spans="9:30">
      <c r="I1356" s="20"/>
      <c r="P1356" s="20"/>
      <c r="W1356" s="20"/>
      <c r="AD1356" s="20"/>
    </row>
    <row r="1357" spans="9:30">
      <c r="I1357" s="20"/>
      <c r="P1357" s="20"/>
      <c r="W1357" s="20"/>
      <c r="AD1357" s="20"/>
    </row>
    <row r="1358" spans="9:30">
      <c r="I1358" s="20"/>
      <c r="P1358" s="20"/>
      <c r="W1358" s="20"/>
      <c r="AD1358" s="20"/>
    </row>
    <row r="1359" spans="9:30">
      <c r="I1359" s="20"/>
      <c r="P1359" s="20"/>
      <c r="W1359" s="20"/>
      <c r="AD1359" s="20"/>
    </row>
    <row r="1360" spans="9:30">
      <c r="I1360" s="20"/>
      <c r="P1360" s="20"/>
      <c r="W1360" s="20"/>
      <c r="AD1360" s="20"/>
    </row>
    <row r="1361" spans="9:30">
      <c r="I1361" s="20"/>
      <c r="P1361" s="20"/>
      <c r="W1361" s="20"/>
      <c r="AD1361" s="20"/>
    </row>
    <row r="1362" spans="9:30">
      <c r="I1362" s="20"/>
      <c r="P1362" s="20"/>
      <c r="W1362" s="20"/>
      <c r="AD1362" s="20"/>
    </row>
    <row r="1363" spans="9:30">
      <c r="I1363" s="20"/>
      <c r="P1363" s="20"/>
      <c r="W1363" s="20"/>
      <c r="AD1363" s="20"/>
    </row>
    <row r="1364" spans="9:30">
      <c r="I1364" s="20"/>
      <c r="P1364" s="20"/>
      <c r="W1364" s="20"/>
      <c r="AD1364" s="20"/>
    </row>
    <row r="1365" spans="9:30">
      <c r="I1365" s="20"/>
      <c r="P1365" s="20"/>
      <c r="W1365" s="20"/>
      <c r="AD1365" s="20"/>
    </row>
    <row r="1366" spans="9:30">
      <c r="I1366" s="20"/>
      <c r="P1366" s="20"/>
      <c r="W1366" s="20"/>
      <c r="AD1366" s="20"/>
    </row>
    <row r="1367" spans="9:30">
      <c r="I1367" s="20"/>
      <c r="P1367" s="20"/>
      <c r="W1367" s="20"/>
      <c r="AD1367" s="20"/>
    </row>
    <row r="1368" spans="9:30">
      <c r="I1368" s="20"/>
      <c r="P1368" s="20"/>
      <c r="W1368" s="20"/>
      <c r="AD1368" s="20"/>
    </row>
    <row r="1369" spans="9:30">
      <c r="I1369" s="20"/>
      <c r="P1369" s="20"/>
      <c r="W1369" s="20"/>
      <c r="AD1369" s="20"/>
    </row>
    <row r="1370" spans="9:30">
      <c r="I1370" s="20"/>
      <c r="P1370" s="20"/>
      <c r="W1370" s="20"/>
      <c r="AD1370" s="20"/>
    </row>
    <row r="1371" spans="9:30">
      <c r="I1371" s="20"/>
      <c r="P1371" s="20"/>
      <c r="W1371" s="20"/>
      <c r="AD1371" s="20"/>
    </row>
    <row r="1372" spans="9:30">
      <c r="I1372" s="20"/>
      <c r="P1372" s="20"/>
      <c r="W1372" s="20"/>
      <c r="AD1372" s="20"/>
    </row>
    <row r="1373" spans="9:30">
      <c r="I1373" s="20"/>
      <c r="P1373" s="20"/>
      <c r="W1373" s="20"/>
      <c r="AD1373" s="20"/>
    </row>
    <row r="1374" spans="9:30">
      <c r="I1374" s="20"/>
      <c r="P1374" s="20"/>
      <c r="W1374" s="20"/>
      <c r="AD1374" s="20"/>
    </row>
    <row r="1375" spans="9:30">
      <c r="I1375" s="20"/>
      <c r="P1375" s="20"/>
      <c r="W1375" s="20"/>
      <c r="AD1375" s="20"/>
    </row>
    <row r="1376" spans="9:30">
      <c r="I1376" s="20"/>
      <c r="P1376" s="20"/>
      <c r="W1376" s="20"/>
      <c r="AD1376" s="20"/>
    </row>
    <row r="1377" spans="9:30">
      <c r="I1377" s="20"/>
      <c r="P1377" s="20"/>
      <c r="W1377" s="20"/>
      <c r="AD1377" s="20"/>
    </row>
    <row r="1378" spans="9:30">
      <c r="I1378" s="20"/>
      <c r="P1378" s="20"/>
      <c r="W1378" s="20"/>
      <c r="AD1378" s="20"/>
    </row>
    <row r="1379" spans="9:30">
      <c r="I1379" s="20"/>
      <c r="P1379" s="20"/>
      <c r="W1379" s="20"/>
      <c r="AD1379" s="20"/>
    </row>
    <row r="1380" spans="9:30">
      <c r="I1380" s="20"/>
      <c r="P1380" s="20"/>
      <c r="W1380" s="20"/>
      <c r="AD1380" s="20"/>
    </row>
    <row r="1381" spans="9:30">
      <c r="I1381" s="20"/>
      <c r="P1381" s="20"/>
      <c r="W1381" s="20"/>
      <c r="AD1381" s="20"/>
    </row>
    <row r="1382" spans="9:30">
      <c r="I1382" s="20"/>
      <c r="P1382" s="20"/>
      <c r="W1382" s="20"/>
      <c r="AD1382" s="20"/>
    </row>
    <row r="1383" spans="9:30">
      <c r="I1383" s="20"/>
      <c r="P1383" s="20"/>
      <c r="W1383" s="20"/>
      <c r="AD1383" s="20"/>
    </row>
    <row r="1384" spans="9:30">
      <c r="I1384" s="20"/>
      <c r="P1384" s="20"/>
      <c r="W1384" s="20"/>
      <c r="AD1384" s="20"/>
    </row>
    <row r="1385" spans="9:30">
      <c r="I1385" s="20"/>
      <c r="P1385" s="20"/>
      <c r="W1385" s="20"/>
      <c r="AD1385" s="20"/>
    </row>
    <row r="1386" spans="9:30">
      <c r="I1386" s="20"/>
      <c r="P1386" s="20"/>
      <c r="W1386" s="20"/>
      <c r="AD1386" s="20"/>
    </row>
    <row r="1387" spans="9:30">
      <c r="I1387" s="20"/>
      <c r="P1387" s="20"/>
      <c r="W1387" s="20"/>
      <c r="AD1387" s="20"/>
    </row>
    <row r="1388" spans="9:30">
      <c r="I1388" s="20"/>
      <c r="P1388" s="20"/>
      <c r="W1388" s="20"/>
      <c r="AD1388" s="20"/>
    </row>
    <row r="1389" spans="9:30">
      <c r="I1389" s="20"/>
      <c r="P1389" s="20"/>
      <c r="W1389" s="20"/>
      <c r="AD1389" s="20"/>
    </row>
    <row r="1390" spans="9:30">
      <c r="I1390" s="20"/>
      <c r="P1390" s="20"/>
      <c r="W1390" s="20"/>
      <c r="AD1390" s="20"/>
    </row>
    <row r="1391" spans="9:30">
      <c r="I1391" s="20"/>
      <c r="P1391" s="20"/>
      <c r="W1391" s="20"/>
      <c r="AD1391" s="20"/>
    </row>
    <row r="1392" spans="9:30">
      <c r="I1392" s="20"/>
      <c r="P1392" s="20"/>
      <c r="W1392" s="20"/>
      <c r="AD1392" s="20"/>
    </row>
    <row r="1393" spans="9:30">
      <c r="I1393" s="20"/>
      <c r="P1393" s="20"/>
      <c r="W1393" s="20"/>
      <c r="AD1393" s="20"/>
    </row>
    <row r="1394" spans="9:30">
      <c r="I1394" s="20"/>
      <c r="P1394" s="20"/>
      <c r="W1394" s="20"/>
      <c r="AD1394" s="20"/>
    </row>
    <row r="1395" spans="9:30">
      <c r="I1395" s="20"/>
      <c r="P1395" s="20"/>
      <c r="W1395" s="20"/>
      <c r="AD1395" s="20"/>
    </row>
    <row r="1396" spans="9:30">
      <c r="I1396" s="20"/>
      <c r="P1396" s="20"/>
      <c r="W1396" s="20"/>
      <c r="AD1396" s="20"/>
    </row>
    <row r="1397" spans="9:30">
      <c r="I1397" s="20"/>
      <c r="P1397" s="20"/>
      <c r="W1397" s="20"/>
      <c r="AD1397" s="20"/>
    </row>
    <row r="1398" spans="9:30">
      <c r="I1398" s="20"/>
      <c r="P1398" s="20"/>
      <c r="W1398" s="20"/>
      <c r="AD1398" s="20"/>
    </row>
    <row r="1399" spans="9:30">
      <c r="I1399" s="20"/>
      <c r="P1399" s="20"/>
      <c r="W1399" s="20"/>
      <c r="AD1399" s="20"/>
    </row>
    <row r="1400" spans="9:30">
      <c r="I1400" s="20"/>
      <c r="P1400" s="20"/>
      <c r="W1400" s="20"/>
      <c r="AD1400" s="20"/>
    </row>
    <row r="1401" spans="9:30">
      <c r="I1401" s="20"/>
      <c r="P1401" s="20"/>
      <c r="W1401" s="20"/>
      <c r="AD1401" s="20"/>
    </row>
    <row r="1402" spans="9:30">
      <c r="I1402" s="20"/>
      <c r="P1402" s="20"/>
      <c r="W1402" s="20"/>
      <c r="AD1402" s="20"/>
    </row>
    <row r="1403" spans="9:30">
      <c r="I1403" s="20"/>
      <c r="P1403" s="20"/>
      <c r="W1403" s="20"/>
      <c r="AD1403" s="20"/>
    </row>
    <row r="1404" spans="9:30">
      <c r="I1404" s="20"/>
      <c r="P1404" s="20"/>
      <c r="W1404" s="20"/>
      <c r="AD1404" s="20"/>
    </row>
    <row r="1405" spans="9:30">
      <c r="I1405" s="20"/>
      <c r="P1405" s="20"/>
      <c r="W1405" s="20"/>
      <c r="AD1405" s="20"/>
    </row>
    <row r="1406" spans="9:30">
      <c r="I1406" s="20"/>
      <c r="P1406" s="20"/>
      <c r="W1406" s="20"/>
      <c r="AD1406" s="20"/>
    </row>
    <row r="1407" spans="9:30">
      <c r="I1407" s="20"/>
      <c r="P1407" s="20"/>
      <c r="W1407" s="20"/>
      <c r="AD1407" s="20"/>
    </row>
    <row r="1408" spans="9:30">
      <c r="I1408" s="20"/>
      <c r="P1408" s="20"/>
      <c r="W1408" s="20"/>
      <c r="AD1408" s="20"/>
    </row>
    <row r="1409" spans="9:30">
      <c r="I1409" s="20"/>
      <c r="P1409" s="20"/>
      <c r="W1409" s="20"/>
      <c r="AD1409" s="20"/>
    </row>
    <row r="1410" spans="9:30">
      <c r="I1410" s="20"/>
      <c r="P1410" s="20"/>
      <c r="W1410" s="20"/>
      <c r="AD1410" s="20"/>
    </row>
    <row r="1411" spans="9:30">
      <c r="I1411" s="20"/>
      <c r="P1411" s="20"/>
      <c r="W1411" s="20"/>
      <c r="AD1411" s="20"/>
    </row>
    <row r="1412" spans="9:30">
      <c r="I1412" s="20"/>
      <c r="P1412" s="20"/>
      <c r="W1412" s="20"/>
      <c r="AD1412" s="20"/>
    </row>
    <row r="1413" spans="9:30">
      <c r="I1413" s="20"/>
      <c r="P1413" s="20"/>
      <c r="W1413" s="20"/>
      <c r="AD1413" s="20"/>
    </row>
    <row r="1414" spans="9:30">
      <c r="I1414" s="20"/>
      <c r="P1414" s="20"/>
      <c r="W1414" s="20"/>
      <c r="AD1414" s="20"/>
    </row>
    <row r="1415" spans="9:30">
      <c r="I1415" s="20"/>
      <c r="P1415" s="20"/>
      <c r="W1415" s="20"/>
      <c r="AD1415" s="20"/>
    </row>
    <row r="1416" spans="9:30">
      <c r="I1416" s="20"/>
      <c r="P1416" s="20"/>
      <c r="W1416" s="20"/>
      <c r="AD1416" s="20"/>
    </row>
    <row r="1417" spans="9:30">
      <c r="I1417" s="20"/>
      <c r="P1417" s="20"/>
      <c r="W1417" s="20"/>
      <c r="AD1417" s="20"/>
    </row>
    <row r="1418" spans="9:30">
      <c r="I1418" s="20"/>
      <c r="P1418" s="20"/>
      <c r="W1418" s="20"/>
      <c r="AD1418" s="20"/>
    </row>
    <row r="1419" spans="9:30">
      <c r="I1419" s="20"/>
      <c r="P1419" s="20"/>
      <c r="W1419" s="20"/>
      <c r="AD1419" s="20"/>
    </row>
    <row r="1420" spans="9:30">
      <c r="I1420" s="20"/>
      <c r="P1420" s="20"/>
      <c r="W1420" s="20"/>
      <c r="AD1420" s="20"/>
    </row>
    <row r="1421" spans="9:30">
      <c r="I1421" s="20"/>
      <c r="P1421" s="20"/>
      <c r="W1421" s="20"/>
      <c r="AD1421" s="20"/>
    </row>
    <row r="1422" spans="9:30">
      <c r="I1422" s="20"/>
      <c r="P1422" s="20"/>
      <c r="W1422" s="20"/>
      <c r="AD1422" s="20"/>
    </row>
    <row r="1423" spans="9:30">
      <c r="I1423" s="20"/>
      <c r="P1423" s="20"/>
      <c r="W1423" s="20"/>
      <c r="AD1423" s="20"/>
    </row>
    <row r="1424" spans="9:30">
      <c r="I1424" s="20"/>
      <c r="P1424" s="20"/>
      <c r="W1424" s="20"/>
      <c r="AD1424" s="20"/>
    </row>
    <row r="1425" spans="9:30">
      <c r="I1425" s="20"/>
      <c r="P1425" s="20"/>
      <c r="W1425" s="20"/>
      <c r="AD1425" s="20"/>
    </row>
    <row r="1426" spans="9:30">
      <c r="I1426" s="20"/>
      <c r="P1426" s="20"/>
      <c r="W1426" s="20"/>
      <c r="AD1426" s="20"/>
    </row>
    <row r="1427" spans="9:30">
      <c r="I1427" s="20"/>
      <c r="P1427" s="20"/>
      <c r="W1427" s="20"/>
      <c r="AD1427" s="20"/>
    </row>
    <row r="1428" spans="9:30">
      <c r="I1428" s="20"/>
      <c r="P1428" s="20"/>
      <c r="W1428" s="20"/>
      <c r="AD1428" s="20"/>
    </row>
    <row r="1429" spans="9:30">
      <c r="I1429" s="20"/>
      <c r="P1429" s="20"/>
      <c r="W1429" s="20"/>
      <c r="AD1429" s="20"/>
    </row>
    <row r="1430" spans="9:30">
      <c r="I1430" s="20"/>
      <c r="P1430" s="20"/>
      <c r="W1430" s="20"/>
      <c r="AD1430" s="20"/>
    </row>
    <row r="1431" spans="9:30">
      <c r="I1431" s="20"/>
      <c r="P1431" s="20"/>
      <c r="W1431" s="20"/>
      <c r="AD1431" s="20"/>
    </row>
    <row r="1432" spans="9:30">
      <c r="I1432" s="20"/>
      <c r="P1432" s="20"/>
      <c r="W1432" s="20"/>
      <c r="AD1432" s="20"/>
    </row>
    <row r="1433" spans="9:30">
      <c r="I1433" s="20"/>
      <c r="P1433" s="20"/>
      <c r="W1433" s="20"/>
      <c r="AD1433" s="20"/>
    </row>
    <row r="1434" spans="9:30">
      <c r="I1434" s="20"/>
      <c r="P1434" s="20"/>
      <c r="W1434" s="20"/>
      <c r="AD1434" s="20"/>
    </row>
    <row r="1435" spans="9:30">
      <c r="I1435" s="20"/>
      <c r="P1435" s="20"/>
      <c r="W1435" s="20"/>
      <c r="AD1435" s="20"/>
    </row>
    <row r="1436" spans="9:30">
      <c r="I1436" s="20"/>
      <c r="P1436" s="20"/>
      <c r="W1436" s="20"/>
      <c r="AD1436" s="20"/>
    </row>
    <row r="1437" spans="9:30">
      <c r="I1437" s="20"/>
      <c r="P1437" s="20"/>
      <c r="W1437" s="20"/>
      <c r="AD1437" s="20"/>
    </row>
    <row r="1438" spans="9:30">
      <c r="I1438" s="20"/>
      <c r="P1438" s="20"/>
      <c r="W1438" s="20"/>
      <c r="AD1438" s="20"/>
    </row>
    <row r="1439" spans="9:30">
      <c r="I1439" s="20"/>
      <c r="P1439" s="20"/>
      <c r="W1439" s="20"/>
      <c r="AD1439" s="20"/>
    </row>
    <row r="1440" spans="9:30">
      <c r="I1440" s="20"/>
      <c r="P1440" s="20"/>
      <c r="W1440" s="20"/>
      <c r="AD1440" s="20"/>
    </row>
    <row r="1441" spans="9:30">
      <c r="I1441" s="20"/>
      <c r="P1441" s="20"/>
      <c r="W1441" s="20"/>
      <c r="AD1441" s="20"/>
    </row>
    <row r="1442" spans="9:30">
      <c r="I1442" s="20"/>
      <c r="P1442" s="20"/>
      <c r="W1442" s="20"/>
      <c r="AD1442" s="20"/>
    </row>
    <row r="1443" spans="9:30">
      <c r="I1443" s="20"/>
      <c r="P1443" s="20"/>
      <c r="W1443" s="20"/>
      <c r="AD1443" s="20"/>
    </row>
    <row r="1444" spans="9:30">
      <c r="I1444" s="20"/>
      <c r="P1444" s="20"/>
      <c r="W1444" s="20"/>
      <c r="AD1444" s="20"/>
    </row>
    <row r="1445" spans="9:30">
      <c r="I1445" s="20"/>
      <c r="P1445" s="20"/>
      <c r="W1445" s="20"/>
      <c r="AD1445" s="20"/>
    </row>
    <row r="1446" spans="9:30">
      <c r="I1446" s="20"/>
      <c r="P1446" s="20"/>
      <c r="W1446" s="20"/>
      <c r="AD1446" s="20"/>
    </row>
    <row r="1447" spans="9:30">
      <c r="I1447" s="20"/>
      <c r="P1447" s="20"/>
      <c r="W1447" s="20"/>
      <c r="AD1447" s="20"/>
    </row>
    <row r="1448" spans="9:30">
      <c r="I1448" s="20"/>
      <c r="P1448" s="20"/>
      <c r="W1448" s="20"/>
      <c r="AD1448" s="20"/>
    </row>
    <row r="1449" spans="9:30">
      <c r="I1449" s="20"/>
      <c r="P1449" s="20"/>
      <c r="W1449" s="20"/>
      <c r="AD1449" s="20"/>
    </row>
    <row r="1450" spans="9:30">
      <c r="I1450" s="20"/>
      <c r="P1450" s="20"/>
      <c r="W1450" s="20"/>
      <c r="AD1450" s="20"/>
    </row>
    <row r="1451" spans="9:30">
      <c r="I1451" s="20"/>
      <c r="P1451" s="20"/>
      <c r="W1451" s="20"/>
      <c r="AD1451" s="20"/>
    </row>
    <row r="1452" spans="9:30">
      <c r="I1452" s="20"/>
      <c r="P1452" s="20"/>
      <c r="W1452" s="20"/>
      <c r="AD1452" s="20"/>
    </row>
    <row r="1453" spans="9:30">
      <c r="I1453" s="20"/>
      <c r="P1453" s="20"/>
      <c r="W1453" s="20"/>
      <c r="AD1453" s="20"/>
    </row>
    <row r="1454" spans="9:30">
      <c r="I1454" s="20"/>
      <c r="P1454" s="20"/>
      <c r="W1454" s="20"/>
      <c r="AD1454" s="20"/>
    </row>
    <row r="1455" spans="9:30">
      <c r="I1455" s="20"/>
      <c r="P1455" s="20"/>
      <c r="W1455" s="20"/>
      <c r="AD1455" s="20"/>
    </row>
    <row r="1456" spans="9:30">
      <c r="I1456" s="20"/>
      <c r="P1456" s="20"/>
      <c r="W1456" s="20"/>
      <c r="AD1456" s="20"/>
    </row>
    <row r="1457" spans="9:30">
      <c r="I1457" s="20"/>
      <c r="P1457" s="20"/>
      <c r="W1457" s="20"/>
      <c r="AD1457" s="20"/>
    </row>
    <row r="1458" spans="9:30">
      <c r="I1458" s="20"/>
      <c r="P1458" s="20"/>
      <c r="W1458" s="20"/>
      <c r="AD1458" s="20"/>
    </row>
    <row r="1459" spans="9:30">
      <c r="I1459" s="20"/>
      <c r="P1459" s="20"/>
      <c r="W1459" s="20"/>
      <c r="AD1459" s="20"/>
    </row>
    <row r="1460" spans="9:30">
      <c r="I1460" s="20"/>
      <c r="P1460" s="20"/>
      <c r="W1460" s="20"/>
      <c r="AD1460" s="20"/>
    </row>
    <row r="1461" spans="9:30">
      <c r="I1461" s="20"/>
      <c r="P1461" s="20"/>
      <c r="W1461" s="20"/>
      <c r="AD1461" s="20"/>
    </row>
    <row r="1462" spans="9:30">
      <c r="I1462" s="20"/>
      <c r="P1462" s="20"/>
      <c r="W1462" s="20"/>
      <c r="AD1462" s="20"/>
    </row>
    <row r="1463" spans="9:30">
      <c r="I1463" s="20"/>
      <c r="P1463" s="20"/>
      <c r="W1463" s="20"/>
      <c r="AD1463" s="20"/>
    </row>
    <row r="1464" spans="9:30">
      <c r="I1464" s="20"/>
      <c r="P1464" s="20"/>
      <c r="W1464" s="20"/>
      <c r="AD1464" s="20"/>
    </row>
    <row r="1465" spans="9:30">
      <c r="I1465" s="20"/>
      <c r="P1465" s="20"/>
      <c r="W1465" s="20"/>
      <c r="AD1465" s="20"/>
    </row>
    <row r="1466" spans="9:30">
      <c r="I1466" s="20"/>
      <c r="P1466" s="20"/>
      <c r="W1466" s="20"/>
      <c r="AD1466" s="20"/>
    </row>
    <row r="1467" spans="9:30">
      <c r="I1467" s="20"/>
      <c r="P1467" s="20"/>
      <c r="W1467" s="20"/>
      <c r="AD1467" s="20"/>
    </row>
    <row r="1468" spans="9:30">
      <c r="I1468" s="20"/>
      <c r="P1468" s="20"/>
      <c r="W1468" s="20"/>
      <c r="AD1468" s="20"/>
    </row>
    <row r="1469" spans="9:30">
      <c r="I1469" s="20"/>
      <c r="P1469" s="20"/>
      <c r="W1469" s="20"/>
      <c r="AD1469" s="20"/>
    </row>
    <row r="1470" spans="9:30">
      <c r="I1470" s="20"/>
      <c r="P1470" s="20"/>
      <c r="W1470" s="20"/>
      <c r="AD1470" s="20"/>
    </row>
    <row r="1471" spans="9:30">
      <c r="I1471" s="20"/>
      <c r="P1471" s="20"/>
      <c r="W1471" s="20"/>
      <c r="AD1471" s="20"/>
    </row>
    <row r="1472" spans="9:30">
      <c r="I1472" s="20"/>
      <c r="P1472" s="20"/>
      <c r="W1472" s="20"/>
      <c r="AD1472" s="20"/>
    </row>
    <row r="1473" spans="9:30">
      <c r="I1473" s="20"/>
      <c r="P1473" s="20"/>
      <c r="W1473" s="20"/>
      <c r="AD1473" s="20"/>
    </row>
    <row r="1474" spans="9:30">
      <c r="I1474" s="20"/>
      <c r="P1474" s="20"/>
      <c r="W1474" s="20"/>
      <c r="AD1474" s="20"/>
    </row>
    <row r="1475" spans="9:30">
      <c r="I1475" s="20"/>
      <c r="P1475" s="20"/>
      <c r="W1475" s="20"/>
      <c r="AD1475" s="20"/>
    </row>
    <row r="1476" spans="9:30">
      <c r="I1476" s="20"/>
      <c r="P1476" s="20"/>
      <c r="W1476" s="20"/>
      <c r="AD1476" s="20"/>
    </row>
    <row r="1477" spans="9:30">
      <c r="I1477" s="20"/>
      <c r="P1477" s="20"/>
      <c r="W1477" s="20"/>
      <c r="AD1477" s="20"/>
    </row>
    <row r="1478" spans="9:30">
      <c r="I1478" s="20"/>
      <c r="P1478" s="20"/>
      <c r="W1478" s="20"/>
      <c r="AD1478" s="20"/>
    </row>
    <row r="1479" spans="9:30">
      <c r="I1479" s="20"/>
      <c r="P1479" s="20"/>
      <c r="W1479" s="20"/>
      <c r="AD1479" s="20"/>
    </row>
    <row r="1480" spans="9:30">
      <c r="I1480" s="20"/>
      <c r="P1480" s="20"/>
      <c r="W1480" s="20"/>
      <c r="AD1480" s="20"/>
    </row>
    <row r="1481" spans="9:30">
      <c r="I1481" s="20"/>
      <c r="P1481" s="20"/>
      <c r="W1481" s="20"/>
      <c r="AD1481" s="20"/>
    </row>
    <row r="1482" spans="9:30">
      <c r="I1482" s="20"/>
      <c r="P1482" s="20"/>
      <c r="W1482" s="20"/>
      <c r="AD1482" s="20"/>
    </row>
    <row r="1483" spans="9:30">
      <c r="I1483" s="20"/>
      <c r="P1483" s="20"/>
      <c r="W1483" s="20"/>
      <c r="AD1483" s="20"/>
    </row>
    <row r="1484" spans="9:30">
      <c r="I1484" s="20"/>
      <c r="P1484" s="20"/>
      <c r="W1484" s="20"/>
      <c r="AD1484" s="20"/>
    </row>
    <row r="1485" spans="9:30">
      <c r="I1485" s="20"/>
      <c r="P1485" s="20"/>
      <c r="W1485" s="20"/>
      <c r="AD1485" s="20"/>
    </row>
    <row r="1486" spans="9:30">
      <c r="I1486" s="20"/>
      <c r="P1486" s="20"/>
      <c r="W1486" s="20"/>
      <c r="AD1486" s="20"/>
    </row>
    <row r="1487" spans="9:30">
      <c r="I1487" s="20"/>
      <c r="P1487" s="20"/>
      <c r="W1487" s="20"/>
      <c r="AD1487" s="20"/>
    </row>
    <row r="1488" spans="9:30">
      <c r="I1488" s="20"/>
      <c r="P1488" s="20"/>
      <c r="W1488" s="20"/>
      <c r="AD1488" s="20"/>
    </row>
    <row r="1489" spans="9:30">
      <c r="I1489" s="20"/>
      <c r="P1489" s="20"/>
      <c r="W1489" s="20"/>
      <c r="AD1489" s="20"/>
    </row>
    <row r="1490" spans="9:30">
      <c r="I1490" s="20"/>
      <c r="P1490" s="20"/>
      <c r="W1490" s="20"/>
      <c r="AD1490" s="20"/>
    </row>
    <row r="1491" spans="9:30">
      <c r="I1491" s="20"/>
      <c r="P1491" s="20"/>
      <c r="W1491" s="20"/>
      <c r="AD1491" s="20"/>
    </row>
    <row r="1492" spans="9:30">
      <c r="I1492" s="20"/>
      <c r="P1492" s="20"/>
      <c r="W1492" s="20"/>
      <c r="AD1492" s="20"/>
    </row>
    <row r="1493" spans="9:30">
      <c r="I1493" s="20"/>
      <c r="P1493" s="20"/>
      <c r="W1493" s="20"/>
      <c r="AD1493" s="20"/>
    </row>
    <row r="1494" spans="9:30">
      <c r="I1494" s="20"/>
      <c r="P1494" s="20"/>
      <c r="W1494" s="20"/>
      <c r="AD1494" s="20"/>
    </row>
    <row r="1495" spans="9:30">
      <c r="I1495" s="20"/>
      <c r="P1495" s="20"/>
      <c r="W1495" s="20"/>
      <c r="AD1495" s="20"/>
    </row>
    <row r="1496" spans="9:30">
      <c r="I1496" s="20"/>
      <c r="P1496" s="20"/>
      <c r="W1496" s="20"/>
      <c r="AD1496" s="20"/>
    </row>
    <row r="1497" spans="9:30">
      <c r="I1497" s="20"/>
      <c r="P1497" s="20"/>
      <c r="W1497" s="20"/>
      <c r="AD1497" s="20"/>
    </row>
    <row r="1498" spans="9:30">
      <c r="I1498" s="20"/>
      <c r="P1498" s="20"/>
      <c r="W1498" s="20"/>
      <c r="AD1498" s="20"/>
    </row>
    <row r="1499" spans="9:30">
      <c r="I1499" s="20"/>
      <c r="P1499" s="20"/>
      <c r="W1499" s="20"/>
      <c r="AD1499" s="20"/>
    </row>
    <row r="1500" spans="9:30">
      <c r="I1500" s="20"/>
      <c r="P1500" s="20"/>
      <c r="W1500" s="20"/>
      <c r="AD1500" s="20"/>
    </row>
    <row r="1501" spans="9:30">
      <c r="I1501" s="20"/>
      <c r="P1501" s="20"/>
      <c r="W1501" s="20"/>
      <c r="AD1501" s="20"/>
    </row>
    <row r="1502" spans="9:30">
      <c r="I1502" s="20"/>
      <c r="P1502" s="20"/>
      <c r="W1502" s="20"/>
      <c r="AD1502" s="20"/>
    </row>
    <row r="1503" spans="9:30">
      <c r="I1503" s="20"/>
      <c r="P1503" s="20"/>
      <c r="W1503" s="20"/>
      <c r="AD1503" s="20"/>
    </row>
    <row r="1504" spans="9:30">
      <c r="I1504" s="20"/>
      <c r="P1504" s="20"/>
      <c r="W1504" s="20"/>
      <c r="AD1504" s="20"/>
    </row>
    <row r="1505" spans="9:30">
      <c r="I1505" s="20"/>
      <c r="P1505" s="20"/>
      <c r="W1505" s="20"/>
      <c r="AD1505" s="20"/>
    </row>
    <row r="1506" spans="9:30">
      <c r="I1506" s="20"/>
      <c r="P1506" s="20"/>
      <c r="W1506" s="20"/>
      <c r="AD1506" s="20"/>
    </row>
    <row r="1507" spans="9:30">
      <c r="I1507" s="20"/>
      <c r="P1507" s="20"/>
      <c r="W1507" s="20"/>
      <c r="AD1507" s="20"/>
    </row>
    <row r="1508" spans="9:30">
      <c r="I1508" s="20"/>
      <c r="P1508" s="20"/>
      <c r="W1508" s="20"/>
      <c r="AD1508" s="20"/>
    </row>
    <row r="1509" spans="9:30">
      <c r="I1509" s="20"/>
      <c r="P1509" s="20"/>
      <c r="W1509" s="20"/>
      <c r="AD1509" s="20"/>
    </row>
    <row r="1510" spans="9:30">
      <c r="I1510" s="20"/>
      <c r="P1510" s="20"/>
      <c r="W1510" s="20"/>
      <c r="AD1510" s="20"/>
    </row>
    <row r="1511" spans="9:30">
      <c r="I1511" s="20"/>
      <c r="P1511" s="20"/>
      <c r="W1511" s="20"/>
      <c r="AD1511" s="20"/>
    </row>
    <row r="1512" spans="9:30">
      <c r="I1512" s="20"/>
      <c r="P1512" s="20"/>
      <c r="W1512" s="20"/>
      <c r="AD1512" s="20"/>
    </row>
    <row r="1513" spans="9:30">
      <c r="I1513" s="20"/>
      <c r="P1513" s="20"/>
      <c r="W1513" s="20"/>
      <c r="AD1513" s="20"/>
    </row>
    <row r="1514" spans="9:30">
      <c r="I1514" s="20"/>
      <c r="P1514" s="20"/>
      <c r="W1514" s="20"/>
      <c r="AD1514" s="20"/>
    </row>
    <row r="1515" spans="9:30">
      <c r="I1515" s="20"/>
      <c r="P1515" s="20"/>
      <c r="W1515" s="20"/>
      <c r="AD1515" s="20"/>
    </row>
    <row r="1516" spans="9:30">
      <c r="I1516" s="20"/>
      <c r="P1516" s="20"/>
      <c r="W1516" s="20"/>
      <c r="AD1516" s="20"/>
    </row>
    <row r="1517" spans="9:30">
      <c r="I1517" s="20"/>
      <c r="P1517" s="20"/>
      <c r="W1517" s="20"/>
      <c r="AD1517" s="20"/>
    </row>
    <row r="1518" spans="9:30">
      <c r="I1518" s="20"/>
      <c r="P1518" s="20"/>
      <c r="W1518" s="20"/>
      <c r="AD1518" s="20"/>
    </row>
    <row r="1519" spans="9:30">
      <c r="I1519" s="20"/>
      <c r="P1519" s="20"/>
      <c r="W1519" s="20"/>
      <c r="AD1519" s="20"/>
    </row>
    <row r="1520" spans="9:30">
      <c r="I1520" s="20"/>
      <c r="P1520" s="20"/>
      <c r="W1520" s="20"/>
      <c r="AD1520" s="20"/>
    </row>
    <row r="1521" spans="9:30">
      <c r="I1521" s="20"/>
      <c r="P1521" s="20"/>
      <c r="W1521" s="20"/>
      <c r="AD1521" s="20"/>
    </row>
    <row r="1522" spans="9:30">
      <c r="I1522" s="20"/>
      <c r="P1522" s="20"/>
      <c r="W1522" s="20"/>
      <c r="AD1522" s="20"/>
    </row>
    <row r="1523" spans="9:30">
      <c r="I1523" s="20"/>
      <c r="P1523" s="20"/>
      <c r="W1523" s="20"/>
      <c r="AD1523" s="20"/>
    </row>
    <row r="1524" spans="9:30">
      <c r="I1524" s="20"/>
      <c r="P1524" s="20"/>
      <c r="W1524" s="20"/>
      <c r="AD1524" s="20"/>
    </row>
    <row r="1525" spans="9:30">
      <c r="I1525" s="20"/>
      <c r="P1525" s="20"/>
      <c r="W1525" s="20"/>
      <c r="AD1525" s="20"/>
    </row>
    <row r="1526" spans="9:30">
      <c r="I1526" s="20"/>
      <c r="P1526" s="20"/>
      <c r="W1526" s="20"/>
      <c r="AD1526" s="20"/>
    </row>
    <row r="1527" spans="9:30">
      <c r="I1527" s="20"/>
      <c r="P1527" s="20"/>
      <c r="W1527" s="20"/>
      <c r="AD1527" s="20"/>
    </row>
    <row r="1528" spans="9:30">
      <c r="I1528" s="20"/>
      <c r="P1528" s="20"/>
      <c r="W1528" s="20"/>
      <c r="AD1528" s="20"/>
    </row>
    <row r="1529" spans="9:30">
      <c r="I1529" s="20"/>
      <c r="P1529" s="20"/>
      <c r="W1529" s="20"/>
      <c r="AD1529" s="20"/>
    </row>
    <row r="1530" spans="9:30">
      <c r="I1530" s="20"/>
      <c r="P1530" s="20"/>
      <c r="W1530" s="20"/>
      <c r="AD1530" s="20"/>
    </row>
    <row r="1531" spans="9:30">
      <c r="I1531" s="20"/>
      <c r="P1531" s="20"/>
      <c r="W1531" s="20"/>
      <c r="AD1531" s="20"/>
    </row>
    <row r="1532" spans="9:30">
      <c r="I1532" s="20"/>
      <c r="P1532" s="20"/>
      <c r="W1532" s="20"/>
      <c r="AD1532" s="20"/>
    </row>
    <row r="1533" spans="9:30">
      <c r="I1533" s="20"/>
      <c r="P1533" s="20"/>
      <c r="W1533" s="20"/>
      <c r="AD1533" s="20"/>
    </row>
    <row r="1534" spans="9:30">
      <c r="I1534" s="20"/>
      <c r="P1534" s="20"/>
      <c r="W1534" s="20"/>
      <c r="AD1534" s="20"/>
    </row>
    <row r="1535" spans="9:30">
      <c r="I1535" s="20"/>
      <c r="P1535" s="20"/>
      <c r="W1535" s="20"/>
      <c r="AD1535" s="20"/>
    </row>
    <row r="1536" spans="9:30">
      <c r="I1536" s="20"/>
      <c r="P1536" s="20"/>
      <c r="W1536" s="20"/>
      <c r="AD1536" s="20"/>
    </row>
    <row r="1537" spans="9:30">
      <c r="I1537" s="20"/>
      <c r="P1537" s="20"/>
      <c r="W1537" s="20"/>
      <c r="AD1537" s="20"/>
    </row>
    <row r="1538" spans="9:30">
      <c r="I1538" s="20"/>
      <c r="P1538" s="20"/>
      <c r="W1538" s="20"/>
      <c r="AD1538" s="20"/>
    </row>
    <row r="1539" spans="9:30">
      <c r="I1539" s="20"/>
      <c r="P1539" s="20"/>
      <c r="W1539" s="20"/>
      <c r="AD1539" s="20"/>
    </row>
    <row r="1540" spans="9:30">
      <c r="I1540" s="20"/>
      <c r="P1540" s="20"/>
      <c r="W1540" s="20"/>
      <c r="AD1540" s="20"/>
    </row>
    <row r="1541" spans="9:30">
      <c r="I1541" s="20"/>
      <c r="P1541" s="20"/>
      <c r="W1541" s="20"/>
      <c r="AD1541" s="20"/>
    </row>
    <row r="1542" spans="9:30">
      <c r="I1542" s="20"/>
      <c r="P1542" s="20"/>
      <c r="W1542" s="20"/>
      <c r="AD1542" s="20"/>
    </row>
    <row r="1543" spans="9:30">
      <c r="I1543" s="20"/>
      <c r="P1543" s="20"/>
      <c r="W1543" s="20"/>
      <c r="AD1543" s="20"/>
    </row>
    <row r="1544" spans="9:30">
      <c r="I1544" s="20"/>
      <c r="P1544" s="20"/>
      <c r="W1544" s="20"/>
      <c r="AD1544" s="20"/>
    </row>
    <row r="1545" spans="9:30">
      <c r="I1545" s="20"/>
      <c r="P1545" s="20"/>
      <c r="W1545" s="20"/>
      <c r="AD1545" s="20"/>
    </row>
    <row r="1546" spans="9:30">
      <c r="I1546" s="20"/>
      <c r="P1546" s="20"/>
      <c r="W1546" s="20"/>
      <c r="AD1546" s="20"/>
    </row>
    <row r="1547" spans="9:30">
      <c r="I1547" s="20"/>
      <c r="P1547" s="20"/>
      <c r="W1547" s="20"/>
      <c r="AD1547" s="20"/>
    </row>
    <row r="1548" spans="9:30">
      <c r="I1548" s="20"/>
      <c r="P1548" s="20"/>
      <c r="W1548" s="20"/>
      <c r="AD1548" s="20"/>
    </row>
    <row r="1549" spans="9:30">
      <c r="I1549" s="20"/>
      <c r="P1549" s="20"/>
      <c r="W1549" s="20"/>
      <c r="AD1549" s="20"/>
    </row>
    <row r="1550" spans="9:30">
      <c r="I1550" s="20"/>
      <c r="P1550" s="20"/>
      <c r="W1550" s="20"/>
      <c r="AD1550" s="20"/>
    </row>
    <row r="1551" spans="9:30">
      <c r="I1551" s="20"/>
      <c r="P1551" s="20"/>
      <c r="W1551" s="20"/>
      <c r="AD1551" s="20"/>
    </row>
    <row r="1552" spans="9:30">
      <c r="I1552" s="20"/>
      <c r="P1552" s="20"/>
      <c r="W1552" s="20"/>
      <c r="AD1552" s="20"/>
    </row>
    <row r="1553" spans="9:30">
      <c r="I1553" s="20"/>
      <c r="P1553" s="20"/>
      <c r="W1553" s="20"/>
      <c r="AD1553" s="20"/>
    </row>
    <row r="1554" spans="9:30">
      <c r="I1554" s="20"/>
      <c r="P1554" s="20"/>
      <c r="W1554" s="20"/>
      <c r="AD1554" s="20"/>
    </row>
    <row r="1555" spans="9:30">
      <c r="I1555" s="20"/>
      <c r="P1555" s="20"/>
      <c r="W1555" s="20"/>
      <c r="AD1555" s="20"/>
    </row>
    <row r="1556" spans="9:30">
      <c r="I1556" s="20"/>
      <c r="P1556" s="20"/>
      <c r="W1556" s="20"/>
      <c r="AD1556" s="20"/>
    </row>
    <row r="1557" spans="9:30">
      <c r="I1557" s="20"/>
      <c r="P1557" s="20"/>
      <c r="W1557" s="20"/>
      <c r="AD1557" s="20"/>
    </row>
    <row r="1558" spans="9:30">
      <c r="I1558" s="20"/>
      <c r="P1558" s="20"/>
      <c r="W1558" s="20"/>
      <c r="AD1558" s="20"/>
    </row>
    <row r="1559" spans="9:30">
      <c r="I1559" s="20"/>
      <c r="P1559" s="20"/>
      <c r="W1559" s="20"/>
      <c r="AD1559" s="20"/>
    </row>
    <row r="1560" spans="9:30">
      <c r="I1560" s="20"/>
      <c r="P1560" s="20"/>
      <c r="W1560" s="20"/>
      <c r="AD1560" s="20"/>
    </row>
    <row r="1561" spans="9:30">
      <c r="I1561" s="20"/>
      <c r="P1561" s="20"/>
      <c r="W1561" s="20"/>
      <c r="AD1561" s="20"/>
    </row>
    <row r="1562" spans="9:30">
      <c r="I1562" s="20"/>
      <c r="P1562" s="20"/>
      <c r="W1562" s="20"/>
      <c r="AD1562" s="20"/>
    </row>
    <row r="1563" spans="9:30">
      <c r="I1563" s="20"/>
      <c r="P1563" s="20"/>
      <c r="W1563" s="20"/>
      <c r="AD1563" s="20"/>
    </row>
    <row r="1564" spans="9:30">
      <c r="I1564" s="20"/>
      <c r="P1564" s="20"/>
      <c r="W1564" s="20"/>
      <c r="AD1564" s="20"/>
    </row>
    <row r="1565" spans="9:30">
      <c r="I1565" s="20"/>
      <c r="P1565" s="20"/>
      <c r="W1565" s="20"/>
      <c r="AD1565" s="20"/>
    </row>
    <row r="1566" spans="9:30">
      <c r="I1566" s="20"/>
      <c r="P1566" s="20"/>
      <c r="W1566" s="20"/>
      <c r="AD1566" s="20"/>
    </row>
    <row r="1567" spans="9:30">
      <c r="I1567" s="20"/>
      <c r="P1567" s="20"/>
      <c r="W1567" s="20"/>
      <c r="AD1567" s="20"/>
    </row>
    <row r="1568" spans="9:30">
      <c r="I1568" s="20"/>
      <c r="P1568" s="20"/>
      <c r="W1568" s="20"/>
      <c r="AD1568" s="20"/>
    </row>
    <row r="1569" spans="9:30">
      <c r="I1569" s="20"/>
      <c r="P1569" s="20"/>
      <c r="W1569" s="20"/>
      <c r="AD1569" s="20"/>
    </row>
    <row r="1570" spans="9:30">
      <c r="I1570" s="20"/>
      <c r="P1570" s="20"/>
      <c r="W1570" s="20"/>
      <c r="AD1570" s="20"/>
    </row>
    <row r="1571" spans="9:30">
      <c r="I1571" s="20"/>
      <c r="P1571" s="20"/>
      <c r="W1571" s="20"/>
      <c r="AD1571" s="20"/>
    </row>
    <row r="1572" spans="9:30">
      <c r="I1572" s="20"/>
      <c r="P1572" s="20"/>
      <c r="W1572" s="20"/>
      <c r="AD1572" s="20"/>
    </row>
    <row r="1573" spans="9:30">
      <c r="I1573" s="20"/>
      <c r="P1573" s="20"/>
      <c r="W1573" s="20"/>
      <c r="AD1573" s="20"/>
    </row>
    <row r="1574" spans="9:30">
      <c r="I1574" s="20"/>
      <c r="P1574" s="20"/>
      <c r="W1574" s="20"/>
      <c r="AD1574" s="20"/>
    </row>
    <row r="1575" spans="9:30">
      <c r="I1575" s="20"/>
      <c r="P1575" s="20"/>
      <c r="W1575" s="20"/>
      <c r="AD1575" s="20"/>
    </row>
    <row r="1576" spans="9:30">
      <c r="I1576" s="20"/>
      <c r="P1576" s="20"/>
      <c r="W1576" s="20"/>
      <c r="AD1576" s="20"/>
    </row>
    <row r="1577" spans="9:30">
      <c r="I1577" s="20"/>
      <c r="P1577" s="20"/>
      <c r="W1577" s="20"/>
      <c r="AD1577" s="20"/>
    </row>
    <row r="1578" spans="9:30">
      <c r="I1578" s="20"/>
      <c r="P1578" s="20"/>
      <c r="W1578" s="20"/>
      <c r="AD1578" s="20"/>
    </row>
    <row r="1579" spans="9:30">
      <c r="I1579" s="20"/>
      <c r="P1579" s="20"/>
      <c r="W1579" s="20"/>
      <c r="AD1579" s="20"/>
    </row>
    <row r="1580" spans="9:30">
      <c r="I1580" s="20"/>
      <c r="P1580" s="20"/>
      <c r="W1580" s="20"/>
      <c r="AD1580" s="20"/>
    </row>
    <row r="1581" spans="9:30">
      <c r="I1581" s="20"/>
      <c r="P1581" s="20"/>
      <c r="W1581" s="20"/>
      <c r="AD1581" s="20"/>
    </row>
    <row r="1582" spans="9:30">
      <c r="I1582" s="20"/>
      <c r="P1582" s="20"/>
      <c r="W1582" s="20"/>
      <c r="AD1582" s="20"/>
    </row>
    <row r="1583" spans="9:30">
      <c r="I1583" s="20"/>
      <c r="P1583" s="20"/>
      <c r="W1583" s="20"/>
      <c r="AD1583" s="20"/>
    </row>
    <row r="1584" spans="9:30">
      <c r="I1584" s="20"/>
      <c r="P1584" s="20"/>
      <c r="W1584" s="20"/>
      <c r="AD1584" s="20"/>
    </row>
    <row r="1585" spans="9:30">
      <c r="I1585" s="20"/>
      <c r="P1585" s="20"/>
      <c r="W1585" s="20"/>
      <c r="AD1585" s="20"/>
    </row>
    <row r="1586" spans="9:30">
      <c r="I1586" s="20"/>
      <c r="P1586" s="20"/>
      <c r="W1586" s="20"/>
      <c r="AD1586" s="20"/>
    </row>
    <row r="1587" spans="9:30">
      <c r="I1587" s="20"/>
      <c r="P1587" s="20"/>
      <c r="W1587" s="20"/>
      <c r="AD1587" s="20"/>
    </row>
    <row r="1588" spans="9:30">
      <c r="I1588" s="20"/>
      <c r="P1588" s="20"/>
      <c r="W1588" s="20"/>
      <c r="AD1588" s="20"/>
    </row>
    <row r="1589" spans="9:30">
      <c r="I1589" s="20"/>
      <c r="P1589" s="20"/>
      <c r="W1589" s="20"/>
      <c r="AD1589" s="20"/>
    </row>
    <row r="1590" spans="9:30">
      <c r="I1590" s="20"/>
      <c r="P1590" s="20"/>
      <c r="W1590" s="20"/>
      <c r="AD1590" s="20"/>
    </row>
    <row r="1591" spans="9:30">
      <c r="I1591" s="20"/>
      <c r="P1591" s="20"/>
      <c r="W1591" s="20"/>
      <c r="AD1591" s="20"/>
    </row>
    <row r="1592" spans="9:30">
      <c r="I1592" s="20"/>
      <c r="P1592" s="20"/>
      <c r="W1592" s="20"/>
      <c r="AD1592" s="20"/>
    </row>
    <row r="1593" spans="9:30">
      <c r="I1593" s="20"/>
      <c r="P1593" s="20"/>
      <c r="W1593" s="20"/>
      <c r="AD1593" s="20"/>
    </row>
    <row r="1594" spans="9:30">
      <c r="I1594" s="20"/>
      <c r="P1594" s="20"/>
      <c r="W1594" s="20"/>
      <c r="AD1594" s="20"/>
    </row>
    <row r="1595" spans="9:30">
      <c r="I1595" s="20"/>
      <c r="P1595" s="20"/>
      <c r="W1595" s="20"/>
      <c r="AD1595" s="20"/>
    </row>
    <row r="1596" spans="9:30">
      <c r="I1596" s="20"/>
      <c r="P1596" s="20"/>
      <c r="W1596" s="20"/>
      <c r="AD1596" s="20"/>
    </row>
    <row r="1597" spans="9:30">
      <c r="I1597" s="20"/>
      <c r="P1597" s="20"/>
      <c r="W1597" s="20"/>
      <c r="AD1597" s="20"/>
    </row>
    <row r="1598" spans="9:30">
      <c r="I1598" s="20"/>
      <c r="P1598" s="20"/>
      <c r="W1598" s="20"/>
      <c r="AD1598" s="20"/>
    </row>
    <row r="1599" spans="9:30">
      <c r="I1599" s="20"/>
      <c r="P1599" s="20"/>
      <c r="W1599" s="20"/>
      <c r="AD1599" s="20"/>
    </row>
    <row r="1600" spans="9:30">
      <c r="I1600" s="20"/>
      <c r="P1600" s="20"/>
      <c r="W1600" s="20"/>
      <c r="AD1600" s="20"/>
    </row>
    <row r="1601" spans="9:30">
      <c r="I1601" s="20"/>
      <c r="P1601" s="20"/>
      <c r="W1601" s="20"/>
      <c r="AD1601" s="20"/>
    </row>
    <row r="1602" spans="9:30">
      <c r="I1602" s="20"/>
      <c r="P1602" s="20"/>
      <c r="W1602" s="20"/>
      <c r="AD1602" s="20"/>
    </row>
    <row r="1603" spans="9:30">
      <c r="I1603" s="20"/>
      <c r="P1603" s="20"/>
      <c r="W1603" s="20"/>
      <c r="AD1603" s="20"/>
    </row>
    <row r="1604" spans="9:30">
      <c r="I1604" s="20"/>
      <c r="P1604" s="20"/>
      <c r="W1604" s="20"/>
      <c r="AD1604" s="20"/>
    </row>
    <row r="1605" spans="9:30">
      <c r="I1605" s="20"/>
      <c r="P1605" s="20"/>
      <c r="W1605" s="20"/>
      <c r="AD1605" s="20"/>
    </row>
    <row r="1606" spans="9:30">
      <c r="I1606" s="20"/>
      <c r="P1606" s="20"/>
      <c r="W1606" s="20"/>
      <c r="AD1606" s="20"/>
    </row>
    <row r="1607" spans="9:30">
      <c r="I1607" s="20"/>
      <c r="P1607" s="20"/>
      <c r="W1607" s="20"/>
      <c r="AD1607" s="20"/>
    </row>
    <row r="1608" spans="9:30">
      <c r="I1608" s="20"/>
      <c r="P1608" s="20"/>
      <c r="W1608" s="20"/>
      <c r="AD1608" s="20"/>
    </row>
    <row r="1609" spans="9:30">
      <c r="I1609" s="20"/>
      <c r="P1609" s="20"/>
      <c r="W1609" s="20"/>
      <c r="AD1609" s="20"/>
    </row>
    <row r="1610" spans="9:30">
      <c r="I1610" s="20"/>
      <c r="P1610" s="20"/>
      <c r="W1610" s="20"/>
      <c r="AD1610" s="20"/>
    </row>
    <row r="1611" spans="9:30">
      <c r="I1611" s="20"/>
      <c r="P1611" s="20"/>
      <c r="W1611" s="20"/>
      <c r="AD1611" s="20"/>
    </row>
    <row r="1612" spans="9:30">
      <c r="I1612" s="20"/>
      <c r="P1612" s="20"/>
      <c r="W1612" s="20"/>
      <c r="AD1612" s="20"/>
    </row>
    <row r="1613" spans="9:30">
      <c r="I1613" s="20"/>
      <c r="P1613" s="20"/>
      <c r="W1613" s="20"/>
      <c r="AD1613" s="20"/>
    </row>
    <row r="1614" spans="9:30">
      <c r="I1614" s="20"/>
      <c r="P1614" s="20"/>
      <c r="W1614" s="20"/>
      <c r="AD1614" s="20"/>
    </row>
    <row r="1615" spans="9:30">
      <c r="I1615" s="20"/>
      <c r="P1615" s="20"/>
      <c r="W1615" s="20"/>
      <c r="AD1615" s="20"/>
    </row>
    <row r="1616" spans="9:30">
      <c r="I1616" s="20"/>
      <c r="P1616" s="20"/>
      <c r="W1616" s="20"/>
      <c r="AD1616" s="20"/>
    </row>
    <row r="1617" spans="9:30">
      <c r="I1617" s="20"/>
      <c r="P1617" s="20"/>
      <c r="W1617" s="20"/>
      <c r="AD1617" s="20"/>
    </row>
    <row r="1618" spans="9:30">
      <c r="I1618" s="20"/>
      <c r="P1618" s="20"/>
      <c r="W1618" s="20"/>
      <c r="AD1618" s="20"/>
    </row>
    <row r="1619" spans="9:30">
      <c r="I1619" s="20"/>
      <c r="P1619" s="20"/>
      <c r="W1619" s="20"/>
      <c r="AD1619" s="20"/>
    </row>
    <row r="1620" spans="9:30">
      <c r="I1620" s="20"/>
      <c r="P1620" s="20"/>
      <c r="W1620" s="20"/>
      <c r="AD1620" s="20"/>
    </row>
    <row r="1621" spans="9:30">
      <c r="I1621" s="20"/>
      <c r="P1621" s="20"/>
      <c r="W1621" s="20"/>
      <c r="AD1621" s="20"/>
    </row>
    <row r="1622" spans="9:30">
      <c r="I1622" s="20"/>
      <c r="P1622" s="20"/>
      <c r="W1622" s="20"/>
      <c r="AD1622" s="20"/>
    </row>
    <row r="1623" spans="9:30">
      <c r="I1623" s="20"/>
      <c r="P1623" s="20"/>
      <c r="W1623" s="20"/>
      <c r="AD1623" s="20"/>
    </row>
    <row r="1624" spans="9:30">
      <c r="I1624" s="20"/>
      <c r="P1624" s="20"/>
      <c r="W1624" s="20"/>
      <c r="AD1624" s="20"/>
    </row>
    <row r="1625" spans="9:30">
      <c r="I1625" s="20"/>
      <c r="P1625" s="20"/>
      <c r="W1625" s="20"/>
      <c r="AD1625" s="20"/>
    </row>
    <row r="1626" spans="9:30">
      <c r="I1626" s="20"/>
      <c r="P1626" s="20"/>
      <c r="W1626" s="20"/>
      <c r="AD1626" s="20"/>
    </row>
    <row r="1627" spans="9:30">
      <c r="I1627" s="20"/>
      <c r="P1627" s="20"/>
      <c r="W1627" s="20"/>
      <c r="AD1627" s="20"/>
    </row>
    <row r="1628" spans="9:30">
      <c r="I1628" s="20"/>
      <c r="P1628" s="20"/>
      <c r="W1628" s="20"/>
      <c r="AD1628" s="20"/>
    </row>
    <row r="1629" spans="9:30">
      <c r="I1629" s="20"/>
      <c r="P1629" s="20"/>
      <c r="W1629" s="20"/>
      <c r="AD1629" s="20"/>
    </row>
    <row r="1630" spans="9:30">
      <c r="I1630" s="20"/>
      <c r="P1630" s="20"/>
      <c r="W1630" s="20"/>
      <c r="AD1630" s="20"/>
    </row>
    <row r="1631" spans="9:30">
      <c r="I1631" s="20"/>
      <c r="P1631" s="20"/>
      <c r="W1631" s="20"/>
      <c r="AD1631" s="20"/>
    </row>
    <row r="1632" spans="9:30">
      <c r="I1632" s="20"/>
      <c r="P1632" s="20"/>
      <c r="W1632" s="20"/>
      <c r="AD1632" s="20"/>
    </row>
    <row r="1633" spans="9:30">
      <c r="I1633" s="20"/>
      <c r="P1633" s="20"/>
      <c r="W1633" s="20"/>
      <c r="AD1633" s="20"/>
    </row>
    <row r="1634" spans="9:30">
      <c r="I1634" s="20"/>
      <c r="P1634" s="20"/>
      <c r="W1634" s="20"/>
      <c r="AD1634" s="20"/>
    </row>
    <row r="1635" spans="9:30">
      <c r="I1635" s="20"/>
      <c r="P1635" s="20"/>
      <c r="W1635" s="20"/>
      <c r="AD1635" s="20"/>
    </row>
    <row r="1636" spans="9:30">
      <c r="I1636" s="20"/>
      <c r="P1636" s="20"/>
      <c r="W1636" s="20"/>
      <c r="AD1636" s="20"/>
    </row>
    <row r="1637" spans="9:30">
      <c r="I1637" s="20"/>
      <c r="P1637" s="20"/>
      <c r="W1637" s="20"/>
      <c r="AD1637" s="20"/>
    </row>
    <row r="1638" spans="9:30">
      <c r="I1638" s="20"/>
      <c r="P1638" s="20"/>
      <c r="W1638" s="20"/>
      <c r="AD1638" s="20"/>
    </row>
    <row r="1639" spans="9:30">
      <c r="I1639" s="20"/>
      <c r="P1639" s="20"/>
      <c r="W1639" s="20"/>
      <c r="AD1639" s="20"/>
    </row>
    <row r="1640" spans="9:30">
      <c r="I1640" s="20"/>
      <c r="P1640" s="20"/>
      <c r="W1640" s="20"/>
      <c r="AD1640" s="20"/>
    </row>
    <row r="1641" spans="9:30">
      <c r="I1641" s="20"/>
      <c r="P1641" s="20"/>
      <c r="W1641" s="20"/>
      <c r="AD1641" s="20"/>
    </row>
    <row r="1642" spans="9:30">
      <c r="I1642" s="20"/>
      <c r="P1642" s="20"/>
      <c r="W1642" s="20"/>
      <c r="AD1642" s="20"/>
    </row>
    <row r="1643" spans="9:30">
      <c r="I1643" s="20"/>
      <c r="P1643" s="20"/>
      <c r="W1643" s="20"/>
      <c r="AD1643" s="20"/>
    </row>
    <row r="1644" spans="9:30">
      <c r="I1644" s="20"/>
      <c r="P1644" s="20"/>
      <c r="W1644" s="20"/>
      <c r="AD1644" s="20"/>
    </row>
    <row r="1645" spans="9:30">
      <c r="I1645" s="20"/>
      <c r="P1645" s="20"/>
      <c r="W1645" s="20"/>
      <c r="AD1645" s="20"/>
    </row>
    <row r="1646" spans="9:30">
      <c r="I1646" s="20"/>
      <c r="P1646" s="20"/>
      <c r="W1646" s="20"/>
      <c r="AD1646" s="20"/>
    </row>
    <row r="1647" spans="9:30">
      <c r="I1647" s="20"/>
      <c r="P1647" s="20"/>
      <c r="W1647" s="20"/>
      <c r="AD1647" s="20"/>
    </row>
    <row r="1648" spans="9:30">
      <c r="I1648" s="20"/>
      <c r="P1648" s="20"/>
      <c r="W1648" s="20"/>
      <c r="AD1648" s="20"/>
    </row>
    <row r="1649" spans="9:30">
      <c r="I1649" s="20"/>
      <c r="P1649" s="20"/>
      <c r="W1649" s="20"/>
      <c r="AD1649" s="20"/>
    </row>
    <row r="1650" spans="9:30">
      <c r="I1650" s="20"/>
      <c r="P1650" s="20"/>
      <c r="W1650" s="20"/>
      <c r="AD1650" s="20"/>
    </row>
    <row r="1651" spans="9:30">
      <c r="I1651" s="20"/>
      <c r="P1651" s="20"/>
      <c r="W1651" s="20"/>
      <c r="AD1651" s="20"/>
    </row>
    <row r="1652" spans="9:30">
      <c r="I1652" s="20"/>
      <c r="P1652" s="20"/>
      <c r="W1652" s="20"/>
      <c r="AD1652" s="20"/>
    </row>
    <row r="1653" spans="9:30">
      <c r="I1653" s="20"/>
      <c r="P1653" s="20"/>
      <c r="W1653" s="20"/>
      <c r="AD1653" s="20"/>
    </row>
    <row r="1654" spans="9:30">
      <c r="I1654" s="20"/>
      <c r="P1654" s="20"/>
      <c r="W1654" s="20"/>
      <c r="AD1654" s="20"/>
    </row>
    <row r="1655" spans="9:30">
      <c r="I1655" s="20"/>
      <c r="P1655" s="20"/>
      <c r="W1655" s="20"/>
      <c r="AD1655" s="20"/>
    </row>
    <row r="1656" spans="9:30">
      <c r="I1656" s="20"/>
      <c r="P1656" s="20"/>
      <c r="W1656" s="20"/>
      <c r="AD1656" s="20"/>
    </row>
    <row r="1657" spans="9:30">
      <c r="I1657" s="20"/>
      <c r="P1657" s="20"/>
      <c r="W1657" s="20"/>
      <c r="AD1657" s="20"/>
    </row>
    <row r="1658" spans="9:30">
      <c r="I1658" s="20"/>
      <c r="P1658" s="20"/>
      <c r="W1658" s="20"/>
      <c r="AD1658" s="20"/>
    </row>
    <row r="1659" spans="9:30">
      <c r="I1659" s="20"/>
      <c r="P1659" s="20"/>
      <c r="W1659" s="20"/>
      <c r="AD1659" s="20"/>
    </row>
    <row r="1660" spans="9:30">
      <c r="I1660" s="20"/>
      <c r="P1660" s="20"/>
      <c r="W1660" s="20"/>
      <c r="AD1660" s="20"/>
    </row>
    <row r="1661" spans="9:30">
      <c r="I1661" s="20"/>
      <c r="P1661" s="20"/>
      <c r="W1661" s="20"/>
      <c r="AD1661" s="20"/>
    </row>
    <row r="1662" spans="9:30">
      <c r="I1662" s="20"/>
      <c r="P1662" s="20"/>
      <c r="W1662" s="20"/>
      <c r="AD1662" s="20"/>
    </row>
    <row r="1663" spans="9:30">
      <c r="I1663" s="20"/>
      <c r="P1663" s="20"/>
      <c r="W1663" s="20"/>
      <c r="AD1663" s="20"/>
    </row>
    <row r="1664" spans="9:30">
      <c r="I1664" s="20"/>
      <c r="P1664" s="20"/>
      <c r="W1664" s="20"/>
      <c r="AD1664" s="20"/>
    </row>
    <row r="1665" spans="9:30">
      <c r="I1665" s="20"/>
      <c r="P1665" s="20"/>
      <c r="W1665" s="20"/>
      <c r="AD1665" s="20"/>
    </row>
    <row r="1666" spans="9:30">
      <c r="I1666" s="20"/>
      <c r="P1666" s="20"/>
      <c r="W1666" s="20"/>
      <c r="AD1666" s="20"/>
    </row>
    <row r="1667" spans="9:30">
      <c r="I1667" s="20"/>
      <c r="P1667" s="20"/>
      <c r="W1667" s="20"/>
      <c r="AD1667" s="20"/>
    </row>
    <row r="1668" spans="9:30">
      <c r="I1668" s="20"/>
      <c r="P1668" s="20"/>
      <c r="W1668" s="20"/>
      <c r="AD1668" s="20"/>
    </row>
    <row r="1669" spans="9:30">
      <c r="I1669" s="20"/>
      <c r="P1669" s="20"/>
      <c r="W1669" s="20"/>
      <c r="AD1669" s="20"/>
    </row>
    <row r="1670" spans="9:30">
      <c r="I1670" s="20"/>
      <c r="P1670" s="20"/>
      <c r="W1670" s="20"/>
      <c r="AD1670" s="20"/>
    </row>
    <row r="1671" spans="9:30">
      <c r="I1671" s="20"/>
      <c r="P1671" s="20"/>
      <c r="W1671" s="20"/>
      <c r="AD1671" s="20"/>
    </row>
    <row r="1672" spans="9:30">
      <c r="I1672" s="20"/>
      <c r="P1672" s="20"/>
      <c r="W1672" s="20"/>
      <c r="AD1672" s="20"/>
    </row>
    <row r="1673" spans="9:30">
      <c r="I1673" s="20"/>
      <c r="P1673" s="20"/>
      <c r="W1673" s="20"/>
      <c r="AD1673" s="20"/>
    </row>
    <row r="1674" spans="9:30">
      <c r="I1674" s="20"/>
      <c r="P1674" s="20"/>
      <c r="W1674" s="20"/>
      <c r="AD1674" s="20"/>
    </row>
    <row r="1675" spans="9:30">
      <c r="I1675" s="20"/>
      <c r="P1675" s="20"/>
      <c r="W1675" s="20"/>
      <c r="AD1675" s="20"/>
    </row>
    <row r="1676" spans="9:30">
      <c r="I1676" s="20"/>
      <c r="P1676" s="20"/>
      <c r="W1676" s="20"/>
      <c r="AD1676" s="20"/>
    </row>
    <row r="1677" spans="9:30">
      <c r="I1677" s="20"/>
      <c r="P1677" s="20"/>
      <c r="W1677" s="20"/>
      <c r="AD1677" s="20"/>
    </row>
    <row r="1678" spans="9:30">
      <c r="I1678" s="20"/>
      <c r="P1678" s="20"/>
      <c r="W1678" s="20"/>
      <c r="AD1678" s="20"/>
    </row>
    <row r="1679" spans="9:30">
      <c r="I1679" s="20"/>
      <c r="P1679" s="20"/>
      <c r="W1679" s="20"/>
      <c r="AD1679" s="20"/>
    </row>
    <row r="1680" spans="9:30">
      <c r="I1680" s="20"/>
      <c r="P1680" s="20"/>
      <c r="W1680" s="20"/>
      <c r="AD1680" s="20"/>
    </row>
    <row r="1681" spans="9:30">
      <c r="I1681" s="20"/>
      <c r="P1681" s="20"/>
      <c r="W1681" s="20"/>
      <c r="AD1681" s="20"/>
    </row>
    <row r="1682" spans="9:30">
      <c r="I1682" s="20"/>
      <c r="P1682" s="20"/>
      <c r="W1682" s="20"/>
      <c r="AD1682" s="20"/>
    </row>
    <row r="1683" spans="9:30">
      <c r="I1683" s="20"/>
      <c r="P1683" s="20"/>
      <c r="W1683" s="20"/>
      <c r="AD1683" s="20"/>
    </row>
    <row r="1684" spans="9:30">
      <c r="I1684" s="20"/>
      <c r="P1684" s="20"/>
      <c r="W1684" s="20"/>
      <c r="AD1684" s="20"/>
    </row>
    <row r="1685" spans="9:30">
      <c r="I1685" s="20"/>
      <c r="P1685" s="20"/>
      <c r="W1685" s="20"/>
      <c r="AD1685" s="20"/>
    </row>
    <row r="1686" spans="9:30">
      <c r="I1686" s="20"/>
      <c r="P1686" s="20"/>
      <c r="W1686" s="20"/>
      <c r="AD1686" s="20"/>
    </row>
    <row r="1687" spans="9:30">
      <c r="I1687" s="20"/>
      <c r="P1687" s="20"/>
      <c r="W1687" s="20"/>
      <c r="AD1687" s="20"/>
    </row>
    <row r="1688" spans="9:30">
      <c r="I1688" s="20"/>
      <c r="P1688" s="20"/>
      <c r="W1688" s="20"/>
      <c r="AD1688" s="20"/>
    </row>
    <row r="1689" spans="9:30">
      <c r="I1689" s="20"/>
      <c r="P1689" s="20"/>
      <c r="W1689" s="20"/>
      <c r="AD1689" s="20"/>
    </row>
    <row r="1690" spans="9:30">
      <c r="I1690" s="20"/>
      <c r="P1690" s="20"/>
      <c r="W1690" s="20"/>
      <c r="AD1690" s="20"/>
    </row>
    <row r="1691" spans="9:30">
      <c r="I1691" s="20"/>
      <c r="P1691" s="20"/>
      <c r="W1691" s="20"/>
      <c r="AD1691" s="20"/>
    </row>
    <row r="1692" spans="9:30">
      <c r="I1692" s="20"/>
      <c r="P1692" s="20"/>
      <c r="W1692" s="20"/>
      <c r="AD1692" s="20"/>
    </row>
    <row r="1693" spans="9:30">
      <c r="I1693" s="20"/>
      <c r="P1693" s="20"/>
      <c r="W1693" s="20"/>
      <c r="AD1693" s="20"/>
    </row>
    <row r="1694" spans="9:30">
      <c r="I1694" s="20"/>
      <c r="P1694" s="20"/>
      <c r="W1694" s="20"/>
      <c r="AD1694" s="20"/>
    </row>
    <row r="1695" spans="9:30">
      <c r="I1695" s="20"/>
      <c r="P1695" s="20"/>
      <c r="W1695" s="20"/>
      <c r="AD1695" s="20"/>
    </row>
    <row r="1696" spans="9:30">
      <c r="I1696" s="20"/>
      <c r="P1696" s="20"/>
      <c r="W1696" s="20"/>
      <c r="AD1696" s="20"/>
    </row>
    <row r="1697" spans="9:30">
      <c r="I1697" s="20"/>
      <c r="P1697" s="20"/>
      <c r="W1697" s="20"/>
      <c r="AD1697" s="20"/>
    </row>
    <row r="1698" spans="9:30">
      <c r="I1698" s="20"/>
      <c r="P1698" s="20"/>
      <c r="W1698" s="20"/>
      <c r="AD1698" s="20"/>
    </row>
    <row r="1699" spans="9:30">
      <c r="I1699" s="20"/>
      <c r="P1699" s="20"/>
      <c r="W1699" s="20"/>
      <c r="AD1699" s="20"/>
    </row>
    <row r="1700" spans="9:30">
      <c r="I1700" s="20"/>
      <c r="P1700" s="20"/>
      <c r="W1700" s="20"/>
      <c r="AD1700" s="20"/>
    </row>
    <row r="1701" spans="9:30">
      <c r="I1701" s="20"/>
      <c r="P1701" s="20"/>
      <c r="W1701" s="20"/>
      <c r="AD1701" s="20"/>
    </row>
    <row r="1702" spans="9:30">
      <c r="I1702" s="20"/>
      <c r="P1702" s="20"/>
      <c r="W1702" s="20"/>
      <c r="AD1702" s="20"/>
    </row>
    <row r="1703" spans="9:30">
      <c r="I1703" s="20"/>
      <c r="P1703" s="20"/>
      <c r="W1703" s="20"/>
      <c r="AD1703" s="20"/>
    </row>
    <row r="1704" spans="9:30">
      <c r="I1704" s="20"/>
      <c r="P1704" s="20"/>
      <c r="W1704" s="20"/>
      <c r="AD1704" s="20"/>
    </row>
    <row r="1705" spans="9:30">
      <c r="I1705" s="20"/>
      <c r="P1705" s="20"/>
      <c r="W1705" s="20"/>
      <c r="AD1705" s="20"/>
    </row>
    <row r="1706" spans="9:30">
      <c r="I1706" s="20"/>
      <c r="P1706" s="20"/>
      <c r="W1706" s="20"/>
      <c r="AD1706" s="20"/>
    </row>
    <row r="1707" spans="9:30">
      <c r="I1707" s="20"/>
      <c r="P1707" s="20"/>
      <c r="W1707" s="20"/>
      <c r="AD1707" s="20"/>
    </row>
    <row r="1708" spans="9:30">
      <c r="I1708" s="20"/>
      <c r="P1708" s="20"/>
      <c r="W1708" s="20"/>
      <c r="AD1708" s="20"/>
    </row>
    <row r="1709" spans="9:30">
      <c r="I1709" s="20"/>
      <c r="P1709" s="20"/>
      <c r="W1709" s="20"/>
      <c r="AD1709" s="20"/>
    </row>
    <row r="1710" spans="9:30">
      <c r="I1710" s="20"/>
      <c r="P1710" s="20"/>
      <c r="W1710" s="20"/>
      <c r="AD1710" s="20"/>
    </row>
    <row r="1711" spans="9:30">
      <c r="I1711" s="20"/>
      <c r="P1711" s="20"/>
      <c r="W1711" s="20"/>
      <c r="AD1711" s="20"/>
    </row>
    <row r="1712" spans="9:30">
      <c r="I1712" s="20"/>
      <c r="P1712" s="20"/>
      <c r="W1712" s="20"/>
      <c r="AD1712" s="20"/>
    </row>
    <row r="1713" spans="9:30">
      <c r="I1713" s="20"/>
      <c r="P1713" s="20"/>
      <c r="W1713" s="20"/>
      <c r="AD1713" s="20"/>
    </row>
    <row r="1714" spans="9:30">
      <c r="I1714" s="20"/>
      <c r="P1714" s="20"/>
      <c r="W1714" s="20"/>
      <c r="AD1714" s="20"/>
    </row>
    <row r="1715" spans="9:30">
      <c r="I1715" s="20"/>
      <c r="P1715" s="20"/>
      <c r="W1715" s="20"/>
      <c r="AD1715" s="20"/>
    </row>
    <row r="1716" spans="9:30">
      <c r="I1716" s="20"/>
      <c r="P1716" s="20"/>
      <c r="W1716" s="20"/>
      <c r="AD1716" s="20"/>
    </row>
    <row r="1717" spans="9:30">
      <c r="I1717" s="20"/>
      <c r="P1717" s="20"/>
      <c r="W1717" s="20"/>
      <c r="AD1717" s="20"/>
    </row>
    <row r="1718" spans="9:30">
      <c r="I1718" s="20"/>
      <c r="P1718" s="20"/>
      <c r="W1718" s="20"/>
      <c r="AD1718" s="20"/>
    </row>
    <row r="1719" spans="9:30">
      <c r="I1719" s="20"/>
      <c r="P1719" s="20"/>
      <c r="W1719" s="20"/>
      <c r="AD1719" s="20"/>
    </row>
    <row r="1720" spans="9:30">
      <c r="I1720" s="20"/>
      <c r="P1720" s="20"/>
      <c r="W1720" s="20"/>
      <c r="AD1720" s="20"/>
    </row>
    <row r="1721" spans="9:30">
      <c r="I1721" s="20"/>
      <c r="P1721" s="20"/>
      <c r="W1721" s="20"/>
      <c r="AD1721" s="20"/>
    </row>
    <row r="1722" spans="9:30">
      <c r="I1722" s="20"/>
      <c r="P1722" s="20"/>
      <c r="W1722" s="20"/>
      <c r="AD1722" s="20"/>
    </row>
    <row r="1723" spans="9:30">
      <c r="I1723" s="20"/>
      <c r="P1723" s="20"/>
      <c r="W1723" s="20"/>
      <c r="AD1723" s="20"/>
    </row>
    <row r="1724" spans="9:30">
      <c r="I1724" s="20"/>
      <c r="P1724" s="20"/>
      <c r="W1724" s="20"/>
      <c r="AD1724" s="20"/>
    </row>
    <row r="1725" spans="9:30">
      <c r="I1725" s="20"/>
      <c r="P1725" s="20"/>
      <c r="W1725" s="20"/>
      <c r="AD1725" s="20"/>
    </row>
    <row r="1726" spans="9:30">
      <c r="I1726" s="20"/>
      <c r="P1726" s="20"/>
      <c r="W1726" s="20"/>
      <c r="AD1726" s="20"/>
    </row>
    <row r="1727" spans="9:30">
      <c r="I1727" s="20"/>
      <c r="P1727" s="20"/>
      <c r="W1727" s="20"/>
      <c r="AD1727" s="20"/>
    </row>
    <row r="1728" spans="9:30">
      <c r="I1728" s="20"/>
      <c r="P1728" s="20"/>
      <c r="W1728" s="20"/>
      <c r="AD1728" s="20"/>
    </row>
    <row r="1729" spans="9:30">
      <c r="I1729" s="20"/>
      <c r="P1729" s="20"/>
      <c r="W1729" s="20"/>
      <c r="AD1729" s="20"/>
    </row>
    <row r="1730" spans="9:30">
      <c r="I1730" s="20"/>
      <c r="P1730" s="20"/>
      <c r="W1730" s="20"/>
      <c r="AD1730" s="20"/>
    </row>
    <row r="1731" spans="9:30">
      <c r="I1731" s="20"/>
      <c r="P1731" s="20"/>
      <c r="W1731" s="20"/>
      <c r="AD1731" s="20"/>
    </row>
    <row r="1732" spans="9:30">
      <c r="I1732" s="20"/>
      <c r="P1732" s="20"/>
      <c r="W1732" s="20"/>
      <c r="AD1732" s="20"/>
    </row>
    <row r="1733" spans="9:30">
      <c r="I1733" s="20"/>
      <c r="P1733" s="20"/>
      <c r="W1733" s="20"/>
      <c r="AD1733" s="20"/>
    </row>
    <row r="1734" spans="9:30">
      <c r="I1734" s="20"/>
      <c r="P1734" s="20"/>
      <c r="W1734" s="20"/>
      <c r="AD1734" s="20"/>
    </row>
    <row r="1735" spans="9:30">
      <c r="I1735" s="20"/>
      <c r="P1735" s="20"/>
      <c r="W1735" s="20"/>
      <c r="AD1735" s="20"/>
    </row>
    <row r="1736" spans="9:30">
      <c r="I1736" s="20"/>
      <c r="P1736" s="20"/>
      <c r="W1736" s="20"/>
      <c r="AD1736" s="20"/>
    </row>
    <row r="1737" spans="9:30">
      <c r="I1737" s="20"/>
      <c r="P1737" s="20"/>
      <c r="W1737" s="20"/>
      <c r="AD1737" s="20"/>
    </row>
    <row r="1738" spans="9:30">
      <c r="I1738" s="20"/>
      <c r="P1738" s="20"/>
      <c r="W1738" s="20"/>
      <c r="AD1738" s="20"/>
    </row>
    <row r="1739" spans="9:30">
      <c r="I1739" s="20"/>
      <c r="P1739" s="20"/>
      <c r="W1739" s="20"/>
      <c r="AD1739" s="20"/>
    </row>
    <row r="1740" spans="9:30">
      <c r="I1740" s="20"/>
      <c r="P1740" s="20"/>
      <c r="W1740" s="20"/>
      <c r="AD1740" s="20"/>
    </row>
    <row r="1741" spans="9:30">
      <c r="I1741" s="20"/>
      <c r="P1741" s="20"/>
      <c r="W1741" s="20"/>
      <c r="AD1741" s="20"/>
    </row>
    <row r="1742" spans="9:30">
      <c r="I1742" s="20"/>
      <c r="P1742" s="20"/>
      <c r="W1742" s="20"/>
      <c r="AD1742" s="20"/>
    </row>
    <row r="1743" spans="9:30">
      <c r="I1743" s="20"/>
      <c r="P1743" s="20"/>
      <c r="W1743" s="20"/>
      <c r="AD1743" s="20"/>
    </row>
    <row r="1744" spans="9:30">
      <c r="I1744" s="20"/>
      <c r="P1744" s="20"/>
      <c r="W1744" s="20"/>
      <c r="AD1744" s="20"/>
    </row>
    <row r="1745" spans="9:30">
      <c r="I1745" s="20"/>
      <c r="P1745" s="20"/>
      <c r="W1745" s="20"/>
      <c r="AD1745" s="20"/>
    </row>
    <row r="1746" spans="9:30">
      <c r="I1746" s="20"/>
      <c r="P1746" s="20"/>
      <c r="W1746" s="20"/>
      <c r="AD1746" s="20"/>
    </row>
    <row r="1747" spans="9:30">
      <c r="I1747" s="20"/>
      <c r="P1747" s="20"/>
      <c r="W1747" s="20"/>
      <c r="AD1747" s="20"/>
    </row>
    <row r="1748" spans="9:30">
      <c r="I1748" s="20"/>
      <c r="P1748" s="20"/>
      <c r="W1748" s="20"/>
      <c r="AD1748" s="20"/>
    </row>
    <row r="1749" spans="9:30">
      <c r="I1749" s="20"/>
      <c r="P1749" s="20"/>
      <c r="W1749" s="20"/>
      <c r="AD1749" s="20"/>
    </row>
    <row r="1750" spans="9:30">
      <c r="I1750" s="20"/>
      <c r="P1750" s="20"/>
      <c r="W1750" s="20"/>
      <c r="AD1750" s="20"/>
    </row>
    <row r="1751" spans="9:30">
      <c r="I1751" s="20"/>
      <c r="P1751" s="20"/>
      <c r="W1751" s="20"/>
      <c r="AD1751" s="20"/>
    </row>
    <row r="1752" spans="9:30">
      <c r="I1752" s="20"/>
      <c r="P1752" s="20"/>
      <c r="W1752" s="20"/>
      <c r="AD1752" s="20"/>
    </row>
    <row r="1753" spans="9:30">
      <c r="I1753" s="20"/>
      <c r="P1753" s="20"/>
      <c r="W1753" s="20"/>
      <c r="AD1753" s="20"/>
    </row>
    <row r="1754" spans="9:30">
      <c r="I1754" s="20"/>
      <c r="P1754" s="20"/>
      <c r="W1754" s="20"/>
      <c r="AD1754" s="20"/>
    </row>
    <row r="1755" spans="9:30">
      <c r="I1755" s="20"/>
      <c r="P1755" s="20"/>
      <c r="W1755" s="20"/>
      <c r="AD1755" s="20"/>
    </row>
    <row r="1756" spans="9:30">
      <c r="I1756" s="20"/>
      <c r="P1756" s="20"/>
      <c r="W1756" s="20"/>
      <c r="AD1756" s="20"/>
    </row>
    <row r="1757" spans="9:30">
      <c r="I1757" s="20"/>
      <c r="P1757" s="20"/>
      <c r="W1757" s="20"/>
      <c r="AD1757" s="20"/>
    </row>
    <row r="1758" spans="9:30">
      <c r="I1758" s="20"/>
      <c r="P1758" s="20"/>
      <c r="W1758" s="20"/>
      <c r="AD1758" s="20"/>
    </row>
    <row r="1759" spans="9:30">
      <c r="I1759" s="20"/>
      <c r="P1759" s="20"/>
      <c r="W1759" s="20"/>
      <c r="AD1759" s="20"/>
    </row>
    <row r="1760" spans="9:30">
      <c r="I1760" s="20"/>
      <c r="P1760" s="20"/>
      <c r="W1760" s="20"/>
      <c r="AD1760" s="20"/>
    </row>
    <row r="1761" spans="9:30">
      <c r="I1761" s="20"/>
      <c r="P1761" s="20"/>
      <c r="W1761" s="20"/>
      <c r="AD1761" s="20"/>
    </row>
    <row r="1762" spans="9:30">
      <c r="I1762" s="20"/>
      <c r="P1762" s="20"/>
      <c r="W1762" s="20"/>
      <c r="AD1762" s="20"/>
    </row>
    <row r="1763" spans="9:30">
      <c r="I1763" s="20"/>
      <c r="P1763" s="20"/>
      <c r="W1763" s="20"/>
      <c r="AD1763" s="20"/>
    </row>
    <row r="1764" spans="9:30">
      <c r="I1764" s="20"/>
      <c r="P1764" s="20"/>
      <c r="W1764" s="20"/>
      <c r="AD1764" s="20"/>
    </row>
    <row r="1765" spans="9:30">
      <c r="I1765" s="20"/>
      <c r="P1765" s="20"/>
      <c r="W1765" s="20"/>
      <c r="AD1765" s="20"/>
    </row>
    <row r="1766" spans="9:30">
      <c r="I1766" s="20"/>
      <c r="P1766" s="20"/>
      <c r="W1766" s="20"/>
      <c r="AD1766" s="20"/>
    </row>
    <row r="1767" spans="9:30">
      <c r="I1767" s="20"/>
      <c r="P1767" s="20"/>
      <c r="W1767" s="20"/>
      <c r="AD1767" s="20"/>
    </row>
    <row r="1768" spans="9:30">
      <c r="I1768" s="20"/>
      <c r="P1768" s="20"/>
      <c r="W1768" s="20"/>
      <c r="AD1768" s="20"/>
    </row>
    <row r="1769" spans="9:30">
      <c r="I1769" s="20"/>
      <c r="P1769" s="20"/>
      <c r="W1769" s="20"/>
      <c r="AD1769" s="20"/>
    </row>
    <row r="1770" spans="9:30">
      <c r="I1770" s="20"/>
      <c r="P1770" s="20"/>
      <c r="W1770" s="20"/>
      <c r="AD1770" s="20"/>
    </row>
    <row r="1771" spans="9:30">
      <c r="I1771" s="20"/>
      <c r="P1771" s="20"/>
      <c r="W1771" s="20"/>
      <c r="AD1771" s="20"/>
    </row>
    <row r="1772" spans="9:30">
      <c r="I1772" s="20"/>
      <c r="P1772" s="20"/>
      <c r="W1772" s="20"/>
      <c r="AD1772" s="20"/>
    </row>
    <row r="1773" spans="9:30">
      <c r="I1773" s="20"/>
      <c r="P1773" s="20"/>
      <c r="W1773" s="20"/>
      <c r="AD1773" s="20"/>
    </row>
    <row r="1774" spans="9:30">
      <c r="I1774" s="20"/>
      <c r="P1774" s="20"/>
      <c r="W1774" s="20"/>
      <c r="AD1774" s="20"/>
    </row>
    <row r="1775" spans="9:30">
      <c r="I1775" s="20"/>
      <c r="P1775" s="20"/>
      <c r="W1775" s="20"/>
      <c r="AD1775" s="20"/>
    </row>
    <row r="1776" spans="9:30">
      <c r="I1776" s="20"/>
      <c r="P1776" s="20"/>
      <c r="W1776" s="20"/>
      <c r="AD1776" s="20"/>
    </row>
    <row r="1777" spans="9:30">
      <c r="I1777" s="20"/>
      <c r="P1777" s="20"/>
      <c r="W1777" s="20"/>
      <c r="AD1777" s="20"/>
    </row>
    <row r="1778" spans="9:30">
      <c r="I1778" s="20"/>
      <c r="P1778" s="20"/>
      <c r="W1778" s="20"/>
      <c r="AD1778" s="20"/>
    </row>
    <row r="1779" spans="9:30">
      <c r="I1779" s="20"/>
      <c r="P1779" s="20"/>
      <c r="W1779" s="20"/>
      <c r="AD1779" s="20"/>
    </row>
    <row r="1780" spans="9:30">
      <c r="I1780" s="20"/>
      <c r="P1780" s="20"/>
      <c r="W1780" s="20"/>
      <c r="AD1780" s="20"/>
    </row>
    <row r="1781" spans="9:30">
      <c r="I1781" s="20"/>
      <c r="P1781" s="20"/>
      <c r="W1781" s="20"/>
      <c r="AD1781" s="20"/>
    </row>
    <row r="1782" spans="9:30">
      <c r="I1782" s="20"/>
      <c r="P1782" s="20"/>
      <c r="W1782" s="20"/>
      <c r="AD1782" s="20"/>
    </row>
    <row r="1783" spans="9:30">
      <c r="I1783" s="20"/>
      <c r="P1783" s="20"/>
      <c r="W1783" s="20"/>
      <c r="AD1783" s="20"/>
    </row>
    <row r="1784" spans="9:30">
      <c r="I1784" s="20"/>
      <c r="P1784" s="20"/>
      <c r="W1784" s="20"/>
      <c r="AD1784" s="20"/>
    </row>
    <row r="1785" spans="9:30">
      <c r="I1785" s="20"/>
      <c r="P1785" s="20"/>
      <c r="W1785" s="20"/>
      <c r="AD1785" s="20"/>
    </row>
    <row r="1786" spans="9:30">
      <c r="I1786" s="20"/>
      <c r="P1786" s="20"/>
      <c r="W1786" s="20"/>
      <c r="AD1786" s="20"/>
    </row>
    <row r="1787" spans="9:30">
      <c r="I1787" s="20"/>
      <c r="P1787" s="20"/>
      <c r="W1787" s="20"/>
      <c r="AD1787" s="20"/>
    </row>
    <row r="1788" spans="9:30">
      <c r="I1788" s="20"/>
      <c r="P1788" s="20"/>
      <c r="W1788" s="20"/>
      <c r="AD1788" s="20"/>
    </row>
    <row r="1789" spans="9:30">
      <c r="I1789" s="20"/>
      <c r="P1789" s="20"/>
      <c r="W1789" s="20"/>
      <c r="AD1789" s="20"/>
    </row>
    <row r="1790" spans="9:30">
      <c r="I1790" s="20"/>
      <c r="P1790" s="20"/>
      <c r="W1790" s="20"/>
      <c r="AD1790" s="20"/>
    </row>
    <row r="1791" spans="9:30">
      <c r="I1791" s="20"/>
      <c r="P1791" s="20"/>
      <c r="W1791" s="20"/>
      <c r="AD1791" s="20"/>
    </row>
    <row r="1792" spans="9:30">
      <c r="I1792" s="20"/>
      <c r="P1792" s="20"/>
      <c r="W1792" s="20"/>
      <c r="AD1792" s="20"/>
    </row>
    <row r="1793" spans="9:30">
      <c r="I1793" s="20"/>
      <c r="P1793" s="20"/>
      <c r="W1793" s="20"/>
      <c r="AD1793" s="20"/>
    </row>
    <row r="1794" spans="9:30">
      <c r="I1794" s="20"/>
      <c r="P1794" s="20"/>
      <c r="W1794" s="20"/>
      <c r="AD1794" s="20"/>
    </row>
    <row r="1795" spans="9:30">
      <c r="I1795" s="20"/>
      <c r="P1795" s="20"/>
      <c r="W1795" s="20"/>
      <c r="AD1795" s="20"/>
    </row>
    <row r="1796" spans="9:30">
      <c r="I1796" s="20"/>
      <c r="P1796" s="20"/>
      <c r="W1796" s="20"/>
      <c r="AD1796" s="20"/>
    </row>
    <row r="1797" spans="9:30">
      <c r="I1797" s="20"/>
      <c r="P1797" s="20"/>
      <c r="W1797" s="20"/>
      <c r="AD1797" s="20"/>
    </row>
    <row r="1798" spans="9:30">
      <c r="I1798" s="20"/>
      <c r="P1798" s="20"/>
      <c r="W1798" s="20"/>
      <c r="AD1798" s="20"/>
    </row>
    <row r="1799" spans="9:30">
      <c r="I1799" s="20"/>
      <c r="P1799" s="20"/>
      <c r="W1799" s="20"/>
      <c r="AD1799" s="20"/>
    </row>
    <row r="1800" spans="9:30">
      <c r="I1800" s="20"/>
      <c r="P1800" s="20"/>
      <c r="W1800" s="20"/>
      <c r="AD1800" s="20"/>
    </row>
    <row r="1801" spans="9:30">
      <c r="I1801" s="20"/>
      <c r="P1801" s="20"/>
      <c r="W1801" s="20"/>
      <c r="AD1801" s="20"/>
    </row>
    <row r="1802" spans="9:30">
      <c r="I1802" s="20"/>
      <c r="P1802" s="20"/>
      <c r="W1802" s="20"/>
      <c r="AD1802" s="20"/>
    </row>
    <row r="1803" spans="9:30">
      <c r="I1803" s="20"/>
      <c r="P1803" s="20"/>
      <c r="W1803" s="20"/>
      <c r="AD1803" s="20"/>
    </row>
    <row r="1804" spans="9:30">
      <c r="I1804" s="20"/>
      <c r="P1804" s="20"/>
      <c r="W1804" s="20"/>
      <c r="AD1804" s="20"/>
    </row>
    <row r="1805" spans="9:30">
      <c r="I1805" s="20"/>
      <c r="P1805" s="20"/>
      <c r="W1805" s="20"/>
      <c r="AD1805" s="20"/>
    </row>
    <row r="1806" spans="9:30">
      <c r="I1806" s="20"/>
      <c r="P1806" s="20"/>
      <c r="W1806" s="20"/>
      <c r="AD1806" s="20"/>
    </row>
    <row r="1807" spans="9:30">
      <c r="I1807" s="20"/>
      <c r="P1807" s="20"/>
      <c r="W1807" s="20"/>
      <c r="AD1807" s="20"/>
    </row>
    <row r="1808" spans="9:30">
      <c r="I1808" s="20"/>
      <c r="P1808" s="20"/>
      <c r="W1808" s="20"/>
      <c r="AD1808" s="20"/>
    </row>
    <row r="1809" spans="9:30">
      <c r="I1809" s="20"/>
      <c r="P1809" s="20"/>
      <c r="W1809" s="20"/>
      <c r="AD1809" s="20"/>
    </row>
    <row r="1810" spans="9:30">
      <c r="I1810" s="20"/>
      <c r="P1810" s="20"/>
      <c r="W1810" s="20"/>
      <c r="AD1810" s="20"/>
    </row>
    <row r="1811" spans="9:30">
      <c r="I1811" s="20"/>
      <c r="P1811" s="20"/>
      <c r="W1811" s="20"/>
      <c r="AD1811" s="20"/>
    </row>
    <row r="1812" spans="9:30">
      <c r="I1812" s="20"/>
      <c r="P1812" s="20"/>
      <c r="W1812" s="20"/>
      <c r="AD1812" s="20"/>
    </row>
    <row r="1813" spans="9:30">
      <c r="I1813" s="20"/>
      <c r="P1813" s="20"/>
      <c r="W1813" s="20"/>
      <c r="AD1813" s="20"/>
    </row>
    <row r="1814" spans="9:30">
      <c r="I1814" s="20"/>
      <c r="P1814" s="20"/>
      <c r="W1814" s="20"/>
      <c r="AD1814" s="20"/>
    </row>
    <row r="1815" spans="9:30">
      <c r="I1815" s="20"/>
      <c r="P1815" s="20"/>
      <c r="W1815" s="20"/>
      <c r="AD1815" s="20"/>
    </row>
    <row r="1816" spans="9:30">
      <c r="I1816" s="20"/>
      <c r="P1816" s="20"/>
      <c r="W1816" s="20"/>
      <c r="AD1816" s="20"/>
    </row>
    <row r="1817" spans="9:30">
      <c r="I1817" s="20"/>
      <c r="P1817" s="20"/>
      <c r="W1817" s="20"/>
      <c r="AD1817" s="20"/>
    </row>
    <row r="1818" spans="9:30">
      <c r="I1818" s="20"/>
      <c r="P1818" s="20"/>
      <c r="W1818" s="20"/>
      <c r="AD1818" s="20"/>
    </row>
    <row r="1819" spans="9:30">
      <c r="I1819" s="20"/>
      <c r="P1819" s="20"/>
      <c r="W1819" s="20"/>
      <c r="AD1819" s="20"/>
    </row>
    <row r="1820" spans="9:30">
      <c r="I1820" s="20"/>
      <c r="P1820" s="20"/>
      <c r="W1820" s="20"/>
      <c r="AD1820" s="20"/>
    </row>
    <row r="1821" spans="9:30">
      <c r="I1821" s="20"/>
      <c r="P1821" s="20"/>
      <c r="W1821" s="20"/>
      <c r="AD1821" s="20"/>
    </row>
    <row r="1822" spans="9:30">
      <c r="I1822" s="20"/>
      <c r="P1822" s="20"/>
      <c r="W1822" s="20"/>
      <c r="AD1822" s="20"/>
    </row>
    <row r="1823" spans="9:30">
      <c r="I1823" s="20"/>
      <c r="P1823" s="20"/>
      <c r="W1823" s="20"/>
      <c r="AD1823" s="20"/>
    </row>
    <row r="1824" spans="9:30">
      <c r="I1824" s="20"/>
      <c r="P1824" s="20"/>
      <c r="W1824" s="20"/>
      <c r="AD1824" s="20"/>
    </row>
    <row r="1825" spans="9:30">
      <c r="I1825" s="20"/>
      <c r="P1825" s="20"/>
      <c r="W1825" s="20"/>
      <c r="AD1825" s="20"/>
    </row>
    <row r="1826" spans="9:30">
      <c r="I1826" s="20"/>
      <c r="P1826" s="20"/>
      <c r="W1826" s="20"/>
      <c r="AD1826" s="20"/>
    </row>
    <row r="1827" spans="9:30">
      <c r="I1827" s="20"/>
      <c r="P1827" s="20"/>
      <c r="W1827" s="20"/>
      <c r="AD1827" s="20"/>
    </row>
    <row r="1828" spans="9:30">
      <c r="I1828" s="20"/>
      <c r="P1828" s="20"/>
      <c r="W1828" s="20"/>
      <c r="AD1828" s="20"/>
    </row>
    <row r="1829" spans="9:30">
      <c r="I1829" s="20"/>
      <c r="P1829" s="20"/>
      <c r="W1829" s="20"/>
      <c r="AD1829" s="20"/>
    </row>
    <row r="1830" spans="9:30">
      <c r="I1830" s="20"/>
      <c r="P1830" s="20"/>
      <c r="W1830" s="20"/>
      <c r="AD1830" s="20"/>
    </row>
    <row r="1831" spans="9:30">
      <c r="I1831" s="20"/>
      <c r="P1831" s="20"/>
      <c r="W1831" s="20"/>
      <c r="AD1831" s="20"/>
    </row>
    <row r="1832" spans="9:30">
      <c r="I1832" s="20"/>
      <c r="P1832" s="20"/>
      <c r="W1832" s="20"/>
      <c r="AD1832" s="20"/>
    </row>
    <row r="1833" spans="9:30">
      <c r="I1833" s="20"/>
      <c r="P1833" s="20"/>
      <c r="W1833" s="20"/>
      <c r="AD1833" s="20"/>
    </row>
    <row r="1834" spans="9:30">
      <c r="I1834" s="20"/>
      <c r="P1834" s="20"/>
      <c r="W1834" s="20"/>
      <c r="AD1834" s="20"/>
    </row>
    <row r="1835" spans="9:30">
      <c r="I1835" s="20"/>
      <c r="P1835" s="20"/>
      <c r="W1835" s="20"/>
      <c r="AD1835" s="20"/>
    </row>
    <row r="1836" spans="9:30">
      <c r="I1836" s="20"/>
      <c r="P1836" s="20"/>
      <c r="W1836" s="20"/>
      <c r="AD1836" s="20"/>
    </row>
    <row r="1837" spans="9:30">
      <c r="I1837" s="20"/>
      <c r="P1837" s="20"/>
      <c r="W1837" s="20"/>
      <c r="AD1837" s="20"/>
    </row>
    <row r="1838" spans="9:30">
      <c r="I1838" s="20"/>
      <c r="P1838" s="20"/>
      <c r="W1838" s="20"/>
      <c r="AD1838" s="20"/>
    </row>
    <row r="1839" spans="9:30">
      <c r="I1839" s="20"/>
      <c r="P1839" s="20"/>
      <c r="W1839" s="20"/>
      <c r="AD1839" s="20"/>
    </row>
    <row r="1840" spans="9:30">
      <c r="I1840" s="20"/>
      <c r="P1840" s="20"/>
      <c r="W1840" s="20"/>
      <c r="AD1840" s="20"/>
    </row>
    <row r="1841" spans="9:30">
      <c r="I1841" s="20"/>
      <c r="P1841" s="20"/>
      <c r="W1841" s="20"/>
      <c r="AD1841" s="20"/>
    </row>
    <row r="1842" spans="9:30">
      <c r="I1842" s="20"/>
      <c r="P1842" s="20"/>
      <c r="W1842" s="20"/>
      <c r="AD1842" s="20"/>
    </row>
    <row r="1843" spans="9:30">
      <c r="I1843" s="20"/>
      <c r="P1843" s="20"/>
      <c r="W1843" s="20"/>
      <c r="AD1843" s="20"/>
    </row>
    <row r="1844" spans="9:30">
      <c r="I1844" s="20"/>
      <c r="P1844" s="20"/>
      <c r="W1844" s="20"/>
      <c r="AD1844" s="20"/>
    </row>
    <row r="1845" spans="9:30">
      <c r="I1845" s="20"/>
      <c r="P1845" s="20"/>
      <c r="W1845" s="20"/>
      <c r="AD1845" s="20"/>
    </row>
    <row r="1846" spans="9:30">
      <c r="I1846" s="20"/>
      <c r="P1846" s="20"/>
      <c r="W1846" s="20"/>
      <c r="AD1846" s="20"/>
    </row>
    <row r="1847" spans="9:30">
      <c r="I1847" s="20"/>
      <c r="P1847" s="20"/>
      <c r="W1847" s="20"/>
      <c r="AD1847" s="20"/>
    </row>
    <row r="1848" spans="9:30">
      <c r="I1848" s="20"/>
      <c r="P1848" s="20"/>
      <c r="W1848" s="20"/>
      <c r="AD1848" s="20"/>
    </row>
    <row r="1849" spans="9:30">
      <c r="I1849" s="20"/>
      <c r="P1849" s="20"/>
      <c r="W1849" s="20"/>
      <c r="AD1849" s="20"/>
    </row>
    <row r="1850" spans="9:30">
      <c r="I1850" s="20"/>
      <c r="P1850" s="20"/>
      <c r="W1850" s="20"/>
      <c r="AD1850" s="20"/>
    </row>
    <row r="1851" spans="9:30">
      <c r="I1851" s="20"/>
      <c r="P1851" s="20"/>
      <c r="W1851" s="20"/>
      <c r="AD1851" s="20"/>
    </row>
    <row r="1852" spans="9:30">
      <c r="I1852" s="20"/>
      <c r="P1852" s="20"/>
      <c r="W1852" s="20"/>
      <c r="AD1852" s="20"/>
    </row>
    <row r="1853" spans="9:30">
      <c r="I1853" s="20"/>
      <c r="P1853" s="20"/>
      <c r="W1853" s="20"/>
      <c r="AD1853" s="20"/>
    </row>
    <row r="1854" spans="9:30">
      <c r="I1854" s="20"/>
      <c r="P1854" s="20"/>
      <c r="W1854" s="20"/>
      <c r="AD1854" s="20"/>
    </row>
    <row r="1855" spans="9:30">
      <c r="I1855" s="20"/>
      <c r="P1855" s="20"/>
      <c r="W1855" s="20"/>
      <c r="AD1855" s="20"/>
    </row>
    <row r="1856" spans="9:30">
      <c r="I1856" s="20"/>
      <c r="P1856" s="20"/>
      <c r="W1856" s="20"/>
      <c r="AD1856" s="20"/>
    </row>
    <row r="1857" spans="9:30">
      <c r="I1857" s="20"/>
      <c r="P1857" s="20"/>
      <c r="W1857" s="20"/>
      <c r="AD1857" s="20"/>
    </row>
    <row r="1858" spans="9:30">
      <c r="I1858" s="20"/>
      <c r="P1858" s="20"/>
      <c r="W1858" s="20"/>
      <c r="AD1858" s="20"/>
    </row>
    <row r="1859" spans="9:30">
      <c r="I1859" s="20"/>
      <c r="P1859" s="20"/>
      <c r="W1859" s="20"/>
      <c r="AD1859" s="20"/>
    </row>
    <row r="1860" spans="9:30">
      <c r="I1860" s="20"/>
      <c r="P1860" s="20"/>
      <c r="W1860" s="20"/>
      <c r="AD1860" s="20"/>
    </row>
    <row r="1861" spans="9:30">
      <c r="I1861" s="20"/>
      <c r="P1861" s="20"/>
      <c r="W1861" s="20"/>
      <c r="AD1861" s="20"/>
    </row>
    <row r="1862" spans="9:30">
      <c r="I1862" s="20"/>
      <c r="P1862" s="20"/>
      <c r="W1862" s="20"/>
      <c r="AD1862" s="20"/>
    </row>
    <row r="1863" spans="9:30">
      <c r="I1863" s="20"/>
      <c r="P1863" s="20"/>
      <c r="W1863" s="20"/>
      <c r="AD1863" s="20"/>
    </row>
    <row r="1864" spans="9:30">
      <c r="I1864" s="20"/>
      <c r="P1864" s="20"/>
      <c r="W1864" s="20"/>
      <c r="AD1864" s="20"/>
    </row>
    <row r="1865" spans="9:30">
      <c r="I1865" s="20"/>
      <c r="P1865" s="20"/>
      <c r="W1865" s="20"/>
      <c r="AD1865" s="20"/>
    </row>
    <row r="1866" spans="9:30">
      <c r="I1866" s="20"/>
      <c r="P1866" s="20"/>
      <c r="W1866" s="20"/>
      <c r="AD1866" s="20"/>
    </row>
    <row r="1867" spans="9:30">
      <c r="I1867" s="20"/>
      <c r="P1867" s="20"/>
      <c r="W1867" s="20"/>
      <c r="AD1867" s="20"/>
    </row>
    <row r="1868" spans="9:30">
      <c r="I1868" s="20"/>
      <c r="P1868" s="20"/>
      <c r="W1868" s="20"/>
      <c r="AD1868" s="20"/>
    </row>
    <row r="1869" spans="9:30">
      <c r="I1869" s="20"/>
      <c r="P1869" s="20"/>
      <c r="W1869" s="20"/>
      <c r="AD1869" s="20"/>
    </row>
    <row r="1870" spans="9:30">
      <c r="I1870" s="20"/>
      <c r="P1870" s="20"/>
      <c r="W1870" s="20"/>
      <c r="AD1870" s="20"/>
    </row>
    <row r="1871" spans="9:30">
      <c r="I1871" s="20"/>
      <c r="P1871" s="20"/>
      <c r="W1871" s="20"/>
      <c r="AD1871" s="20"/>
    </row>
    <row r="1872" spans="9:30">
      <c r="I1872" s="20"/>
      <c r="P1872" s="20"/>
      <c r="W1872" s="20"/>
      <c r="AD1872" s="20"/>
    </row>
    <row r="1873" spans="9:30">
      <c r="I1873" s="20"/>
      <c r="P1873" s="20"/>
      <c r="W1873" s="20"/>
      <c r="AD1873" s="20"/>
    </row>
    <row r="1874" spans="9:30">
      <c r="I1874" s="20"/>
      <c r="P1874" s="20"/>
      <c r="W1874" s="20"/>
      <c r="AD1874" s="20"/>
    </row>
    <row r="1875" spans="9:30">
      <c r="I1875" s="20"/>
      <c r="P1875" s="20"/>
      <c r="W1875" s="20"/>
      <c r="AD1875" s="20"/>
    </row>
    <row r="1876" spans="9:30">
      <c r="I1876" s="20"/>
      <c r="P1876" s="20"/>
      <c r="W1876" s="20"/>
      <c r="AD1876" s="20"/>
    </row>
    <row r="1877" spans="9:30">
      <c r="I1877" s="20"/>
      <c r="P1877" s="20"/>
      <c r="W1877" s="20"/>
      <c r="AD1877" s="20"/>
    </row>
    <row r="1878" spans="9:30">
      <c r="I1878" s="20"/>
      <c r="P1878" s="20"/>
      <c r="W1878" s="20"/>
      <c r="AD1878" s="20"/>
    </row>
    <row r="1879" spans="9:30">
      <c r="I1879" s="20"/>
      <c r="P1879" s="20"/>
      <c r="W1879" s="20"/>
      <c r="AD1879" s="20"/>
    </row>
    <row r="1880" spans="9:30">
      <c r="I1880" s="20"/>
      <c r="P1880" s="20"/>
      <c r="W1880" s="20"/>
      <c r="AD1880" s="20"/>
    </row>
    <row r="1881" spans="9:30">
      <c r="I1881" s="20"/>
      <c r="P1881" s="20"/>
      <c r="W1881" s="20"/>
      <c r="AD1881" s="20"/>
    </row>
    <row r="1882" spans="9:30">
      <c r="I1882" s="20"/>
      <c r="P1882" s="20"/>
      <c r="W1882" s="20"/>
      <c r="AD1882" s="20"/>
    </row>
    <row r="1883" spans="9:30">
      <c r="I1883" s="20"/>
      <c r="P1883" s="20"/>
      <c r="W1883" s="20"/>
      <c r="AD1883" s="20"/>
    </row>
    <row r="1884" spans="9:30">
      <c r="I1884" s="20"/>
      <c r="P1884" s="20"/>
      <c r="W1884" s="20"/>
      <c r="AD1884" s="20"/>
    </row>
    <row r="1885" spans="9:30">
      <c r="I1885" s="20"/>
      <c r="P1885" s="20"/>
      <c r="W1885" s="20"/>
      <c r="AD1885" s="20"/>
    </row>
    <row r="1886" spans="9:30">
      <c r="I1886" s="20"/>
      <c r="P1886" s="20"/>
      <c r="W1886" s="20"/>
      <c r="AD1886" s="20"/>
    </row>
    <row r="1887" spans="9:30">
      <c r="I1887" s="20"/>
      <c r="P1887" s="20"/>
      <c r="W1887" s="20"/>
      <c r="AD1887" s="20"/>
    </row>
    <row r="1888" spans="9:30">
      <c r="I1888" s="20"/>
      <c r="P1888" s="20"/>
      <c r="W1888" s="20"/>
      <c r="AD1888" s="20"/>
    </row>
    <row r="1889" spans="9:30">
      <c r="I1889" s="20"/>
      <c r="P1889" s="20"/>
      <c r="W1889" s="20"/>
      <c r="AD1889" s="20"/>
    </row>
    <row r="1890" spans="9:30">
      <c r="I1890" s="20"/>
      <c r="P1890" s="20"/>
      <c r="W1890" s="20"/>
      <c r="AD1890" s="20"/>
    </row>
    <row r="1891" spans="9:30">
      <c r="I1891" s="20"/>
      <c r="P1891" s="20"/>
      <c r="W1891" s="20"/>
      <c r="AD1891" s="20"/>
    </row>
    <row r="1892" spans="9:30">
      <c r="I1892" s="20"/>
      <c r="P1892" s="20"/>
      <c r="W1892" s="20"/>
      <c r="AD1892" s="20"/>
    </row>
    <row r="1893" spans="9:30">
      <c r="I1893" s="20"/>
      <c r="P1893" s="20"/>
      <c r="W1893" s="20"/>
      <c r="AD1893" s="20"/>
    </row>
    <row r="1894" spans="9:30">
      <c r="I1894" s="20"/>
      <c r="P1894" s="20"/>
      <c r="W1894" s="20"/>
      <c r="AD1894" s="20"/>
    </row>
    <row r="1895" spans="9:30">
      <c r="I1895" s="20"/>
      <c r="P1895" s="20"/>
      <c r="W1895" s="20"/>
      <c r="AD1895" s="20"/>
    </row>
    <row r="1896" spans="9:30">
      <c r="I1896" s="20"/>
      <c r="P1896" s="20"/>
      <c r="W1896" s="20"/>
      <c r="AD1896" s="20"/>
    </row>
    <row r="1897" spans="9:30">
      <c r="I1897" s="20"/>
      <c r="P1897" s="20"/>
      <c r="W1897" s="20"/>
      <c r="AD1897" s="20"/>
    </row>
    <row r="1898" spans="9:30">
      <c r="I1898" s="20"/>
      <c r="P1898" s="20"/>
      <c r="W1898" s="20"/>
      <c r="AD1898" s="20"/>
    </row>
    <row r="1899" spans="9:30">
      <c r="I1899" s="20"/>
      <c r="P1899" s="20"/>
      <c r="W1899" s="20"/>
      <c r="AD1899" s="20"/>
    </row>
    <row r="1900" spans="9:30">
      <c r="I1900" s="20"/>
      <c r="P1900" s="20"/>
      <c r="W1900" s="20"/>
      <c r="AD1900" s="20"/>
    </row>
    <row r="1901" spans="9:30">
      <c r="I1901" s="20"/>
      <c r="P1901" s="20"/>
      <c r="W1901" s="20"/>
      <c r="AD1901" s="20"/>
    </row>
    <row r="1902" spans="9:30">
      <c r="I1902" s="20"/>
      <c r="P1902" s="20"/>
      <c r="W1902" s="20"/>
      <c r="AD1902" s="20"/>
    </row>
    <row r="1903" spans="9:30">
      <c r="I1903" s="20"/>
      <c r="P1903" s="20"/>
      <c r="W1903" s="20"/>
      <c r="AD1903" s="20"/>
    </row>
    <row r="1904" spans="9:30">
      <c r="I1904" s="20"/>
      <c r="P1904" s="20"/>
      <c r="W1904" s="20"/>
      <c r="AD1904" s="20"/>
    </row>
    <row r="1905" spans="9:30">
      <c r="I1905" s="20"/>
      <c r="P1905" s="20"/>
      <c r="W1905" s="20"/>
      <c r="AD1905" s="20"/>
    </row>
    <row r="1906" spans="9:30">
      <c r="I1906" s="20"/>
      <c r="P1906" s="20"/>
      <c r="W1906" s="20"/>
      <c r="AD1906" s="20"/>
    </row>
    <row r="1907" spans="9:30">
      <c r="I1907" s="20"/>
      <c r="P1907" s="20"/>
      <c r="W1907" s="20"/>
      <c r="AD1907" s="20"/>
    </row>
    <row r="1908" spans="9:30">
      <c r="I1908" s="20"/>
      <c r="P1908" s="20"/>
      <c r="W1908" s="20"/>
      <c r="AD1908" s="20"/>
    </row>
    <row r="1909" spans="9:30">
      <c r="I1909" s="20"/>
      <c r="P1909" s="20"/>
      <c r="W1909" s="20"/>
      <c r="AD1909" s="20"/>
    </row>
    <row r="1910" spans="9:30">
      <c r="I1910" s="20"/>
      <c r="P1910" s="20"/>
      <c r="W1910" s="20"/>
      <c r="AD1910" s="20"/>
    </row>
    <row r="1911" spans="9:30">
      <c r="I1911" s="20"/>
      <c r="P1911" s="20"/>
      <c r="W1911" s="20"/>
      <c r="AD1911" s="20"/>
    </row>
    <row r="1912" spans="9:30">
      <c r="I1912" s="20"/>
      <c r="P1912" s="20"/>
      <c r="W1912" s="20"/>
      <c r="AD1912" s="20"/>
    </row>
    <row r="1913" spans="9:30">
      <c r="I1913" s="20"/>
      <c r="P1913" s="20"/>
      <c r="W1913" s="20"/>
      <c r="AD1913" s="20"/>
    </row>
    <row r="1914" spans="9:30">
      <c r="I1914" s="20"/>
      <c r="P1914" s="20"/>
      <c r="W1914" s="20"/>
      <c r="AD1914" s="20"/>
    </row>
    <row r="1915" spans="9:30">
      <c r="I1915" s="20"/>
      <c r="P1915" s="20"/>
      <c r="W1915" s="20"/>
      <c r="AD1915" s="20"/>
    </row>
    <row r="1916" spans="9:30">
      <c r="I1916" s="20"/>
      <c r="P1916" s="20"/>
      <c r="W1916" s="20"/>
      <c r="AD1916" s="20"/>
    </row>
    <row r="1917" spans="9:30">
      <c r="I1917" s="20"/>
      <c r="P1917" s="20"/>
      <c r="W1917" s="20"/>
      <c r="AD1917" s="20"/>
    </row>
    <row r="1918" spans="9:30">
      <c r="I1918" s="20"/>
      <c r="P1918" s="20"/>
      <c r="W1918" s="20"/>
      <c r="AD1918" s="20"/>
    </row>
    <row r="1919" spans="9:30">
      <c r="I1919" s="20"/>
      <c r="P1919" s="20"/>
      <c r="W1919" s="20"/>
      <c r="AD1919" s="20"/>
    </row>
    <row r="1920" spans="9:30">
      <c r="I1920" s="20"/>
      <c r="P1920" s="20"/>
      <c r="W1920" s="20"/>
      <c r="AD1920" s="20"/>
    </row>
    <row r="1921" spans="9:30">
      <c r="I1921" s="20"/>
      <c r="P1921" s="20"/>
      <c r="W1921" s="20"/>
      <c r="AD1921" s="20"/>
    </row>
    <row r="1922" spans="9:30">
      <c r="I1922" s="20"/>
      <c r="P1922" s="20"/>
      <c r="W1922" s="20"/>
      <c r="AD1922" s="20"/>
    </row>
    <row r="1923" spans="9:30">
      <c r="I1923" s="20"/>
      <c r="P1923" s="20"/>
      <c r="W1923" s="20"/>
      <c r="AD1923" s="20"/>
    </row>
    <row r="1924" spans="9:30">
      <c r="I1924" s="20"/>
      <c r="P1924" s="20"/>
      <c r="W1924" s="20"/>
      <c r="AD1924" s="20"/>
    </row>
    <row r="1925" spans="9:30">
      <c r="I1925" s="20"/>
      <c r="P1925" s="20"/>
      <c r="W1925" s="20"/>
      <c r="AD1925" s="20"/>
    </row>
    <row r="1926" spans="9:30">
      <c r="I1926" s="20"/>
      <c r="P1926" s="20"/>
      <c r="W1926" s="20"/>
      <c r="AD1926" s="20"/>
    </row>
    <row r="1927" spans="9:30">
      <c r="I1927" s="20"/>
      <c r="P1927" s="20"/>
      <c r="W1927" s="20"/>
      <c r="AD1927" s="20"/>
    </row>
    <row r="1928" spans="9:30">
      <c r="I1928" s="20"/>
      <c r="P1928" s="20"/>
      <c r="W1928" s="20"/>
      <c r="AD1928" s="20"/>
    </row>
    <row r="1929" spans="9:30">
      <c r="I1929" s="20"/>
      <c r="P1929" s="20"/>
      <c r="W1929" s="20"/>
      <c r="AD1929" s="20"/>
    </row>
    <row r="1930" spans="9:30">
      <c r="I1930" s="20"/>
      <c r="P1930" s="20"/>
      <c r="W1930" s="20"/>
      <c r="AD1930" s="20"/>
    </row>
    <row r="1931" spans="9:30">
      <c r="I1931" s="20"/>
      <c r="P1931" s="20"/>
      <c r="W1931" s="20"/>
      <c r="AD1931" s="20"/>
    </row>
    <row r="1932" spans="9:30">
      <c r="I1932" s="20"/>
      <c r="P1932" s="20"/>
      <c r="W1932" s="20"/>
      <c r="AD1932" s="20"/>
    </row>
    <row r="1933" spans="9:30">
      <c r="I1933" s="20"/>
      <c r="P1933" s="20"/>
      <c r="W1933" s="20"/>
      <c r="AD1933" s="20"/>
    </row>
    <row r="1934" spans="9:30">
      <c r="I1934" s="20"/>
      <c r="P1934" s="20"/>
      <c r="W1934" s="20"/>
      <c r="AD1934" s="20"/>
    </row>
    <row r="1935" spans="9:30">
      <c r="I1935" s="20"/>
      <c r="P1935" s="20"/>
      <c r="W1935" s="20"/>
      <c r="AD1935" s="20"/>
    </row>
    <row r="1936" spans="9:30">
      <c r="I1936" s="20"/>
      <c r="P1936" s="20"/>
      <c r="W1936" s="20"/>
      <c r="AD1936" s="20"/>
    </row>
    <row r="1937" spans="9:30">
      <c r="I1937" s="20"/>
      <c r="P1937" s="20"/>
      <c r="W1937" s="20"/>
      <c r="AD1937" s="20"/>
    </row>
    <row r="1938" spans="9:30">
      <c r="I1938" s="20"/>
      <c r="P1938" s="20"/>
      <c r="W1938" s="20"/>
      <c r="AD1938" s="20"/>
    </row>
    <row r="1939" spans="9:30">
      <c r="I1939" s="20"/>
      <c r="P1939" s="20"/>
      <c r="W1939" s="20"/>
      <c r="AD1939" s="20"/>
    </row>
    <row r="1940" spans="9:30">
      <c r="I1940" s="20"/>
      <c r="P1940" s="20"/>
      <c r="W1940" s="20"/>
      <c r="AD1940" s="20"/>
    </row>
    <row r="1941" spans="9:30">
      <c r="I1941" s="20"/>
      <c r="P1941" s="20"/>
      <c r="W1941" s="20"/>
      <c r="AD1941" s="20"/>
    </row>
    <row r="1942" spans="9:30">
      <c r="I1942" s="20"/>
      <c r="P1942" s="20"/>
      <c r="W1942" s="20"/>
      <c r="AD1942" s="20"/>
    </row>
    <row r="1943" spans="9:30">
      <c r="I1943" s="20"/>
      <c r="P1943" s="20"/>
      <c r="W1943" s="20"/>
      <c r="AD1943" s="20"/>
    </row>
    <row r="1944" spans="9:30">
      <c r="I1944" s="20"/>
      <c r="P1944" s="20"/>
      <c r="W1944" s="20"/>
      <c r="AD1944" s="20"/>
    </row>
    <row r="1945" spans="9:30">
      <c r="I1945" s="20"/>
      <c r="P1945" s="20"/>
      <c r="W1945" s="20"/>
      <c r="AD1945" s="20"/>
    </row>
    <row r="1946" spans="9:30">
      <c r="I1946" s="20"/>
      <c r="P1946" s="20"/>
      <c r="W1946" s="20"/>
      <c r="AD1946" s="20"/>
    </row>
    <row r="1947" spans="9:30">
      <c r="I1947" s="20"/>
      <c r="P1947" s="20"/>
      <c r="W1947" s="20"/>
      <c r="AD1947" s="20"/>
    </row>
    <row r="1948" spans="9:30">
      <c r="I1948" s="20"/>
      <c r="P1948" s="20"/>
      <c r="W1948" s="20"/>
      <c r="AD1948" s="20"/>
    </row>
    <row r="1949" spans="9:30">
      <c r="I1949" s="20"/>
      <c r="P1949" s="20"/>
      <c r="W1949" s="20"/>
      <c r="AD1949" s="20"/>
    </row>
    <row r="1950" spans="9:30">
      <c r="I1950" s="20"/>
      <c r="P1950" s="20"/>
      <c r="W1950" s="20"/>
      <c r="AD1950" s="20"/>
    </row>
    <row r="1951" spans="9:30">
      <c r="I1951" s="20"/>
      <c r="P1951" s="20"/>
      <c r="W1951" s="20"/>
      <c r="AD1951" s="20"/>
    </row>
    <row r="1952" spans="9:30">
      <c r="I1952" s="20"/>
      <c r="P1952" s="20"/>
      <c r="W1952" s="20"/>
      <c r="AD1952" s="20"/>
    </row>
    <row r="1953" spans="9:30">
      <c r="I1953" s="20"/>
      <c r="P1953" s="20"/>
      <c r="W1953" s="20"/>
      <c r="AD1953" s="20"/>
    </row>
    <row r="1954" spans="9:30">
      <c r="I1954" s="20"/>
      <c r="P1954" s="20"/>
      <c r="W1954" s="20"/>
      <c r="AD1954" s="20"/>
    </row>
    <row r="1955" spans="9:30">
      <c r="I1955" s="20"/>
      <c r="P1955" s="20"/>
      <c r="W1955" s="20"/>
      <c r="AD1955" s="20"/>
    </row>
    <row r="1956" spans="9:30">
      <c r="I1956" s="20"/>
      <c r="P1956" s="20"/>
      <c r="W1956" s="20"/>
      <c r="AD1956" s="20"/>
    </row>
    <row r="1957" spans="9:30">
      <c r="I1957" s="20"/>
      <c r="P1957" s="20"/>
      <c r="W1957" s="20"/>
      <c r="AD1957" s="20"/>
    </row>
    <row r="1958" spans="9:30">
      <c r="I1958" s="20"/>
      <c r="P1958" s="20"/>
      <c r="W1958" s="20"/>
      <c r="AD1958" s="20"/>
    </row>
    <row r="1959" spans="9:30">
      <c r="I1959" s="20"/>
      <c r="P1959" s="20"/>
      <c r="W1959" s="20"/>
      <c r="AD1959" s="20"/>
    </row>
    <row r="1960" spans="9:30">
      <c r="I1960" s="20"/>
      <c r="P1960" s="20"/>
      <c r="W1960" s="20"/>
      <c r="AD1960" s="20"/>
    </row>
    <row r="1961" spans="9:30">
      <c r="I1961" s="20"/>
      <c r="P1961" s="20"/>
      <c r="W1961" s="20"/>
      <c r="AD1961" s="20"/>
    </row>
    <row r="1962" spans="9:30">
      <c r="I1962" s="20"/>
      <c r="P1962" s="20"/>
      <c r="W1962" s="20"/>
      <c r="AD1962" s="20"/>
    </row>
    <row r="1963" spans="9:30">
      <c r="I1963" s="20"/>
      <c r="P1963" s="20"/>
      <c r="W1963" s="20"/>
      <c r="AD1963" s="20"/>
    </row>
    <row r="1964" spans="9:30">
      <c r="I1964" s="20"/>
      <c r="P1964" s="20"/>
      <c r="W1964" s="20"/>
      <c r="AD1964" s="20"/>
    </row>
    <row r="1965" spans="9:30">
      <c r="I1965" s="20"/>
      <c r="P1965" s="20"/>
      <c r="W1965" s="20"/>
      <c r="AD1965" s="20"/>
    </row>
    <row r="1966" spans="9:30">
      <c r="I1966" s="20"/>
      <c r="P1966" s="20"/>
      <c r="W1966" s="20"/>
      <c r="AD1966" s="20"/>
    </row>
    <row r="1967" spans="9:30">
      <c r="I1967" s="20"/>
      <c r="P1967" s="20"/>
      <c r="W1967" s="20"/>
      <c r="AD1967" s="20"/>
    </row>
    <row r="1968" spans="9:30">
      <c r="I1968" s="20"/>
      <c r="P1968" s="20"/>
      <c r="W1968" s="20"/>
      <c r="AD1968" s="20"/>
    </row>
    <row r="1969" spans="9:30">
      <c r="I1969" s="20"/>
      <c r="P1969" s="20"/>
      <c r="W1969" s="20"/>
      <c r="AD1969" s="20"/>
    </row>
    <row r="1970" spans="9:30">
      <c r="I1970" s="20"/>
      <c r="P1970" s="20"/>
      <c r="W1970" s="20"/>
      <c r="AD1970" s="20"/>
    </row>
    <row r="1971" spans="9:30">
      <c r="I1971" s="20"/>
      <c r="P1971" s="20"/>
      <c r="W1971" s="20"/>
      <c r="AD1971" s="20"/>
    </row>
    <row r="1972" spans="9:30">
      <c r="I1972" s="20"/>
      <c r="P1972" s="20"/>
      <c r="W1972" s="20"/>
      <c r="AD1972" s="20"/>
    </row>
    <row r="1973" spans="9:30">
      <c r="I1973" s="20"/>
      <c r="P1973" s="20"/>
      <c r="W1973" s="20"/>
      <c r="AD1973" s="20"/>
    </row>
    <row r="1974" spans="9:30">
      <c r="I1974" s="20"/>
      <c r="P1974" s="20"/>
      <c r="W1974" s="20"/>
      <c r="AD1974" s="20"/>
    </row>
    <row r="1975" spans="9:30">
      <c r="I1975" s="20"/>
      <c r="P1975" s="20"/>
      <c r="W1975" s="20"/>
      <c r="AD1975" s="20"/>
    </row>
    <row r="1976" spans="9:30">
      <c r="I1976" s="20"/>
      <c r="P1976" s="20"/>
      <c r="W1976" s="20"/>
      <c r="AD1976" s="20"/>
    </row>
    <row r="1977" spans="9:30">
      <c r="I1977" s="20"/>
      <c r="P1977" s="20"/>
      <c r="W1977" s="20"/>
      <c r="AD1977" s="20"/>
    </row>
    <row r="1978" spans="9:30">
      <c r="I1978" s="20"/>
      <c r="P1978" s="20"/>
      <c r="W1978" s="20"/>
      <c r="AD1978" s="20"/>
    </row>
    <row r="1979" spans="9:30">
      <c r="I1979" s="20"/>
      <c r="P1979" s="20"/>
      <c r="W1979" s="20"/>
      <c r="AD1979" s="20"/>
    </row>
    <row r="1980" spans="9:30">
      <c r="I1980" s="20"/>
      <c r="P1980" s="20"/>
      <c r="W1980" s="20"/>
      <c r="AD1980" s="20"/>
    </row>
    <row r="1981" spans="9:30">
      <c r="I1981" s="20"/>
      <c r="P1981" s="20"/>
      <c r="W1981" s="20"/>
      <c r="AD1981" s="20"/>
    </row>
    <row r="1982" spans="9:30">
      <c r="I1982" s="20"/>
      <c r="P1982" s="20"/>
      <c r="W1982" s="20"/>
      <c r="AD1982" s="20"/>
    </row>
    <row r="1983" spans="9:30">
      <c r="I1983" s="20"/>
      <c r="P1983" s="20"/>
      <c r="W1983" s="20"/>
      <c r="AD1983" s="20"/>
    </row>
    <row r="1984" spans="9:30">
      <c r="I1984" s="20"/>
      <c r="P1984" s="20"/>
      <c r="W1984" s="20"/>
      <c r="AD1984" s="20"/>
    </row>
    <row r="1985" spans="9:30">
      <c r="I1985" s="20"/>
      <c r="P1985" s="20"/>
      <c r="W1985" s="20"/>
      <c r="AD1985" s="20"/>
    </row>
    <row r="1986" spans="9:30">
      <c r="I1986" s="20"/>
      <c r="P1986" s="20"/>
      <c r="W1986" s="20"/>
      <c r="AD1986" s="20"/>
    </row>
    <row r="1987" spans="9:30">
      <c r="I1987" s="20"/>
      <c r="P1987" s="20"/>
      <c r="W1987" s="20"/>
      <c r="AD1987" s="20"/>
    </row>
    <row r="1988" spans="9:30">
      <c r="I1988" s="20"/>
      <c r="P1988" s="20"/>
      <c r="W1988" s="20"/>
      <c r="AD1988" s="20"/>
    </row>
    <row r="1989" spans="9:30">
      <c r="I1989" s="20"/>
      <c r="P1989" s="20"/>
      <c r="W1989" s="20"/>
      <c r="AD1989" s="20"/>
    </row>
    <row r="1990" spans="9:30">
      <c r="I1990" s="20"/>
      <c r="P1990" s="20"/>
      <c r="W1990" s="20"/>
      <c r="AD1990" s="20"/>
    </row>
    <row r="1991" spans="9:30">
      <c r="I1991" s="20"/>
      <c r="P1991" s="20"/>
      <c r="W1991" s="20"/>
      <c r="AD1991" s="20"/>
    </row>
    <row r="1992" spans="9:30">
      <c r="I1992" s="20"/>
      <c r="P1992" s="20"/>
      <c r="W1992" s="20"/>
      <c r="AD1992" s="20"/>
    </row>
    <row r="1993" spans="9:30">
      <c r="I1993" s="20"/>
      <c r="P1993" s="20"/>
      <c r="W1993" s="20"/>
      <c r="AD1993" s="20"/>
    </row>
    <row r="1994" spans="9:30">
      <c r="I1994" s="20"/>
      <c r="P1994" s="20"/>
      <c r="W1994" s="20"/>
      <c r="AD1994" s="20"/>
    </row>
    <row r="1995" spans="9:30">
      <c r="I1995" s="20"/>
      <c r="P1995" s="20"/>
      <c r="W1995" s="20"/>
      <c r="AD1995" s="20"/>
    </row>
    <row r="1996" spans="9:30">
      <c r="I1996" s="20"/>
      <c r="P1996" s="20"/>
      <c r="W1996" s="20"/>
      <c r="AD1996" s="20"/>
    </row>
    <row r="1997" spans="9:30">
      <c r="I1997" s="20"/>
      <c r="P1997" s="20"/>
      <c r="W1997" s="20"/>
      <c r="AD1997" s="20"/>
    </row>
    <row r="1998" spans="9:30">
      <c r="I1998" s="20"/>
      <c r="P1998" s="20"/>
      <c r="W1998" s="20"/>
      <c r="AD1998" s="20"/>
    </row>
    <row r="1999" spans="9:30">
      <c r="I1999" s="20"/>
      <c r="P1999" s="20"/>
      <c r="W1999" s="20"/>
      <c r="AD1999" s="20"/>
    </row>
    <row r="2000" spans="9:30">
      <c r="I2000" s="20"/>
      <c r="P2000" s="20"/>
      <c r="W2000" s="20"/>
      <c r="AD2000" s="20"/>
    </row>
    <row r="2001" spans="9:30">
      <c r="I2001" s="20"/>
      <c r="P2001" s="20"/>
      <c r="W2001" s="20"/>
      <c r="AD2001" s="20"/>
    </row>
    <row r="2002" spans="9:30">
      <c r="I2002" s="20"/>
      <c r="P2002" s="20"/>
      <c r="W2002" s="20"/>
      <c r="AD2002" s="20"/>
    </row>
    <row r="2003" spans="9:30">
      <c r="I2003" s="20"/>
      <c r="P2003" s="20"/>
      <c r="W2003" s="20"/>
      <c r="AD2003" s="20"/>
    </row>
    <row r="2004" spans="9:30">
      <c r="I2004" s="20"/>
      <c r="P2004" s="20"/>
      <c r="W2004" s="20"/>
      <c r="AD2004" s="20"/>
    </row>
    <row r="2005" spans="9:30">
      <c r="I2005" s="20"/>
      <c r="P2005" s="20"/>
      <c r="W2005" s="20"/>
      <c r="AD2005" s="20"/>
    </row>
    <row r="2006" spans="9:30">
      <c r="I2006" s="20"/>
      <c r="P2006" s="20"/>
      <c r="W2006" s="20"/>
      <c r="AD2006" s="20"/>
    </row>
    <row r="2007" spans="9:30">
      <c r="I2007" s="20"/>
      <c r="P2007" s="20"/>
      <c r="W2007" s="20"/>
      <c r="AD2007" s="20"/>
    </row>
    <row r="2008" spans="9:30">
      <c r="I2008" s="20"/>
      <c r="P2008" s="20"/>
      <c r="W2008" s="20"/>
      <c r="AD2008" s="20"/>
    </row>
    <row r="2009" spans="9:30">
      <c r="I2009" s="20"/>
      <c r="P2009" s="20"/>
      <c r="W2009" s="20"/>
      <c r="AD2009" s="20"/>
    </row>
    <row r="2010" spans="9:30">
      <c r="I2010" s="20"/>
      <c r="P2010" s="20"/>
      <c r="W2010" s="20"/>
      <c r="AD2010" s="20"/>
    </row>
    <row r="2011" spans="9:30">
      <c r="I2011" s="20"/>
      <c r="P2011" s="20"/>
      <c r="W2011" s="20"/>
      <c r="AD2011" s="20"/>
    </row>
    <row r="2012" spans="9:30">
      <c r="I2012" s="20"/>
      <c r="P2012" s="20"/>
      <c r="W2012" s="20"/>
      <c r="AD2012" s="20"/>
    </row>
    <row r="2013" spans="9:30">
      <c r="I2013" s="20"/>
      <c r="P2013" s="20"/>
      <c r="W2013" s="20"/>
      <c r="AD2013" s="20"/>
    </row>
    <row r="2014" spans="9:30">
      <c r="I2014" s="20"/>
      <c r="P2014" s="20"/>
      <c r="W2014" s="20"/>
      <c r="AD2014" s="20"/>
    </row>
    <row r="2015" spans="9:30">
      <c r="I2015" s="20"/>
      <c r="P2015" s="20"/>
      <c r="W2015" s="20"/>
      <c r="AD2015" s="20"/>
    </row>
    <row r="2016" spans="9:30">
      <c r="I2016" s="20"/>
      <c r="P2016" s="20"/>
      <c r="W2016" s="20"/>
      <c r="AD2016" s="20"/>
    </row>
    <row r="2017" spans="9:30">
      <c r="I2017" s="20"/>
      <c r="P2017" s="20"/>
      <c r="W2017" s="20"/>
      <c r="AD2017" s="20"/>
    </row>
    <row r="2018" spans="9:30">
      <c r="I2018" s="20"/>
      <c r="P2018" s="20"/>
      <c r="W2018" s="20"/>
      <c r="AD2018" s="20"/>
    </row>
    <row r="2019" spans="9:30">
      <c r="I2019" s="20"/>
      <c r="P2019" s="20"/>
      <c r="W2019" s="20"/>
      <c r="AD2019" s="20"/>
    </row>
    <row r="2020" spans="9:30">
      <c r="I2020" s="20"/>
      <c r="P2020" s="20"/>
      <c r="W2020" s="20"/>
      <c r="AD2020" s="20"/>
    </row>
    <row r="2021" spans="9:30">
      <c r="I2021" s="20"/>
      <c r="P2021" s="20"/>
      <c r="W2021" s="20"/>
      <c r="AD2021" s="20"/>
    </row>
    <row r="2022" spans="9:30">
      <c r="I2022" s="20"/>
      <c r="P2022" s="20"/>
      <c r="W2022" s="20"/>
      <c r="AD2022" s="20"/>
    </row>
    <row r="2023" spans="9:30">
      <c r="I2023" s="20"/>
      <c r="P2023" s="20"/>
      <c r="W2023" s="20"/>
      <c r="AD2023" s="20"/>
    </row>
    <row r="2024" spans="9:30">
      <c r="I2024" s="20"/>
      <c r="P2024" s="20"/>
      <c r="W2024" s="20"/>
      <c r="AD2024" s="20"/>
    </row>
    <row r="2025" spans="9:30">
      <c r="I2025" s="20"/>
      <c r="P2025" s="20"/>
      <c r="W2025" s="20"/>
      <c r="AD2025" s="20"/>
    </row>
    <row r="2026" spans="9:30">
      <c r="I2026" s="20"/>
      <c r="P2026" s="20"/>
      <c r="W2026" s="20"/>
      <c r="AD2026" s="20"/>
    </row>
    <row r="2027" spans="9:30">
      <c r="I2027" s="20"/>
      <c r="P2027" s="20"/>
      <c r="W2027" s="20"/>
      <c r="AD2027" s="20"/>
    </row>
    <row r="2028" spans="9:30">
      <c r="I2028" s="20"/>
      <c r="P2028" s="20"/>
      <c r="W2028" s="20"/>
      <c r="AD2028" s="20"/>
    </row>
    <row r="2029" spans="9:30">
      <c r="I2029" s="20"/>
      <c r="P2029" s="20"/>
      <c r="W2029" s="20"/>
      <c r="AD2029" s="20"/>
    </row>
    <row r="2030" spans="9:30">
      <c r="I2030" s="20"/>
      <c r="P2030" s="20"/>
      <c r="W2030" s="20"/>
      <c r="AD2030" s="20"/>
    </row>
    <row r="2031" spans="9:30">
      <c r="I2031" s="20"/>
      <c r="P2031" s="20"/>
      <c r="W2031" s="20"/>
      <c r="AD2031" s="20"/>
    </row>
    <row r="2032" spans="9:30">
      <c r="I2032" s="20"/>
      <c r="P2032" s="20"/>
      <c r="W2032" s="20"/>
      <c r="AD2032" s="20"/>
    </row>
    <row r="2033" spans="9:30">
      <c r="I2033" s="20"/>
      <c r="P2033" s="20"/>
      <c r="W2033" s="20"/>
      <c r="AD2033" s="20"/>
    </row>
    <row r="2034" spans="9:30">
      <c r="I2034" s="20"/>
      <c r="P2034" s="20"/>
      <c r="W2034" s="20"/>
      <c r="AD2034" s="20"/>
    </row>
    <row r="2035" spans="9:30">
      <c r="I2035" s="20"/>
      <c r="P2035" s="20"/>
      <c r="W2035" s="20"/>
      <c r="AD2035" s="20"/>
    </row>
    <row r="2036" spans="9:30">
      <c r="I2036" s="20"/>
      <c r="P2036" s="20"/>
      <c r="W2036" s="20"/>
      <c r="AD2036" s="20"/>
    </row>
    <row r="2037" spans="9:30">
      <c r="I2037" s="20"/>
      <c r="P2037" s="20"/>
      <c r="W2037" s="20"/>
      <c r="AD2037" s="20"/>
    </row>
    <row r="2038" spans="9:30">
      <c r="I2038" s="20"/>
      <c r="P2038" s="20"/>
      <c r="W2038" s="20"/>
      <c r="AD2038" s="20"/>
    </row>
    <row r="2039" spans="9:30">
      <c r="I2039" s="20"/>
      <c r="P2039" s="20"/>
      <c r="W2039" s="20"/>
      <c r="AD2039" s="20"/>
    </row>
    <row r="2040" spans="9:30">
      <c r="I2040" s="20"/>
      <c r="P2040" s="20"/>
      <c r="W2040" s="20"/>
      <c r="AD2040" s="20"/>
    </row>
    <row r="2041" spans="9:30">
      <c r="I2041" s="20"/>
      <c r="P2041" s="20"/>
      <c r="W2041" s="20"/>
      <c r="AD2041" s="20"/>
    </row>
    <row r="2042" spans="9:30">
      <c r="I2042" s="20"/>
      <c r="P2042" s="20"/>
      <c r="W2042" s="20"/>
      <c r="AD2042" s="20"/>
    </row>
    <row r="2043" spans="9:30">
      <c r="I2043" s="20"/>
      <c r="P2043" s="20"/>
      <c r="W2043" s="20"/>
      <c r="AD2043" s="20"/>
    </row>
    <row r="2044" spans="9:30">
      <c r="I2044" s="20"/>
      <c r="P2044" s="20"/>
      <c r="W2044" s="20"/>
      <c r="AD2044" s="20"/>
    </row>
    <row r="2045" spans="9:30">
      <c r="I2045" s="20"/>
      <c r="P2045" s="20"/>
      <c r="W2045" s="20"/>
      <c r="AD2045" s="20"/>
    </row>
    <row r="2046" spans="9:30">
      <c r="I2046" s="20"/>
      <c r="P2046" s="20"/>
      <c r="W2046" s="20"/>
      <c r="AD2046" s="20"/>
    </row>
    <row r="2047" spans="9:30">
      <c r="I2047" s="20"/>
      <c r="P2047" s="20"/>
      <c r="W2047" s="20"/>
      <c r="AD2047" s="20"/>
    </row>
    <row r="2048" spans="9:30">
      <c r="I2048" s="20"/>
      <c r="P2048" s="20"/>
      <c r="W2048" s="20"/>
      <c r="AD2048" s="20"/>
    </row>
    <row r="2049" spans="9:30">
      <c r="I2049" s="20"/>
      <c r="P2049" s="20"/>
      <c r="W2049" s="20"/>
      <c r="AD2049" s="20"/>
    </row>
    <row r="2050" spans="9:30">
      <c r="I2050" s="20"/>
      <c r="P2050" s="20"/>
      <c r="W2050" s="20"/>
      <c r="AD2050" s="20"/>
    </row>
    <row r="2051" spans="9:30">
      <c r="I2051" s="20"/>
      <c r="P2051" s="20"/>
      <c r="W2051" s="20"/>
      <c r="AD2051" s="20"/>
    </row>
    <row r="2052" spans="9:30">
      <c r="I2052" s="20"/>
      <c r="P2052" s="20"/>
      <c r="W2052" s="20"/>
      <c r="AD2052" s="20"/>
    </row>
    <row r="2053" spans="9:30">
      <c r="I2053" s="20"/>
      <c r="P2053" s="20"/>
      <c r="W2053" s="20"/>
      <c r="AD2053" s="20"/>
    </row>
    <row r="2054" spans="9:30">
      <c r="I2054" s="20"/>
      <c r="P2054" s="20"/>
      <c r="W2054" s="20"/>
      <c r="AD2054" s="20"/>
    </row>
    <row r="2055" spans="9:30">
      <c r="I2055" s="20"/>
      <c r="P2055" s="20"/>
      <c r="W2055" s="20"/>
      <c r="AD2055" s="20"/>
    </row>
    <row r="2056" spans="9:30">
      <c r="I2056" s="20"/>
      <c r="P2056" s="20"/>
      <c r="W2056" s="20"/>
      <c r="AD2056" s="20"/>
    </row>
    <row r="2057" spans="9:30">
      <c r="I2057" s="20"/>
      <c r="P2057" s="20"/>
      <c r="W2057" s="20"/>
      <c r="AD2057" s="20"/>
    </row>
    <row r="2058" spans="9:30">
      <c r="I2058" s="20"/>
      <c r="P2058" s="20"/>
      <c r="W2058" s="20"/>
      <c r="AD2058" s="20"/>
    </row>
    <row r="2059" spans="9:30">
      <c r="I2059" s="20"/>
      <c r="P2059" s="20"/>
      <c r="W2059" s="20"/>
      <c r="AD2059" s="20"/>
    </row>
    <row r="2060" spans="9:30">
      <c r="I2060" s="20"/>
      <c r="P2060" s="20"/>
      <c r="W2060" s="20"/>
      <c r="AD2060" s="20"/>
    </row>
    <row r="2061" spans="9:30">
      <c r="I2061" s="20"/>
      <c r="P2061" s="20"/>
      <c r="W2061" s="20"/>
      <c r="AD2061" s="20"/>
    </row>
    <row r="2062" spans="9:30">
      <c r="I2062" s="20"/>
      <c r="P2062" s="20"/>
      <c r="W2062" s="20"/>
      <c r="AD2062" s="20"/>
    </row>
    <row r="2063" spans="9:30">
      <c r="I2063" s="20"/>
      <c r="P2063" s="20"/>
      <c r="W2063" s="20"/>
      <c r="AD2063" s="20"/>
    </row>
    <row r="2064" spans="9:30">
      <c r="I2064" s="20"/>
      <c r="P2064" s="20"/>
      <c r="W2064" s="20"/>
      <c r="AD2064" s="20"/>
    </row>
    <row r="2065" spans="9:30">
      <c r="I2065" s="20"/>
      <c r="P2065" s="20"/>
      <c r="W2065" s="20"/>
      <c r="AD2065" s="20"/>
    </row>
    <row r="2066" spans="9:30">
      <c r="I2066" s="20"/>
      <c r="P2066" s="20"/>
      <c r="W2066" s="20"/>
      <c r="AD2066" s="20"/>
    </row>
    <row r="2067" spans="9:30">
      <c r="I2067" s="20"/>
      <c r="P2067" s="20"/>
      <c r="W2067" s="20"/>
      <c r="AD2067" s="20"/>
    </row>
    <row r="2068" spans="9:30">
      <c r="I2068" s="20"/>
      <c r="P2068" s="20"/>
      <c r="W2068" s="20"/>
      <c r="AD2068" s="20"/>
    </row>
    <row r="2069" spans="9:30">
      <c r="I2069" s="20"/>
      <c r="P2069" s="20"/>
      <c r="W2069" s="20"/>
      <c r="AD2069" s="20"/>
    </row>
    <row r="2070" spans="9:30">
      <c r="I2070" s="20"/>
      <c r="P2070" s="20"/>
      <c r="W2070" s="20"/>
      <c r="AD2070" s="20"/>
    </row>
    <row r="2071" spans="9:30">
      <c r="I2071" s="20"/>
      <c r="P2071" s="20"/>
      <c r="W2071" s="20"/>
      <c r="AD2071" s="20"/>
    </row>
    <row r="2072" spans="9:30">
      <c r="I2072" s="20"/>
      <c r="P2072" s="20"/>
      <c r="W2072" s="20"/>
      <c r="AD2072" s="20"/>
    </row>
    <row r="2073" spans="9:30">
      <c r="I2073" s="20"/>
      <c r="P2073" s="20"/>
      <c r="W2073" s="20"/>
      <c r="AD2073" s="20"/>
    </row>
    <row r="2074" spans="9:30">
      <c r="I2074" s="20"/>
      <c r="P2074" s="20"/>
      <c r="W2074" s="20"/>
      <c r="AD2074" s="20"/>
    </row>
    <row r="2075" spans="9:30">
      <c r="I2075" s="20"/>
      <c r="P2075" s="20"/>
      <c r="W2075" s="20"/>
      <c r="AD2075" s="20"/>
    </row>
    <row r="2076" spans="9:30">
      <c r="I2076" s="20"/>
      <c r="P2076" s="20"/>
      <c r="W2076" s="20"/>
      <c r="AD2076" s="20"/>
    </row>
    <row r="2077" spans="9:30">
      <c r="I2077" s="20"/>
      <c r="P2077" s="20"/>
      <c r="W2077" s="20"/>
      <c r="AD2077" s="20"/>
    </row>
    <row r="2078" spans="9:30">
      <c r="I2078" s="20"/>
      <c r="P2078" s="20"/>
      <c r="W2078" s="20"/>
      <c r="AD2078" s="20"/>
    </row>
    <row r="2079" spans="9:30">
      <c r="I2079" s="20"/>
      <c r="P2079" s="20"/>
      <c r="W2079" s="20"/>
      <c r="AD2079" s="20"/>
    </row>
    <row r="2080" spans="9:30">
      <c r="I2080" s="20"/>
      <c r="P2080" s="20"/>
      <c r="W2080" s="20"/>
      <c r="AD2080" s="20"/>
    </row>
    <row r="2081" spans="9:30">
      <c r="I2081" s="20"/>
      <c r="P2081" s="20"/>
      <c r="W2081" s="20"/>
      <c r="AD2081" s="20"/>
    </row>
    <row r="2082" spans="9:30">
      <c r="I2082" s="20"/>
      <c r="P2082" s="20"/>
      <c r="W2082" s="20"/>
      <c r="AD2082" s="20"/>
    </row>
    <row r="2083" spans="9:30">
      <c r="I2083" s="20"/>
      <c r="P2083" s="20"/>
      <c r="W2083" s="20"/>
      <c r="AD2083" s="20"/>
    </row>
    <row r="2084" spans="9:30">
      <c r="I2084" s="20"/>
      <c r="P2084" s="20"/>
      <c r="W2084" s="20"/>
      <c r="AD2084" s="20"/>
    </row>
    <row r="2085" spans="9:30">
      <c r="I2085" s="20"/>
      <c r="P2085" s="20"/>
      <c r="W2085" s="20"/>
      <c r="AD2085" s="20"/>
    </row>
    <row r="2086" spans="9:30">
      <c r="I2086" s="20"/>
      <c r="P2086" s="20"/>
      <c r="W2086" s="20"/>
      <c r="AD2086" s="20"/>
    </row>
    <row r="2087" spans="9:30">
      <c r="I2087" s="20"/>
      <c r="P2087" s="20"/>
      <c r="W2087" s="20"/>
      <c r="AD2087" s="20"/>
    </row>
    <row r="2088" spans="9:30">
      <c r="I2088" s="20"/>
      <c r="P2088" s="20"/>
      <c r="W2088" s="20"/>
      <c r="AD2088" s="20"/>
    </row>
    <row r="2089" spans="9:30">
      <c r="I2089" s="20"/>
      <c r="P2089" s="20"/>
      <c r="W2089" s="20"/>
      <c r="AD2089" s="20"/>
    </row>
    <row r="2090" spans="9:30">
      <c r="I2090" s="20"/>
      <c r="P2090" s="20"/>
      <c r="W2090" s="20"/>
      <c r="AD2090" s="20"/>
    </row>
    <row r="2091" spans="9:30">
      <c r="I2091" s="20"/>
      <c r="P2091" s="20"/>
      <c r="W2091" s="20"/>
      <c r="AD2091" s="20"/>
    </row>
    <row r="2092" spans="9:30">
      <c r="I2092" s="20"/>
      <c r="P2092" s="20"/>
      <c r="W2092" s="20"/>
      <c r="AD2092" s="20"/>
    </row>
    <row r="2093" spans="9:30">
      <c r="I2093" s="20"/>
      <c r="P2093" s="20"/>
      <c r="W2093" s="20"/>
      <c r="AD2093" s="20"/>
    </row>
    <row r="2094" spans="9:30">
      <c r="I2094" s="20"/>
      <c r="P2094" s="20"/>
      <c r="W2094" s="20"/>
      <c r="AD2094" s="20"/>
    </row>
    <row r="2095" spans="9:30">
      <c r="I2095" s="20"/>
      <c r="P2095" s="20"/>
      <c r="W2095" s="20"/>
      <c r="AD2095" s="20"/>
    </row>
    <row r="2096" spans="9:30">
      <c r="I2096" s="20"/>
      <c r="P2096" s="20"/>
      <c r="W2096" s="20"/>
      <c r="AD2096" s="20"/>
    </row>
    <row r="2097" spans="9:30">
      <c r="I2097" s="20"/>
      <c r="P2097" s="20"/>
      <c r="W2097" s="20"/>
      <c r="AD2097" s="20"/>
    </row>
    <row r="2098" spans="9:30">
      <c r="I2098" s="20"/>
      <c r="P2098" s="20"/>
      <c r="W2098" s="20"/>
      <c r="AD2098" s="20"/>
    </row>
    <row r="2099" spans="9:30">
      <c r="I2099" s="20"/>
      <c r="P2099" s="20"/>
      <c r="W2099" s="20"/>
      <c r="AD2099" s="20"/>
    </row>
    <row r="2100" spans="9:30">
      <c r="I2100" s="20"/>
      <c r="P2100" s="20"/>
      <c r="W2100" s="20"/>
      <c r="AD2100" s="20"/>
    </row>
    <row r="2101" spans="9:30">
      <c r="I2101" s="20"/>
      <c r="P2101" s="20"/>
      <c r="W2101" s="20"/>
      <c r="AD2101" s="20"/>
    </row>
    <row r="2102" spans="9:30">
      <c r="I2102" s="20"/>
      <c r="P2102" s="20"/>
      <c r="W2102" s="20"/>
      <c r="AD2102" s="20"/>
    </row>
    <row r="2103" spans="9:30">
      <c r="I2103" s="20"/>
      <c r="P2103" s="20"/>
      <c r="W2103" s="20"/>
      <c r="AD2103" s="20"/>
    </row>
    <row r="2104" spans="9:30">
      <c r="I2104" s="20"/>
      <c r="P2104" s="20"/>
      <c r="W2104" s="20"/>
      <c r="AD2104" s="20"/>
    </row>
    <row r="2105" spans="9:30">
      <c r="I2105" s="20"/>
      <c r="P2105" s="20"/>
      <c r="W2105" s="20"/>
      <c r="AD2105" s="20"/>
    </row>
    <row r="2106" spans="9:30">
      <c r="I2106" s="20"/>
      <c r="P2106" s="20"/>
      <c r="W2106" s="20"/>
      <c r="AD2106" s="20"/>
    </row>
    <row r="2107" spans="9:30">
      <c r="I2107" s="20"/>
      <c r="P2107" s="20"/>
      <c r="W2107" s="20"/>
      <c r="AD2107" s="20"/>
    </row>
    <row r="2108" spans="9:30">
      <c r="I2108" s="20"/>
      <c r="P2108" s="20"/>
      <c r="W2108" s="20"/>
      <c r="AD2108" s="20"/>
    </row>
    <row r="2109" spans="9:30">
      <c r="I2109" s="20"/>
      <c r="P2109" s="20"/>
      <c r="W2109" s="20"/>
      <c r="AD2109" s="20"/>
    </row>
    <row r="2110" spans="9:30">
      <c r="I2110" s="20"/>
      <c r="P2110" s="20"/>
      <c r="W2110" s="20"/>
      <c r="AD2110" s="20"/>
    </row>
    <row r="2111" spans="9:30">
      <c r="I2111" s="20"/>
      <c r="P2111" s="20"/>
      <c r="W2111" s="20"/>
      <c r="AD2111" s="20"/>
    </row>
    <row r="2112" spans="9:30">
      <c r="I2112" s="20"/>
      <c r="P2112" s="20"/>
      <c r="W2112" s="20"/>
      <c r="AD2112" s="20"/>
    </row>
    <row r="2113" spans="9:30">
      <c r="I2113" s="20"/>
      <c r="P2113" s="20"/>
      <c r="W2113" s="20"/>
      <c r="AD2113" s="20"/>
    </row>
    <row r="2114" spans="9:30">
      <c r="I2114" s="20"/>
      <c r="P2114" s="20"/>
      <c r="W2114" s="20"/>
      <c r="AD2114" s="20"/>
    </row>
    <row r="2115" spans="9:30">
      <c r="I2115" s="20"/>
      <c r="P2115" s="20"/>
      <c r="W2115" s="20"/>
      <c r="AD2115" s="20"/>
    </row>
    <row r="2116" spans="9:30">
      <c r="I2116" s="20"/>
      <c r="P2116" s="20"/>
      <c r="W2116" s="20"/>
      <c r="AD2116" s="20"/>
    </row>
    <row r="2117" spans="9:30">
      <c r="I2117" s="20"/>
      <c r="P2117" s="20"/>
      <c r="W2117" s="20"/>
      <c r="AD2117" s="20"/>
    </row>
    <row r="2118" spans="9:30">
      <c r="I2118" s="20"/>
      <c r="P2118" s="20"/>
      <c r="W2118" s="20"/>
      <c r="AD2118" s="20"/>
    </row>
    <row r="2119" spans="9:30">
      <c r="I2119" s="20"/>
      <c r="P2119" s="20"/>
      <c r="W2119" s="20"/>
      <c r="AD2119" s="20"/>
    </row>
    <row r="2120" spans="9:30">
      <c r="I2120" s="20"/>
      <c r="P2120" s="20"/>
      <c r="W2120" s="20"/>
      <c r="AD2120" s="20"/>
    </row>
    <row r="2121" spans="9:30">
      <c r="I2121" s="20"/>
      <c r="P2121" s="20"/>
      <c r="W2121" s="20"/>
      <c r="AD2121" s="20"/>
    </row>
    <row r="2122" spans="9:30">
      <c r="I2122" s="20"/>
      <c r="P2122" s="20"/>
      <c r="W2122" s="20"/>
      <c r="AD2122" s="20"/>
    </row>
    <row r="2123" spans="9:30">
      <c r="I2123" s="20"/>
      <c r="P2123" s="20"/>
      <c r="W2123" s="20"/>
      <c r="AD2123" s="20"/>
    </row>
    <row r="2124" spans="9:30">
      <c r="I2124" s="20"/>
      <c r="P2124" s="20"/>
      <c r="W2124" s="20"/>
      <c r="AD2124" s="20"/>
    </row>
    <row r="2125" spans="9:30">
      <c r="I2125" s="20"/>
      <c r="P2125" s="20"/>
      <c r="W2125" s="20"/>
      <c r="AD2125" s="20"/>
    </row>
    <row r="2126" spans="9:30">
      <c r="I2126" s="20"/>
      <c r="P2126" s="20"/>
      <c r="W2126" s="20"/>
      <c r="AD2126" s="20"/>
    </row>
    <row r="2127" spans="9:30">
      <c r="I2127" s="20"/>
      <c r="P2127" s="20"/>
      <c r="W2127" s="20"/>
      <c r="AD2127" s="20"/>
    </row>
    <row r="2128" spans="9:30">
      <c r="I2128" s="20"/>
      <c r="P2128" s="20"/>
      <c r="W2128" s="20"/>
      <c r="AD2128" s="20"/>
    </row>
    <row r="2129" spans="9:30">
      <c r="I2129" s="20"/>
      <c r="P2129" s="20"/>
      <c r="W2129" s="20"/>
      <c r="AD2129" s="20"/>
    </row>
    <row r="2130" spans="9:30">
      <c r="I2130" s="20"/>
      <c r="P2130" s="20"/>
      <c r="W2130" s="20"/>
      <c r="AD2130" s="20"/>
    </row>
    <row r="2131" spans="9:30">
      <c r="I2131" s="20"/>
      <c r="P2131" s="20"/>
      <c r="W2131" s="20"/>
      <c r="AD2131" s="20"/>
    </row>
    <row r="2132" spans="9:30">
      <c r="I2132" s="20"/>
      <c r="P2132" s="20"/>
      <c r="W2132" s="20"/>
      <c r="AD2132" s="20"/>
    </row>
    <row r="2133" spans="9:30">
      <c r="I2133" s="20"/>
      <c r="P2133" s="20"/>
      <c r="W2133" s="20"/>
      <c r="AD2133" s="20"/>
    </row>
    <row r="2134" spans="9:30">
      <c r="I2134" s="20"/>
      <c r="P2134" s="20"/>
      <c r="W2134" s="20"/>
      <c r="AD2134" s="20"/>
    </row>
    <row r="2135" spans="9:30">
      <c r="I2135" s="20"/>
      <c r="P2135" s="20"/>
      <c r="W2135" s="20"/>
      <c r="AD2135" s="20"/>
    </row>
    <row r="2136" spans="9:30">
      <c r="I2136" s="20"/>
      <c r="P2136" s="20"/>
      <c r="W2136" s="20"/>
      <c r="AD2136" s="20"/>
    </row>
    <row r="2137" spans="9:30">
      <c r="I2137" s="20"/>
      <c r="P2137" s="20"/>
      <c r="W2137" s="20"/>
      <c r="AD2137" s="20"/>
    </row>
    <row r="2138" spans="9:30">
      <c r="I2138" s="20"/>
      <c r="P2138" s="20"/>
      <c r="W2138" s="20"/>
      <c r="AD2138" s="20"/>
    </row>
    <row r="2139" spans="9:30">
      <c r="I2139" s="20"/>
      <c r="P2139" s="20"/>
      <c r="W2139" s="20"/>
      <c r="AD2139" s="20"/>
    </row>
    <row r="2140" spans="9:30">
      <c r="I2140" s="20"/>
      <c r="P2140" s="20"/>
      <c r="W2140" s="20"/>
      <c r="AD2140" s="20"/>
    </row>
    <row r="2141" spans="9:30">
      <c r="I2141" s="20"/>
      <c r="P2141" s="20"/>
      <c r="W2141" s="20"/>
      <c r="AD2141" s="20"/>
    </row>
    <row r="2142" spans="9:30">
      <c r="I2142" s="20"/>
      <c r="P2142" s="20"/>
      <c r="W2142" s="20"/>
      <c r="AD2142" s="20"/>
    </row>
    <row r="2143" spans="9:30">
      <c r="I2143" s="20"/>
      <c r="P2143" s="20"/>
      <c r="W2143" s="20"/>
      <c r="AD2143" s="20"/>
    </row>
    <row r="2144" spans="9:30">
      <c r="I2144" s="20"/>
      <c r="P2144" s="20"/>
      <c r="W2144" s="20"/>
      <c r="AD2144" s="20"/>
    </row>
    <row r="2145" spans="9:30">
      <c r="I2145" s="20"/>
      <c r="P2145" s="20"/>
      <c r="W2145" s="20"/>
      <c r="AD2145" s="20"/>
    </row>
    <row r="2146" spans="9:30">
      <c r="I2146" s="20"/>
      <c r="P2146" s="20"/>
      <c r="W2146" s="20"/>
      <c r="AD2146" s="20"/>
    </row>
    <row r="2147" spans="9:30">
      <c r="I2147" s="20"/>
      <c r="P2147" s="20"/>
      <c r="W2147" s="20"/>
      <c r="AD2147" s="20"/>
    </row>
    <row r="2148" spans="9:30">
      <c r="I2148" s="20"/>
      <c r="P2148" s="20"/>
      <c r="W2148" s="20"/>
      <c r="AD2148" s="20"/>
    </row>
    <row r="2149" spans="9:30">
      <c r="I2149" s="20"/>
      <c r="P2149" s="20"/>
      <c r="W2149" s="20"/>
      <c r="AD2149" s="20"/>
    </row>
    <row r="2150" spans="9:30">
      <c r="I2150" s="20"/>
      <c r="P2150" s="20"/>
      <c r="W2150" s="20"/>
      <c r="AD2150" s="20"/>
    </row>
    <row r="2151" spans="9:30">
      <c r="I2151" s="20"/>
      <c r="P2151" s="20"/>
      <c r="W2151" s="20"/>
      <c r="AD2151" s="20"/>
    </row>
    <row r="2152" spans="9:30">
      <c r="I2152" s="20"/>
      <c r="P2152" s="20"/>
      <c r="W2152" s="20"/>
      <c r="AD2152" s="20"/>
    </row>
    <row r="2153" spans="9:30">
      <c r="I2153" s="20"/>
      <c r="P2153" s="20"/>
      <c r="W2153" s="20"/>
      <c r="AD2153" s="20"/>
    </row>
    <row r="2154" spans="9:30">
      <c r="I2154" s="20"/>
      <c r="P2154" s="20"/>
      <c r="W2154" s="20"/>
      <c r="AD2154" s="20"/>
    </row>
    <row r="2155" spans="9:30">
      <c r="I2155" s="20"/>
      <c r="P2155" s="20"/>
      <c r="W2155" s="20"/>
      <c r="AD2155" s="20"/>
    </row>
    <row r="2156" spans="9:30">
      <c r="I2156" s="20"/>
      <c r="P2156" s="20"/>
      <c r="W2156" s="20"/>
      <c r="AD2156" s="20"/>
    </row>
    <row r="2157" spans="9:30">
      <c r="I2157" s="20"/>
      <c r="P2157" s="20"/>
      <c r="W2157" s="20"/>
      <c r="AD2157" s="20"/>
    </row>
    <row r="2158" spans="9:30">
      <c r="I2158" s="20"/>
      <c r="P2158" s="20"/>
      <c r="W2158" s="20"/>
      <c r="AD2158" s="20"/>
    </row>
    <row r="2159" spans="9:30">
      <c r="I2159" s="20"/>
      <c r="P2159" s="20"/>
      <c r="W2159" s="20"/>
      <c r="AD2159" s="20"/>
    </row>
    <row r="2160" spans="9:30">
      <c r="I2160" s="20"/>
      <c r="P2160" s="20"/>
      <c r="W2160" s="20"/>
      <c r="AD2160" s="20"/>
    </row>
    <row r="2161" spans="9:30">
      <c r="I2161" s="20"/>
      <c r="P2161" s="20"/>
      <c r="W2161" s="20"/>
      <c r="AD2161" s="20"/>
    </row>
    <row r="2162" spans="9:30">
      <c r="I2162" s="20"/>
      <c r="P2162" s="20"/>
      <c r="W2162" s="20"/>
      <c r="AD2162" s="20"/>
    </row>
    <row r="2163" spans="9:30">
      <c r="I2163" s="20"/>
      <c r="P2163" s="20"/>
      <c r="W2163" s="20"/>
      <c r="AD2163" s="20"/>
    </row>
    <row r="2164" spans="9:30">
      <c r="I2164" s="20"/>
      <c r="P2164" s="20"/>
      <c r="W2164" s="20"/>
      <c r="AD2164" s="20"/>
    </row>
    <row r="2165" spans="9:30">
      <c r="I2165" s="20"/>
      <c r="P2165" s="20"/>
      <c r="W2165" s="20"/>
      <c r="AD2165" s="20"/>
    </row>
    <row r="2166" spans="9:30">
      <c r="I2166" s="20"/>
      <c r="P2166" s="20"/>
      <c r="W2166" s="20"/>
      <c r="AD2166" s="20"/>
    </row>
    <row r="2167" spans="9:30">
      <c r="I2167" s="20"/>
      <c r="P2167" s="20"/>
      <c r="W2167" s="20"/>
      <c r="AD2167" s="20"/>
    </row>
    <row r="2168" spans="9:30">
      <c r="I2168" s="20"/>
      <c r="P2168" s="20"/>
      <c r="W2168" s="20"/>
      <c r="AD2168" s="20"/>
    </row>
    <row r="2169" spans="9:30">
      <c r="I2169" s="20"/>
      <c r="P2169" s="20"/>
      <c r="W2169" s="20"/>
      <c r="AD2169" s="20"/>
    </row>
    <row r="2170" spans="9:30">
      <c r="I2170" s="20"/>
      <c r="P2170" s="20"/>
      <c r="W2170" s="20"/>
      <c r="AD2170" s="20"/>
    </row>
    <row r="2171" spans="9:30">
      <c r="I2171" s="20"/>
      <c r="P2171" s="20"/>
      <c r="W2171" s="20"/>
      <c r="AD2171" s="20"/>
    </row>
    <row r="2172" spans="9:30">
      <c r="I2172" s="20"/>
      <c r="P2172" s="20"/>
      <c r="W2172" s="20"/>
      <c r="AD2172" s="20"/>
    </row>
    <row r="2173" spans="9:30">
      <c r="I2173" s="20"/>
      <c r="P2173" s="20"/>
      <c r="W2173" s="20"/>
      <c r="AD2173" s="20"/>
    </row>
    <row r="2174" spans="9:30">
      <c r="I2174" s="20"/>
      <c r="P2174" s="20"/>
      <c r="W2174" s="20"/>
      <c r="AD2174" s="20"/>
    </row>
    <row r="2175" spans="9:30">
      <c r="I2175" s="20"/>
      <c r="P2175" s="20"/>
      <c r="W2175" s="20"/>
      <c r="AD2175" s="20"/>
    </row>
    <row r="2176" spans="9:30">
      <c r="I2176" s="20"/>
      <c r="P2176" s="20"/>
      <c r="W2176" s="20"/>
      <c r="AD2176" s="20"/>
    </row>
    <row r="2177" spans="9:30">
      <c r="I2177" s="20"/>
      <c r="P2177" s="20"/>
      <c r="W2177" s="20"/>
      <c r="AD2177" s="20"/>
    </row>
    <row r="2178" spans="9:30">
      <c r="I2178" s="20"/>
      <c r="P2178" s="20"/>
      <c r="W2178" s="20"/>
      <c r="AD2178" s="20"/>
    </row>
    <row r="2179" spans="9:30">
      <c r="I2179" s="20"/>
      <c r="P2179" s="20"/>
      <c r="W2179" s="20"/>
      <c r="AD2179" s="20"/>
    </row>
    <row r="2180" spans="9:30">
      <c r="I2180" s="20"/>
      <c r="P2180" s="20"/>
      <c r="W2180" s="20"/>
      <c r="AD2180" s="20"/>
    </row>
    <row r="2181" spans="9:30">
      <c r="I2181" s="20"/>
      <c r="P2181" s="20"/>
      <c r="W2181" s="20"/>
      <c r="AD2181" s="20"/>
    </row>
    <row r="2182" spans="9:30">
      <c r="I2182" s="20"/>
      <c r="P2182" s="20"/>
      <c r="W2182" s="20"/>
      <c r="AD2182" s="20"/>
    </row>
    <row r="2183" spans="9:30">
      <c r="I2183" s="20"/>
      <c r="P2183" s="20"/>
      <c r="W2183" s="20"/>
      <c r="AD2183" s="20"/>
    </row>
    <row r="2184" spans="9:30">
      <c r="I2184" s="20"/>
      <c r="P2184" s="20"/>
      <c r="W2184" s="20"/>
      <c r="AD2184" s="20"/>
    </row>
    <row r="2185" spans="9:30">
      <c r="I2185" s="20"/>
      <c r="P2185" s="20"/>
      <c r="W2185" s="20"/>
      <c r="AD2185" s="20"/>
    </row>
    <row r="2186" spans="9:30">
      <c r="I2186" s="20"/>
      <c r="P2186" s="20"/>
      <c r="W2186" s="20"/>
      <c r="AD2186" s="20"/>
    </row>
    <row r="2187" spans="9:30">
      <c r="I2187" s="20"/>
      <c r="P2187" s="20"/>
      <c r="W2187" s="20"/>
      <c r="AD2187" s="20"/>
    </row>
    <row r="2188" spans="9:30">
      <c r="I2188" s="20"/>
      <c r="P2188" s="20"/>
      <c r="W2188" s="20"/>
      <c r="AD2188" s="20"/>
    </row>
    <row r="2189" spans="9:30">
      <c r="I2189" s="20"/>
      <c r="P2189" s="20"/>
      <c r="W2189" s="20"/>
      <c r="AD2189" s="20"/>
    </row>
    <row r="2190" spans="9:30">
      <c r="I2190" s="20"/>
      <c r="P2190" s="20"/>
      <c r="W2190" s="20"/>
      <c r="AD2190" s="20"/>
    </row>
    <row r="2191" spans="9:30">
      <c r="I2191" s="20"/>
      <c r="P2191" s="20"/>
      <c r="W2191" s="20"/>
      <c r="AD2191" s="20"/>
    </row>
    <row r="2192" spans="9:30">
      <c r="I2192" s="20"/>
      <c r="P2192" s="20"/>
      <c r="W2192" s="20"/>
      <c r="AD2192" s="20"/>
    </row>
    <row r="2193" spans="9:30">
      <c r="I2193" s="20"/>
      <c r="P2193" s="20"/>
      <c r="W2193" s="20"/>
      <c r="AD2193" s="20"/>
    </row>
    <row r="2194" spans="9:30">
      <c r="I2194" s="20"/>
      <c r="P2194" s="20"/>
      <c r="W2194" s="20"/>
      <c r="AD2194" s="20"/>
    </row>
    <row r="2195" spans="9:30">
      <c r="I2195" s="20"/>
      <c r="P2195" s="20"/>
      <c r="W2195" s="20"/>
      <c r="AD2195" s="20"/>
    </row>
    <row r="2196" spans="9:30">
      <c r="I2196" s="20"/>
      <c r="P2196" s="20"/>
      <c r="W2196" s="20"/>
      <c r="AD2196" s="20"/>
    </row>
    <row r="2197" spans="9:30">
      <c r="I2197" s="20"/>
      <c r="P2197" s="20"/>
      <c r="W2197" s="20"/>
      <c r="AD2197" s="20"/>
    </row>
    <row r="2198" spans="9:30">
      <c r="I2198" s="20"/>
      <c r="P2198" s="20"/>
      <c r="W2198" s="20"/>
      <c r="AD2198" s="20"/>
    </row>
    <row r="2199" spans="9:30">
      <c r="I2199" s="20"/>
      <c r="P2199" s="20"/>
      <c r="W2199" s="20"/>
      <c r="AD2199" s="20"/>
    </row>
    <row r="2200" spans="9:30">
      <c r="I2200" s="20"/>
      <c r="P2200" s="20"/>
      <c r="W2200" s="20"/>
      <c r="AD2200" s="20"/>
    </row>
    <row r="2201" spans="9:30">
      <c r="I2201" s="20"/>
      <c r="P2201" s="20"/>
      <c r="W2201" s="20"/>
      <c r="AD2201" s="20"/>
    </row>
    <row r="2202" spans="9:30">
      <c r="I2202" s="20"/>
      <c r="P2202" s="20"/>
      <c r="W2202" s="20"/>
      <c r="AD2202" s="20"/>
    </row>
    <row r="2203" spans="9:30">
      <c r="I2203" s="20"/>
      <c r="P2203" s="20"/>
      <c r="W2203" s="20"/>
      <c r="AD2203" s="20"/>
    </row>
    <row r="2204" spans="9:30">
      <c r="I2204" s="20"/>
      <c r="P2204" s="20"/>
      <c r="W2204" s="20"/>
      <c r="AD2204" s="20"/>
    </row>
    <row r="2205" spans="9:30">
      <c r="I2205" s="20"/>
      <c r="P2205" s="20"/>
      <c r="W2205" s="20"/>
      <c r="AD2205" s="20"/>
    </row>
    <row r="2206" spans="9:30">
      <c r="I2206" s="20"/>
      <c r="P2206" s="20"/>
      <c r="W2206" s="20"/>
      <c r="AD2206" s="20"/>
    </row>
    <row r="2207" spans="9:30">
      <c r="I2207" s="20"/>
      <c r="P2207" s="20"/>
      <c r="W2207" s="20"/>
      <c r="AD2207" s="20"/>
    </row>
    <row r="2208" spans="9:30">
      <c r="I2208" s="20"/>
      <c r="P2208" s="20"/>
      <c r="W2208" s="20"/>
      <c r="AD2208" s="20"/>
    </row>
    <row r="2209" spans="9:30">
      <c r="I2209" s="20"/>
      <c r="P2209" s="20"/>
      <c r="W2209" s="20"/>
      <c r="AD2209" s="20"/>
    </row>
    <row r="2210" spans="9:30">
      <c r="I2210" s="20"/>
      <c r="P2210" s="20"/>
      <c r="W2210" s="20"/>
      <c r="AD2210" s="20"/>
    </row>
    <row r="2211" spans="9:30">
      <c r="I2211" s="20"/>
      <c r="P2211" s="20"/>
      <c r="W2211" s="20"/>
      <c r="AD2211" s="20"/>
    </row>
    <row r="2212" spans="9:30">
      <c r="I2212" s="20"/>
      <c r="P2212" s="20"/>
      <c r="W2212" s="20"/>
      <c r="AD2212" s="20"/>
    </row>
    <row r="2213" spans="9:30">
      <c r="I2213" s="20"/>
      <c r="P2213" s="20"/>
      <c r="W2213" s="20"/>
      <c r="AD2213" s="20"/>
    </row>
    <row r="2214" spans="9:30">
      <c r="I2214" s="20"/>
      <c r="P2214" s="20"/>
      <c r="W2214" s="20"/>
      <c r="AD2214" s="20"/>
    </row>
    <row r="2215" spans="9:30">
      <c r="I2215" s="20"/>
      <c r="P2215" s="20"/>
      <c r="W2215" s="20"/>
      <c r="AD2215" s="20"/>
    </row>
    <row r="2216" spans="9:30">
      <c r="I2216" s="20"/>
      <c r="P2216" s="20"/>
      <c r="W2216" s="20"/>
      <c r="AD2216" s="20"/>
    </row>
    <row r="2217" spans="9:30">
      <c r="I2217" s="20"/>
      <c r="P2217" s="20"/>
      <c r="W2217" s="20"/>
      <c r="AD2217" s="20"/>
    </row>
    <row r="2218" spans="9:30">
      <c r="I2218" s="20"/>
      <c r="P2218" s="20"/>
      <c r="W2218" s="20"/>
      <c r="AD2218" s="20"/>
    </row>
    <row r="2219" spans="9:30">
      <c r="I2219" s="20"/>
      <c r="P2219" s="20"/>
      <c r="W2219" s="20"/>
      <c r="AD2219" s="20"/>
    </row>
    <row r="2220" spans="9:30">
      <c r="I2220" s="20"/>
      <c r="P2220" s="20"/>
      <c r="W2220" s="20"/>
      <c r="AD2220" s="20"/>
    </row>
    <row r="2221" spans="9:30">
      <c r="I2221" s="20"/>
      <c r="P2221" s="20"/>
      <c r="W2221" s="20"/>
      <c r="AD2221" s="20"/>
    </row>
    <row r="2222" spans="9:30">
      <c r="I2222" s="20"/>
      <c r="P2222" s="20"/>
      <c r="W2222" s="20"/>
      <c r="AD2222" s="20"/>
    </row>
    <row r="2223" spans="9:30">
      <c r="I2223" s="20"/>
      <c r="P2223" s="20"/>
      <c r="W2223" s="20"/>
      <c r="AD2223" s="20"/>
    </row>
    <row r="2224" spans="9:30">
      <c r="I2224" s="20"/>
      <c r="P2224" s="20"/>
      <c r="W2224" s="20"/>
      <c r="AD2224" s="20"/>
    </row>
    <row r="2225" spans="9:30">
      <c r="I2225" s="20"/>
      <c r="P2225" s="20"/>
      <c r="W2225" s="20"/>
      <c r="AD2225" s="20"/>
    </row>
    <row r="2226" spans="9:30">
      <c r="I2226" s="20"/>
      <c r="P2226" s="20"/>
      <c r="W2226" s="20"/>
      <c r="AD2226" s="20"/>
    </row>
    <row r="2227" spans="9:30">
      <c r="I2227" s="20"/>
      <c r="P2227" s="20"/>
      <c r="W2227" s="20"/>
      <c r="AD2227" s="20"/>
    </row>
    <row r="2228" spans="9:30">
      <c r="I2228" s="20"/>
      <c r="P2228" s="20"/>
      <c r="W2228" s="20"/>
      <c r="AD2228" s="20"/>
    </row>
    <row r="2229" spans="9:30">
      <c r="I2229" s="20"/>
      <c r="P2229" s="20"/>
      <c r="W2229" s="20"/>
      <c r="AD2229" s="20"/>
    </row>
    <row r="2230" spans="9:30">
      <c r="I2230" s="20"/>
      <c r="P2230" s="20"/>
      <c r="W2230" s="20"/>
      <c r="AD2230" s="20"/>
    </row>
    <row r="2231" spans="9:30">
      <c r="I2231" s="20"/>
      <c r="P2231" s="20"/>
      <c r="W2231" s="20"/>
      <c r="AD2231" s="20"/>
    </row>
    <row r="2232" spans="9:30">
      <c r="I2232" s="20"/>
      <c r="P2232" s="20"/>
      <c r="W2232" s="20"/>
      <c r="AD2232" s="20"/>
    </row>
    <row r="2233" spans="9:30">
      <c r="I2233" s="20"/>
      <c r="P2233" s="20"/>
      <c r="W2233" s="20"/>
      <c r="AD2233" s="20"/>
    </row>
    <row r="2234" spans="9:30">
      <c r="I2234" s="20"/>
      <c r="P2234" s="20"/>
      <c r="W2234" s="20"/>
      <c r="AD2234" s="20"/>
    </row>
    <row r="2235" spans="9:30">
      <c r="I2235" s="20"/>
      <c r="P2235" s="20"/>
      <c r="W2235" s="20"/>
      <c r="AD2235" s="20"/>
    </row>
    <row r="2236" spans="9:30">
      <c r="I2236" s="20"/>
      <c r="P2236" s="20"/>
      <c r="W2236" s="20"/>
      <c r="AD2236" s="20"/>
    </row>
    <row r="2237" spans="9:30">
      <c r="I2237" s="20"/>
      <c r="P2237" s="20"/>
      <c r="W2237" s="20"/>
      <c r="AD2237" s="20"/>
    </row>
    <row r="2238" spans="9:30">
      <c r="I2238" s="20"/>
      <c r="P2238" s="20"/>
      <c r="W2238" s="20"/>
      <c r="AD2238" s="20"/>
    </row>
    <row r="2239" spans="9:30">
      <c r="I2239" s="20"/>
      <c r="P2239" s="20"/>
      <c r="W2239" s="20"/>
      <c r="AD2239" s="20"/>
    </row>
    <row r="2240" spans="9:30">
      <c r="I2240" s="20"/>
      <c r="P2240" s="20"/>
      <c r="W2240" s="20"/>
      <c r="AD2240" s="20"/>
    </row>
    <row r="2241" spans="9:30">
      <c r="I2241" s="20"/>
      <c r="P2241" s="20"/>
      <c r="W2241" s="20"/>
      <c r="AD2241" s="20"/>
    </row>
    <row r="2242" spans="9:30">
      <c r="I2242" s="20"/>
      <c r="P2242" s="20"/>
      <c r="W2242" s="20"/>
      <c r="AD2242" s="20"/>
    </row>
    <row r="2243" spans="9:30">
      <c r="I2243" s="20"/>
      <c r="P2243" s="20"/>
      <c r="W2243" s="20"/>
      <c r="AD2243" s="20"/>
    </row>
    <row r="2244" spans="9:30">
      <c r="I2244" s="20"/>
      <c r="P2244" s="20"/>
      <c r="W2244" s="20"/>
      <c r="AD2244" s="20"/>
    </row>
    <row r="2245" spans="9:30">
      <c r="I2245" s="20"/>
      <c r="P2245" s="20"/>
      <c r="W2245" s="20"/>
      <c r="AD2245" s="20"/>
    </row>
    <row r="2246" spans="9:30">
      <c r="I2246" s="20"/>
      <c r="P2246" s="20"/>
      <c r="W2246" s="20"/>
      <c r="AD2246" s="20"/>
    </row>
    <row r="2247" spans="9:30">
      <c r="I2247" s="20"/>
      <c r="P2247" s="20"/>
      <c r="W2247" s="20"/>
      <c r="AD2247" s="20"/>
    </row>
    <row r="2248" spans="9:30">
      <c r="I2248" s="20"/>
      <c r="P2248" s="20"/>
      <c r="W2248" s="20"/>
      <c r="AD2248" s="20"/>
    </row>
    <row r="2249" spans="9:30">
      <c r="I2249" s="20"/>
      <c r="P2249" s="20"/>
      <c r="W2249" s="20"/>
      <c r="AD2249" s="20"/>
    </row>
    <row r="2250" spans="9:30">
      <c r="I2250" s="20"/>
      <c r="P2250" s="20"/>
      <c r="W2250" s="20"/>
      <c r="AD2250" s="20"/>
    </row>
    <row r="2251" spans="9:30">
      <c r="I2251" s="20"/>
      <c r="P2251" s="20"/>
      <c r="W2251" s="20"/>
      <c r="AD2251" s="20"/>
    </row>
    <row r="2252" spans="9:30">
      <c r="I2252" s="20"/>
      <c r="P2252" s="20"/>
      <c r="W2252" s="20"/>
      <c r="AD2252" s="20"/>
    </row>
    <row r="2253" spans="9:30">
      <c r="I2253" s="20"/>
      <c r="P2253" s="20"/>
      <c r="W2253" s="20"/>
      <c r="AD2253" s="20"/>
    </row>
    <row r="2254" spans="9:30">
      <c r="I2254" s="20"/>
      <c r="P2254" s="20"/>
      <c r="W2254" s="20"/>
      <c r="AD2254" s="20"/>
    </row>
    <row r="2255" spans="9:30">
      <c r="I2255" s="20"/>
      <c r="P2255" s="20"/>
      <c r="W2255" s="20"/>
      <c r="AD2255" s="20"/>
    </row>
    <row r="2256" spans="9:30">
      <c r="I2256" s="20"/>
      <c r="P2256" s="20"/>
      <c r="W2256" s="20"/>
      <c r="AD2256" s="20"/>
    </row>
    <row r="2257" spans="9:30">
      <c r="I2257" s="20"/>
      <c r="P2257" s="20"/>
      <c r="W2257" s="20"/>
      <c r="AD2257" s="20"/>
    </row>
    <row r="2258" spans="9:30">
      <c r="I2258" s="20"/>
      <c r="P2258" s="20"/>
      <c r="W2258" s="20"/>
      <c r="AD2258" s="20"/>
    </row>
    <row r="2259" spans="9:30">
      <c r="I2259" s="20"/>
      <c r="P2259" s="20"/>
      <c r="W2259" s="20"/>
      <c r="AD2259" s="20"/>
    </row>
    <row r="2260" spans="9:30">
      <c r="I2260" s="20"/>
      <c r="P2260" s="20"/>
      <c r="W2260" s="20"/>
      <c r="AD2260" s="20"/>
    </row>
    <row r="2261" spans="9:30">
      <c r="I2261" s="20"/>
      <c r="P2261" s="20"/>
      <c r="W2261" s="20"/>
      <c r="AD2261" s="20"/>
    </row>
    <row r="2262" spans="9:30">
      <c r="I2262" s="20"/>
      <c r="P2262" s="20"/>
      <c r="W2262" s="20"/>
      <c r="AD2262" s="20"/>
    </row>
    <row r="2263" spans="9:30">
      <c r="I2263" s="20"/>
      <c r="P2263" s="20"/>
      <c r="W2263" s="20"/>
      <c r="AD2263" s="20"/>
    </row>
    <row r="2264" spans="9:30">
      <c r="I2264" s="20"/>
      <c r="P2264" s="20"/>
      <c r="W2264" s="20"/>
      <c r="AD2264" s="20"/>
    </row>
    <row r="2265" spans="9:30">
      <c r="I2265" s="20"/>
      <c r="P2265" s="20"/>
      <c r="W2265" s="20"/>
      <c r="AD2265" s="20"/>
    </row>
    <row r="2266" spans="9:30">
      <c r="I2266" s="20"/>
      <c r="P2266" s="20"/>
      <c r="W2266" s="20"/>
      <c r="AD2266" s="20"/>
    </row>
    <row r="2267" spans="9:30">
      <c r="I2267" s="20"/>
      <c r="P2267" s="20"/>
      <c r="W2267" s="20"/>
      <c r="AD2267" s="20"/>
    </row>
    <row r="2268" spans="9:30">
      <c r="I2268" s="20"/>
      <c r="P2268" s="20"/>
      <c r="W2268" s="20"/>
      <c r="AD2268" s="20"/>
    </row>
    <row r="2269" spans="9:30">
      <c r="I2269" s="20"/>
      <c r="P2269" s="20"/>
      <c r="W2269" s="20"/>
      <c r="AD2269" s="20"/>
    </row>
    <row r="2270" spans="9:30">
      <c r="I2270" s="20"/>
      <c r="P2270" s="20"/>
      <c r="W2270" s="20"/>
      <c r="AD2270" s="20"/>
    </row>
    <row r="2271" spans="9:30">
      <c r="I2271" s="20"/>
      <c r="P2271" s="20"/>
      <c r="W2271" s="20"/>
      <c r="AD2271" s="20"/>
    </row>
    <row r="2272" spans="9:30">
      <c r="I2272" s="20"/>
      <c r="P2272" s="20"/>
      <c r="W2272" s="20"/>
      <c r="AD2272" s="20"/>
    </row>
    <row r="2273" spans="9:30">
      <c r="I2273" s="20"/>
      <c r="P2273" s="20"/>
      <c r="W2273" s="20"/>
      <c r="AD2273" s="20"/>
    </row>
    <row r="2274" spans="9:30">
      <c r="I2274" s="20"/>
      <c r="P2274" s="20"/>
      <c r="W2274" s="20"/>
      <c r="AD2274" s="20"/>
    </row>
    <row r="2275" spans="9:30">
      <c r="I2275" s="20"/>
      <c r="P2275" s="20"/>
      <c r="W2275" s="20"/>
      <c r="AD2275" s="20"/>
    </row>
    <row r="2276" spans="9:30">
      <c r="I2276" s="20"/>
      <c r="P2276" s="20"/>
      <c r="W2276" s="20"/>
      <c r="AD2276" s="20"/>
    </row>
    <row r="2277" spans="9:30">
      <c r="I2277" s="20"/>
      <c r="P2277" s="20"/>
      <c r="W2277" s="20"/>
      <c r="AD2277" s="20"/>
    </row>
    <row r="2278" spans="9:30">
      <c r="I2278" s="20"/>
      <c r="P2278" s="20"/>
      <c r="W2278" s="20"/>
      <c r="AD2278" s="20"/>
    </row>
    <row r="2279" spans="9:30">
      <c r="I2279" s="20"/>
      <c r="P2279" s="20"/>
      <c r="W2279" s="20"/>
      <c r="AD2279" s="20"/>
    </row>
    <row r="2280" spans="9:30">
      <c r="I2280" s="20"/>
      <c r="P2280" s="20"/>
      <c r="W2280" s="20"/>
      <c r="AD2280" s="20"/>
    </row>
    <row r="2281" spans="9:30">
      <c r="I2281" s="20"/>
      <c r="P2281" s="20"/>
      <c r="W2281" s="20"/>
      <c r="AD2281" s="20"/>
    </row>
    <row r="2282" spans="9:30">
      <c r="I2282" s="20"/>
      <c r="P2282" s="20"/>
      <c r="W2282" s="20"/>
      <c r="AD2282" s="20"/>
    </row>
    <row r="2283" spans="9:30">
      <c r="I2283" s="20"/>
      <c r="P2283" s="20"/>
      <c r="W2283" s="20"/>
      <c r="AD2283" s="20"/>
    </row>
    <row r="2284" spans="9:30">
      <c r="I2284" s="20"/>
      <c r="P2284" s="20"/>
      <c r="W2284" s="20"/>
      <c r="AD2284" s="20"/>
    </row>
    <row r="2285" spans="9:30">
      <c r="I2285" s="20"/>
      <c r="P2285" s="20"/>
      <c r="W2285" s="20"/>
      <c r="AD2285" s="20"/>
    </row>
    <row r="2286" spans="9:30">
      <c r="I2286" s="20"/>
      <c r="P2286" s="20"/>
      <c r="W2286" s="20"/>
      <c r="AD2286" s="20"/>
    </row>
    <row r="2287" spans="9:30">
      <c r="I2287" s="20"/>
      <c r="P2287" s="20"/>
      <c r="W2287" s="20"/>
      <c r="AD2287" s="20"/>
    </row>
    <row r="2288" spans="9:30">
      <c r="I2288" s="20"/>
      <c r="P2288" s="20"/>
      <c r="W2288" s="20"/>
      <c r="AD2288" s="20"/>
    </row>
    <row r="2289" spans="9:30">
      <c r="I2289" s="20"/>
      <c r="P2289" s="20"/>
      <c r="W2289" s="20"/>
      <c r="AD2289" s="20"/>
    </row>
    <row r="2290" spans="9:30">
      <c r="I2290" s="20"/>
      <c r="P2290" s="20"/>
      <c r="W2290" s="20"/>
      <c r="AD2290" s="20"/>
    </row>
    <row r="2291" spans="9:30">
      <c r="I2291" s="20"/>
      <c r="P2291" s="20"/>
      <c r="W2291" s="20"/>
      <c r="AD2291" s="20"/>
    </row>
    <row r="2292" spans="9:30">
      <c r="I2292" s="20"/>
      <c r="P2292" s="20"/>
      <c r="W2292" s="20"/>
      <c r="AD2292" s="20"/>
    </row>
    <row r="2293" spans="9:30">
      <c r="I2293" s="20"/>
      <c r="P2293" s="20"/>
      <c r="W2293" s="20"/>
      <c r="AD2293" s="20"/>
    </row>
    <row r="2294" spans="9:30">
      <c r="I2294" s="20"/>
      <c r="P2294" s="20"/>
      <c r="W2294" s="20"/>
      <c r="AD2294" s="20"/>
    </row>
    <row r="2295" spans="9:30">
      <c r="I2295" s="20"/>
      <c r="P2295" s="20"/>
      <c r="W2295" s="20"/>
      <c r="AD2295" s="20"/>
    </row>
    <row r="2296" spans="9:30">
      <c r="I2296" s="20"/>
      <c r="P2296" s="20"/>
      <c r="W2296" s="20"/>
      <c r="AD2296" s="20"/>
    </row>
    <row r="2297" spans="9:30">
      <c r="I2297" s="20"/>
      <c r="P2297" s="20"/>
      <c r="W2297" s="20"/>
      <c r="AD2297" s="20"/>
    </row>
    <row r="2298" spans="9:30">
      <c r="I2298" s="20"/>
      <c r="P2298" s="20"/>
      <c r="W2298" s="20"/>
      <c r="AD2298" s="20"/>
    </row>
    <row r="2299" spans="9:30">
      <c r="I2299" s="20"/>
      <c r="P2299" s="20"/>
      <c r="W2299" s="20"/>
      <c r="AD2299" s="20"/>
    </row>
    <row r="2300" spans="9:30">
      <c r="I2300" s="20"/>
      <c r="P2300" s="20"/>
      <c r="W2300" s="20"/>
      <c r="AD2300" s="20"/>
    </row>
    <row r="2301" spans="9:30">
      <c r="I2301" s="20"/>
      <c r="P2301" s="20"/>
      <c r="W2301" s="20"/>
      <c r="AD2301" s="20"/>
    </row>
    <row r="2302" spans="9:30">
      <c r="I2302" s="20"/>
      <c r="P2302" s="20"/>
      <c r="W2302" s="20"/>
      <c r="AD2302" s="20"/>
    </row>
    <row r="2303" spans="9:30">
      <c r="I2303" s="20"/>
      <c r="P2303" s="20"/>
      <c r="W2303" s="20"/>
      <c r="AD2303" s="20"/>
    </row>
    <row r="2304" spans="9:30">
      <c r="I2304" s="20"/>
      <c r="P2304" s="20"/>
      <c r="W2304" s="20"/>
      <c r="AD2304" s="20"/>
    </row>
    <row r="2305" spans="9:30">
      <c r="I2305" s="20"/>
      <c r="P2305" s="20"/>
      <c r="W2305" s="20"/>
      <c r="AD2305" s="20"/>
    </row>
    <row r="2306" spans="9:30">
      <c r="I2306" s="20"/>
      <c r="P2306" s="20"/>
      <c r="W2306" s="20"/>
      <c r="AD2306" s="20"/>
    </row>
    <row r="2307" spans="9:30">
      <c r="I2307" s="20"/>
      <c r="P2307" s="20"/>
      <c r="W2307" s="20"/>
      <c r="AD2307" s="20"/>
    </row>
    <row r="2308" spans="9:30">
      <c r="I2308" s="20"/>
      <c r="P2308" s="20"/>
      <c r="W2308" s="20"/>
      <c r="AD2308" s="20"/>
    </row>
    <row r="2309" spans="9:30">
      <c r="I2309" s="20"/>
      <c r="P2309" s="20"/>
      <c r="W2309" s="20"/>
      <c r="AD2309" s="20"/>
    </row>
    <row r="2310" spans="9:30">
      <c r="I2310" s="20"/>
      <c r="P2310" s="20"/>
      <c r="W2310" s="20"/>
      <c r="AD2310" s="20"/>
    </row>
    <row r="2311" spans="9:30">
      <c r="I2311" s="20"/>
      <c r="P2311" s="20"/>
      <c r="W2311" s="20"/>
      <c r="AD2311" s="20"/>
    </row>
    <row r="2312" spans="9:30">
      <c r="I2312" s="20"/>
      <c r="P2312" s="20"/>
      <c r="W2312" s="20"/>
      <c r="AD2312" s="20"/>
    </row>
    <row r="2313" spans="9:30">
      <c r="I2313" s="20"/>
      <c r="P2313" s="20"/>
      <c r="W2313" s="20"/>
      <c r="AD2313" s="20"/>
    </row>
    <row r="2314" spans="9:30">
      <c r="I2314" s="20"/>
      <c r="P2314" s="20"/>
      <c r="W2314" s="20"/>
      <c r="AD2314" s="20"/>
    </row>
    <row r="2315" spans="9:30">
      <c r="I2315" s="20"/>
      <c r="P2315" s="20"/>
      <c r="W2315" s="20"/>
      <c r="AD2315" s="20"/>
    </row>
    <row r="2316" spans="9:30">
      <c r="I2316" s="20"/>
      <c r="P2316" s="20"/>
      <c r="W2316" s="20"/>
      <c r="AD2316" s="20"/>
    </row>
    <row r="2317" spans="9:30">
      <c r="I2317" s="20"/>
      <c r="P2317" s="20"/>
      <c r="W2317" s="20"/>
      <c r="AD2317" s="20"/>
    </row>
    <row r="2318" spans="9:30">
      <c r="I2318" s="20"/>
      <c r="P2318" s="20"/>
      <c r="W2318" s="20"/>
      <c r="AD2318" s="20"/>
    </row>
    <row r="2319" spans="9:30">
      <c r="I2319" s="20"/>
      <c r="P2319" s="20"/>
      <c r="W2319" s="20"/>
      <c r="AD2319" s="20"/>
    </row>
    <row r="2320" spans="9:30">
      <c r="I2320" s="20"/>
      <c r="P2320" s="20"/>
      <c r="W2320" s="20"/>
      <c r="AD2320" s="20"/>
    </row>
    <row r="2321" spans="9:30">
      <c r="I2321" s="20"/>
      <c r="P2321" s="20"/>
      <c r="W2321" s="20"/>
      <c r="AD2321" s="20"/>
    </row>
    <row r="2322" spans="9:30">
      <c r="I2322" s="20"/>
      <c r="P2322" s="20"/>
      <c r="W2322" s="20"/>
      <c r="AD2322" s="20"/>
    </row>
    <row r="2323" spans="9:30">
      <c r="I2323" s="20"/>
      <c r="P2323" s="20"/>
      <c r="W2323" s="20"/>
      <c r="AD2323" s="20"/>
    </row>
    <row r="2324" spans="9:30">
      <c r="I2324" s="20"/>
      <c r="P2324" s="20"/>
      <c r="W2324" s="20"/>
      <c r="AD2324" s="20"/>
    </row>
    <row r="2325" spans="9:30">
      <c r="I2325" s="20"/>
      <c r="P2325" s="20"/>
      <c r="W2325" s="20"/>
      <c r="AD2325" s="20"/>
    </row>
    <row r="2326" spans="9:30">
      <c r="I2326" s="20"/>
      <c r="P2326" s="20"/>
      <c r="W2326" s="20"/>
      <c r="AD2326" s="20"/>
    </row>
    <row r="2327" spans="9:30">
      <c r="I2327" s="20"/>
      <c r="P2327" s="20"/>
      <c r="W2327" s="20"/>
      <c r="AD2327" s="20"/>
    </row>
    <row r="2328" spans="9:30">
      <c r="I2328" s="20"/>
      <c r="P2328" s="20"/>
      <c r="W2328" s="20"/>
      <c r="AD2328" s="20"/>
    </row>
    <row r="2329" spans="9:30">
      <c r="I2329" s="20"/>
      <c r="P2329" s="20"/>
      <c r="W2329" s="20"/>
      <c r="AD2329" s="20"/>
    </row>
    <row r="2330" spans="9:30">
      <c r="I2330" s="20"/>
      <c r="P2330" s="20"/>
      <c r="W2330" s="20"/>
      <c r="AD2330" s="20"/>
    </row>
    <row r="2331" spans="9:30">
      <c r="I2331" s="20"/>
      <c r="P2331" s="20"/>
      <c r="W2331" s="20"/>
      <c r="AD2331" s="20"/>
    </row>
    <row r="2332" spans="9:30">
      <c r="I2332" s="20"/>
      <c r="P2332" s="20"/>
      <c r="W2332" s="20"/>
      <c r="AD2332" s="20"/>
    </row>
    <row r="2333" spans="9:30">
      <c r="I2333" s="20"/>
      <c r="P2333" s="20"/>
      <c r="W2333" s="20"/>
      <c r="AD2333" s="20"/>
    </row>
    <row r="2334" spans="9:30">
      <c r="I2334" s="20"/>
      <c r="P2334" s="20"/>
      <c r="W2334" s="20"/>
      <c r="AD2334" s="20"/>
    </row>
    <row r="2335" spans="9:30">
      <c r="I2335" s="20"/>
      <c r="P2335" s="20"/>
      <c r="W2335" s="20"/>
      <c r="AD2335" s="20"/>
    </row>
    <row r="2336" spans="9:30">
      <c r="I2336" s="20"/>
      <c r="P2336" s="20"/>
      <c r="W2336" s="20"/>
      <c r="AD2336" s="20"/>
    </row>
    <row r="2337" spans="9:30">
      <c r="I2337" s="20"/>
      <c r="P2337" s="20"/>
      <c r="W2337" s="20"/>
      <c r="AD2337" s="20"/>
    </row>
    <row r="2338" spans="9:30">
      <c r="I2338" s="20"/>
      <c r="P2338" s="20"/>
      <c r="W2338" s="20"/>
      <c r="AD2338" s="20"/>
    </row>
    <row r="2339" spans="9:30">
      <c r="I2339" s="20"/>
      <c r="P2339" s="20"/>
      <c r="W2339" s="20"/>
      <c r="AD2339" s="20"/>
    </row>
    <row r="2340" spans="9:30">
      <c r="I2340" s="20"/>
      <c r="P2340" s="20"/>
      <c r="W2340" s="20"/>
      <c r="AD2340" s="20"/>
    </row>
    <row r="2341" spans="9:30">
      <c r="I2341" s="20"/>
      <c r="P2341" s="20"/>
      <c r="W2341" s="20"/>
      <c r="AD2341" s="20"/>
    </row>
    <row r="2342" spans="9:30">
      <c r="I2342" s="20"/>
      <c r="P2342" s="20"/>
      <c r="W2342" s="20"/>
      <c r="AD2342" s="20"/>
    </row>
    <row r="2343" spans="9:30">
      <c r="I2343" s="20"/>
      <c r="P2343" s="20"/>
      <c r="W2343" s="20"/>
      <c r="AD2343" s="20"/>
    </row>
    <row r="2344" spans="9:30">
      <c r="I2344" s="20"/>
      <c r="P2344" s="20"/>
      <c r="W2344" s="20"/>
      <c r="AD2344" s="20"/>
    </row>
    <row r="2345" spans="9:30">
      <c r="I2345" s="20"/>
      <c r="P2345" s="20"/>
      <c r="W2345" s="20"/>
      <c r="AD2345" s="20"/>
    </row>
    <row r="2346" spans="9:30">
      <c r="I2346" s="20"/>
      <c r="P2346" s="20"/>
      <c r="W2346" s="20"/>
      <c r="AD2346" s="20"/>
    </row>
    <row r="2347" spans="9:30">
      <c r="I2347" s="20"/>
      <c r="P2347" s="20"/>
      <c r="W2347" s="20"/>
      <c r="AD2347" s="20"/>
    </row>
    <row r="2348" spans="9:30">
      <c r="I2348" s="20"/>
      <c r="P2348" s="20"/>
      <c r="W2348" s="20"/>
      <c r="AD2348" s="20"/>
    </row>
    <row r="2349" spans="9:30">
      <c r="I2349" s="20"/>
      <c r="P2349" s="20"/>
      <c r="W2349" s="20"/>
      <c r="AD2349" s="20"/>
    </row>
    <row r="2350" spans="9:30">
      <c r="I2350" s="20"/>
      <c r="P2350" s="20"/>
      <c r="W2350" s="20"/>
      <c r="AD2350" s="20"/>
    </row>
    <row r="2351" spans="9:30">
      <c r="I2351" s="20"/>
      <c r="P2351" s="20"/>
      <c r="W2351" s="20"/>
      <c r="AD2351" s="20"/>
    </row>
    <row r="2352" spans="9:30">
      <c r="I2352" s="20"/>
      <c r="P2352" s="20"/>
      <c r="W2352" s="20"/>
      <c r="AD2352" s="20"/>
    </row>
    <row r="2353" spans="9:30">
      <c r="I2353" s="20"/>
      <c r="P2353" s="20"/>
      <c r="W2353" s="20"/>
      <c r="AD2353" s="20"/>
    </row>
    <row r="2354" spans="9:30">
      <c r="I2354" s="20"/>
      <c r="P2354" s="20"/>
      <c r="W2354" s="20"/>
      <c r="AD2354" s="20"/>
    </row>
    <row r="2355" spans="9:30">
      <c r="I2355" s="20"/>
      <c r="P2355" s="20"/>
      <c r="W2355" s="20"/>
      <c r="AD2355" s="20"/>
    </row>
    <row r="2356" spans="9:30">
      <c r="I2356" s="20"/>
      <c r="P2356" s="20"/>
      <c r="W2356" s="20"/>
      <c r="AD2356" s="20"/>
    </row>
    <row r="2357" spans="9:30">
      <c r="I2357" s="20"/>
      <c r="P2357" s="20"/>
      <c r="W2357" s="20"/>
      <c r="AD2357" s="20"/>
    </row>
    <row r="2358" spans="9:30">
      <c r="I2358" s="20"/>
      <c r="P2358" s="20"/>
      <c r="W2358" s="20"/>
      <c r="AD2358" s="20"/>
    </row>
    <row r="2359" spans="9:30">
      <c r="I2359" s="20"/>
      <c r="P2359" s="20"/>
      <c r="W2359" s="20"/>
      <c r="AD2359" s="20"/>
    </row>
    <row r="2360" spans="9:30">
      <c r="I2360" s="20"/>
      <c r="P2360" s="20"/>
      <c r="W2360" s="20"/>
      <c r="AD2360" s="20"/>
    </row>
    <row r="2361" spans="9:30">
      <c r="I2361" s="20"/>
      <c r="P2361" s="20"/>
      <c r="W2361" s="20"/>
      <c r="AD2361" s="20"/>
    </row>
    <row r="2362" spans="9:30">
      <c r="I2362" s="20"/>
      <c r="P2362" s="20"/>
      <c r="W2362" s="20"/>
      <c r="AD2362" s="20"/>
    </row>
    <row r="2363" spans="9:30">
      <c r="I2363" s="20"/>
      <c r="P2363" s="20"/>
      <c r="W2363" s="20"/>
      <c r="AD2363" s="20"/>
    </row>
    <row r="2364" spans="9:30">
      <c r="I2364" s="20"/>
      <c r="P2364" s="20"/>
      <c r="W2364" s="20"/>
      <c r="AD2364" s="20"/>
    </row>
    <row r="2365" spans="9:30">
      <c r="I2365" s="20"/>
      <c r="P2365" s="20"/>
      <c r="W2365" s="20"/>
      <c r="AD2365" s="20"/>
    </row>
    <row r="2366" spans="9:30">
      <c r="I2366" s="20"/>
      <c r="P2366" s="20"/>
      <c r="W2366" s="20"/>
      <c r="AD2366" s="20"/>
    </row>
    <row r="2367" spans="9:30">
      <c r="I2367" s="20"/>
      <c r="P2367" s="20"/>
      <c r="W2367" s="20"/>
      <c r="AD2367" s="20"/>
    </row>
    <row r="2368" spans="9:30">
      <c r="I2368" s="20"/>
      <c r="P2368" s="20"/>
      <c r="W2368" s="20"/>
      <c r="AD2368" s="20"/>
    </row>
    <row r="2369" spans="9:30">
      <c r="I2369" s="20"/>
      <c r="P2369" s="20"/>
      <c r="W2369" s="20"/>
      <c r="AD2369" s="20"/>
    </row>
    <row r="2370" spans="9:30">
      <c r="I2370" s="20"/>
      <c r="P2370" s="20"/>
      <c r="W2370" s="20"/>
      <c r="AD2370" s="20"/>
    </row>
    <row r="2371" spans="9:30">
      <c r="I2371" s="20"/>
      <c r="P2371" s="20"/>
      <c r="W2371" s="20"/>
      <c r="AD2371" s="20"/>
    </row>
    <row r="2372" spans="9:30">
      <c r="I2372" s="20"/>
      <c r="P2372" s="20"/>
      <c r="W2372" s="20"/>
      <c r="AD2372" s="20"/>
    </row>
    <row r="2373" spans="9:30">
      <c r="I2373" s="20"/>
      <c r="P2373" s="20"/>
      <c r="W2373" s="20"/>
      <c r="AD2373" s="20"/>
    </row>
    <row r="2374" spans="9:30">
      <c r="I2374" s="20"/>
      <c r="P2374" s="20"/>
      <c r="W2374" s="20"/>
      <c r="AD2374" s="20"/>
    </row>
    <row r="2375" spans="9:30">
      <c r="I2375" s="20"/>
      <c r="P2375" s="20"/>
      <c r="W2375" s="20"/>
      <c r="AD2375" s="20"/>
    </row>
    <row r="2376" spans="9:30">
      <c r="I2376" s="20"/>
      <c r="P2376" s="20"/>
      <c r="W2376" s="20"/>
      <c r="AD2376" s="20"/>
    </row>
    <row r="2377" spans="9:30">
      <c r="I2377" s="20"/>
      <c r="P2377" s="20"/>
      <c r="W2377" s="20"/>
      <c r="AD2377" s="20"/>
    </row>
    <row r="2378" spans="9:30">
      <c r="I2378" s="20"/>
      <c r="P2378" s="20"/>
      <c r="W2378" s="20"/>
      <c r="AD2378" s="20"/>
    </row>
    <row r="2379" spans="9:30">
      <c r="I2379" s="20"/>
      <c r="P2379" s="20"/>
      <c r="W2379" s="20"/>
      <c r="AD2379" s="20"/>
    </row>
    <row r="2380" spans="9:30">
      <c r="I2380" s="20"/>
      <c r="P2380" s="20"/>
      <c r="W2380" s="20"/>
      <c r="AD2380" s="20"/>
    </row>
    <row r="2381" spans="9:30">
      <c r="I2381" s="20"/>
      <c r="P2381" s="20"/>
      <c r="W2381" s="20"/>
      <c r="AD2381" s="20"/>
    </row>
    <row r="2382" spans="9:30">
      <c r="I2382" s="20"/>
      <c r="P2382" s="20"/>
      <c r="W2382" s="20"/>
      <c r="AD2382" s="20"/>
    </row>
    <row r="2383" spans="9:30">
      <c r="I2383" s="20"/>
      <c r="P2383" s="20"/>
      <c r="W2383" s="20"/>
      <c r="AD2383" s="20"/>
    </row>
    <row r="2384" spans="9:30">
      <c r="I2384" s="20"/>
      <c r="P2384" s="20"/>
      <c r="W2384" s="20"/>
      <c r="AD2384" s="20"/>
    </row>
    <row r="2385" spans="9:30">
      <c r="I2385" s="20"/>
      <c r="P2385" s="20"/>
      <c r="W2385" s="20"/>
      <c r="AD2385" s="20"/>
    </row>
    <row r="2386" spans="9:30">
      <c r="I2386" s="20"/>
      <c r="P2386" s="20"/>
      <c r="W2386" s="20"/>
      <c r="AD2386" s="20"/>
    </row>
    <row r="2387" spans="9:30">
      <c r="I2387" s="20"/>
      <c r="P2387" s="20"/>
      <c r="W2387" s="20"/>
      <c r="AD2387" s="20"/>
    </row>
    <row r="2388" spans="9:30">
      <c r="I2388" s="20"/>
      <c r="P2388" s="20"/>
      <c r="W2388" s="20"/>
      <c r="AD2388" s="20"/>
    </row>
    <row r="2389" spans="9:30">
      <c r="I2389" s="20"/>
      <c r="P2389" s="20"/>
      <c r="W2389" s="20"/>
      <c r="AD2389" s="20"/>
    </row>
    <row r="2390" spans="9:30">
      <c r="I2390" s="20"/>
      <c r="P2390" s="20"/>
      <c r="W2390" s="20"/>
      <c r="AD2390" s="20"/>
    </row>
    <row r="2391" spans="9:30">
      <c r="I2391" s="20"/>
      <c r="P2391" s="20"/>
      <c r="W2391" s="20"/>
      <c r="AD2391" s="20"/>
    </row>
    <row r="2392" spans="9:30">
      <c r="I2392" s="20"/>
      <c r="P2392" s="20"/>
      <c r="W2392" s="20"/>
      <c r="AD2392" s="20"/>
    </row>
    <row r="2393" spans="9:30">
      <c r="I2393" s="20"/>
      <c r="P2393" s="20"/>
      <c r="W2393" s="20"/>
      <c r="AD2393" s="20"/>
    </row>
    <row r="2394" spans="9:30">
      <c r="I2394" s="20"/>
      <c r="P2394" s="20"/>
      <c r="W2394" s="20"/>
      <c r="AD2394" s="20"/>
    </row>
    <row r="2395" spans="9:30">
      <c r="I2395" s="20"/>
      <c r="P2395" s="20"/>
      <c r="W2395" s="20"/>
      <c r="AD2395" s="20"/>
    </row>
    <row r="2396" spans="9:30">
      <c r="I2396" s="20"/>
      <c r="P2396" s="20"/>
      <c r="W2396" s="20"/>
      <c r="AD2396" s="20"/>
    </row>
    <row r="2397" spans="9:30">
      <c r="I2397" s="20"/>
      <c r="P2397" s="20"/>
      <c r="W2397" s="20"/>
      <c r="AD2397" s="20"/>
    </row>
    <row r="2398" spans="9:30">
      <c r="I2398" s="20"/>
      <c r="P2398" s="20"/>
      <c r="W2398" s="20"/>
      <c r="AD2398" s="20"/>
    </row>
    <row r="2399" spans="9:30">
      <c r="I2399" s="20"/>
      <c r="P2399" s="20"/>
      <c r="W2399" s="20"/>
      <c r="AD2399" s="20"/>
    </row>
    <row r="2400" spans="9:30">
      <c r="I2400" s="20"/>
      <c r="P2400" s="20"/>
      <c r="W2400" s="20"/>
      <c r="AD2400" s="20"/>
    </row>
    <row r="2401" spans="9:30">
      <c r="I2401" s="20"/>
      <c r="P2401" s="20"/>
      <c r="W2401" s="20"/>
      <c r="AD2401" s="20"/>
    </row>
    <row r="2402" spans="9:30">
      <c r="I2402" s="20"/>
      <c r="P2402" s="20"/>
      <c r="W2402" s="20"/>
      <c r="AD2402" s="20"/>
    </row>
    <row r="2403" spans="9:30">
      <c r="I2403" s="20"/>
      <c r="P2403" s="20"/>
      <c r="W2403" s="20"/>
      <c r="AD2403" s="20"/>
    </row>
    <row r="2404" spans="9:30">
      <c r="I2404" s="20"/>
      <c r="P2404" s="20"/>
      <c r="W2404" s="20"/>
      <c r="AD2404" s="20"/>
    </row>
    <row r="2405" spans="9:30">
      <c r="I2405" s="20"/>
      <c r="P2405" s="20"/>
      <c r="W2405" s="20"/>
      <c r="AD2405" s="20"/>
    </row>
    <row r="2406" spans="9:30">
      <c r="I2406" s="20"/>
      <c r="P2406" s="20"/>
      <c r="W2406" s="20"/>
      <c r="AD2406" s="20"/>
    </row>
    <row r="2407" spans="9:30">
      <c r="I2407" s="20"/>
      <c r="P2407" s="20"/>
      <c r="W2407" s="20"/>
      <c r="AD2407" s="20"/>
    </row>
    <row r="2408" spans="9:30">
      <c r="I2408" s="20"/>
      <c r="P2408" s="20"/>
      <c r="W2408" s="20"/>
      <c r="AD2408" s="20"/>
    </row>
    <row r="2409" spans="9:30">
      <c r="I2409" s="20"/>
      <c r="P2409" s="20"/>
      <c r="W2409" s="20"/>
      <c r="AD2409" s="20"/>
    </row>
    <row r="2410" spans="9:30">
      <c r="I2410" s="20"/>
      <c r="P2410" s="20"/>
      <c r="W2410" s="20"/>
      <c r="AD2410" s="20"/>
    </row>
    <row r="2411" spans="9:30">
      <c r="I2411" s="20"/>
      <c r="P2411" s="20"/>
      <c r="W2411" s="20"/>
      <c r="AD2411" s="20"/>
    </row>
    <row r="2412" spans="9:30">
      <c r="I2412" s="20"/>
      <c r="P2412" s="20"/>
      <c r="W2412" s="20"/>
      <c r="AD2412" s="20"/>
    </row>
    <row r="2413" spans="9:30">
      <c r="I2413" s="20"/>
      <c r="P2413" s="20"/>
      <c r="W2413" s="20"/>
      <c r="AD2413" s="20"/>
    </row>
    <row r="2414" spans="9:30">
      <c r="I2414" s="20"/>
      <c r="P2414" s="20"/>
      <c r="W2414" s="20"/>
      <c r="AD2414" s="20"/>
    </row>
    <row r="2415" spans="9:30">
      <c r="I2415" s="20"/>
      <c r="P2415" s="20"/>
      <c r="W2415" s="20"/>
      <c r="AD2415" s="20"/>
    </row>
    <row r="2416" spans="9:30">
      <c r="I2416" s="20"/>
      <c r="P2416" s="20"/>
      <c r="W2416" s="20"/>
      <c r="AD2416" s="20"/>
    </row>
    <row r="2417" spans="9:30">
      <c r="I2417" s="20"/>
      <c r="P2417" s="20"/>
      <c r="W2417" s="20"/>
      <c r="AD2417" s="20"/>
    </row>
    <row r="2418" spans="9:30">
      <c r="I2418" s="20"/>
      <c r="P2418" s="20"/>
      <c r="W2418" s="20"/>
      <c r="AD2418" s="20"/>
    </row>
    <row r="2419" spans="9:30">
      <c r="I2419" s="20"/>
      <c r="P2419" s="20"/>
      <c r="W2419" s="20"/>
      <c r="AD2419" s="20"/>
    </row>
    <row r="2420" spans="9:30">
      <c r="I2420" s="20"/>
      <c r="P2420" s="20"/>
      <c r="W2420" s="20"/>
      <c r="AD2420" s="20"/>
    </row>
    <row r="2421" spans="9:30">
      <c r="I2421" s="20"/>
      <c r="P2421" s="20"/>
      <c r="W2421" s="20"/>
      <c r="AD2421" s="20"/>
    </row>
    <row r="2422" spans="9:30">
      <c r="I2422" s="20"/>
      <c r="P2422" s="20"/>
      <c r="W2422" s="20"/>
      <c r="AD2422" s="20"/>
    </row>
    <row r="2423" spans="9:30">
      <c r="I2423" s="20"/>
      <c r="P2423" s="20"/>
      <c r="W2423" s="20"/>
      <c r="AD2423" s="20"/>
    </row>
    <row r="2424" spans="9:30">
      <c r="I2424" s="20"/>
      <c r="P2424" s="20"/>
      <c r="W2424" s="20"/>
      <c r="AD2424" s="20"/>
    </row>
    <row r="2425" spans="9:30">
      <c r="I2425" s="20"/>
      <c r="P2425" s="20"/>
      <c r="W2425" s="20"/>
      <c r="AD2425" s="20"/>
    </row>
    <row r="2426" spans="9:30">
      <c r="I2426" s="20"/>
      <c r="P2426" s="20"/>
      <c r="W2426" s="20"/>
      <c r="AD2426" s="20"/>
    </row>
    <row r="2427" spans="9:30">
      <c r="I2427" s="20"/>
      <c r="P2427" s="20"/>
      <c r="W2427" s="20"/>
      <c r="AD2427" s="20"/>
    </row>
    <row r="2428" spans="9:30">
      <c r="I2428" s="20"/>
      <c r="P2428" s="20"/>
      <c r="W2428" s="20"/>
      <c r="AD2428" s="20"/>
    </row>
    <row r="2429" spans="9:30">
      <c r="I2429" s="20"/>
      <c r="P2429" s="20"/>
      <c r="W2429" s="20"/>
      <c r="AD2429" s="20"/>
    </row>
    <row r="2430" spans="9:30">
      <c r="I2430" s="20"/>
      <c r="P2430" s="20"/>
      <c r="W2430" s="20"/>
      <c r="AD2430" s="20"/>
    </row>
    <row r="2431" spans="9:30">
      <c r="I2431" s="20"/>
      <c r="P2431" s="20"/>
      <c r="W2431" s="20"/>
      <c r="AD2431" s="20"/>
    </row>
    <row r="2432" spans="9:30">
      <c r="I2432" s="20"/>
      <c r="P2432" s="20"/>
      <c r="W2432" s="20"/>
      <c r="AD2432" s="20"/>
    </row>
    <row r="2433" spans="9:30">
      <c r="I2433" s="20"/>
      <c r="P2433" s="20"/>
      <c r="W2433" s="20"/>
      <c r="AD2433" s="20"/>
    </row>
    <row r="2434" spans="9:30">
      <c r="I2434" s="20"/>
      <c r="P2434" s="20"/>
      <c r="W2434" s="20"/>
      <c r="AD2434" s="20"/>
    </row>
    <row r="2435" spans="9:30">
      <c r="I2435" s="20"/>
      <c r="P2435" s="20"/>
      <c r="W2435" s="20"/>
      <c r="AD2435" s="20"/>
    </row>
    <row r="2436" spans="9:30">
      <c r="I2436" s="20"/>
      <c r="P2436" s="20"/>
      <c r="W2436" s="20"/>
      <c r="AD2436" s="20"/>
    </row>
    <row r="2437" spans="9:30">
      <c r="I2437" s="20"/>
      <c r="P2437" s="20"/>
      <c r="W2437" s="20"/>
      <c r="AD2437" s="20"/>
    </row>
    <row r="2438" spans="9:30">
      <c r="I2438" s="20"/>
      <c r="P2438" s="20"/>
      <c r="W2438" s="20"/>
      <c r="AD2438" s="20"/>
    </row>
    <row r="2439" spans="9:30">
      <c r="I2439" s="20"/>
      <c r="P2439" s="20"/>
      <c r="W2439" s="20"/>
      <c r="AD2439" s="20"/>
    </row>
    <row r="2440" spans="9:30">
      <c r="I2440" s="20"/>
      <c r="P2440" s="20"/>
      <c r="W2440" s="20"/>
      <c r="AD2440" s="20"/>
    </row>
    <row r="2441" spans="9:30">
      <c r="I2441" s="20"/>
      <c r="P2441" s="20"/>
      <c r="W2441" s="20"/>
      <c r="AD2441" s="20"/>
    </row>
    <row r="2442" spans="9:30">
      <c r="I2442" s="20"/>
      <c r="P2442" s="20"/>
      <c r="W2442" s="20"/>
      <c r="AD2442" s="20"/>
    </row>
    <row r="2443" spans="9:30">
      <c r="I2443" s="20"/>
      <c r="P2443" s="20"/>
      <c r="W2443" s="20"/>
      <c r="AD2443" s="20"/>
    </row>
    <row r="2444" spans="9:30">
      <c r="I2444" s="20"/>
      <c r="P2444" s="20"/>
      <c r="W2444" s="20"/>
      <c r="AD2444" s="20"/>
    </row>
    <row r="2445" spans="9:30">
      <c r="I2445" s="20"/>
      <c r="P2445" s="20"/>
      <c r="W2445" s="20"/>
      <c r="AD2445" s="20"/>
    </row>
    <row r="2446" spans="9:30">
      <c r="I2446" s="20"/>
      <c r="P2446" s="20"/>
      <c r="W2446" s="20"/>
      <c r="AD2446" s="20"/>
    </row>
    <row r="2447" spans="9:30">
      <c r="I2447" s="20"/>
      <c r="P2447" s="20"/>
      <c r="W2447" s="20"/>
      <c r="AD2447" s="20"/>
    </row>
    <row r="2448" spans="9:30">
      <c r="I2448" s="20"/>
      <c r="P2448" s="20"/>
      <c r="W2448" s="20"/>
      <c r="AD2448" s="20"/>
    </row>
    <row r="2449" spans="9:30">
      <c r="I2449" s="20"/>
      <c r="P2449" s="20"/>
      <c r="W2449" s="20"/>
      <c r="AD2449" s="20"/>
    </row>
    <row r="2450" spans="9:30">
      <c r="I2450" s="20"/>
      <c r="P2450" s="20"/>
      <c r="W2450" s="20"/>
      <c r="AD2450" s="20"/>
    </row>
    <row r="2451" spans="9:30">
      <c r="I2451" s="20"/>
      <c r="P2451" s="20"/>
      <c r="W2451" s="20"/>
      <c r="AD2451" s="20"/>
    </row>
    <row r="2452" spans="9:30">
      <c r="I2452" s="20"/>
      <c r="P2452" s="20"/>
      <c r="W2452" s="20"/>
      <c r="AD2452" s="20"/>
    </row>
    <row r="2453" spans="9:30">
      <c r="I2453" s="20"/>
      <c r="P2453" s="20"/>
      <c r="W2453" s="20"/>
      <c r="AD2453" s="20"/>
    </row>
    <row r="2454" spans="9:30">
      <c r="I2454" s="20"/>
      <c r="P2454" s="20"/>
      <c r="W2454" s="20"/>
      <c r="AD2454" s="20"/>
    </row>
    <row r="2455" spans="9:30">
      <c r="I2455" s="20"/>
      <c r="P2455" s="20"/>
      <c r="W2455" s="20"/>
      <c r="AD2455" s="20"/>
    </row>
    <row r="2456" spans="9:30">
      <c r="I2456" s="20"/>
      <c r="P2456" s="20"/>
      <c r="W2456" s="20"/>
      <c r="AD2456" s="20"/>
    </row>
    <row r="2457" spans="9:30">
      <c r="I2457" s="20"/>
      <c r="P2457" s="20"/>
      <c r="W2457" s="20"/>
      <c r="AD2457" s="20"/>
    </row>
    <row r="2458" spans="9:30">
      <c r="I2458" s="20"/>
      <c r="P2458" s="20"/>
      <c r="W2458" s="20"/>
      <c r="AD2458" s="20"/>
    </row>
    <row r="2459" spans="9:30">
      <c r="I2459" s="20"/>
      <c r="P2459" s="20"/>
      <c r="W2459" s="20"/>
      <c r="AD2459" s="20"/>
    </row>
    <row r="2460" spans="9:30">
      <c r="I2460" s="20"/>
      <c r="P2460" s="20"/>
      <c r="W2460" s="20"/>
      <c r="AD2460" s="20"/>
    </row>
    <row r="2461" spans="9:30">
      <c r="I2461" s="20"/>
      <c r="P2461" s="20"/>
      <c r="W2461" s="20"/>
      <c r="AD2461" s="20"/>
    </row>
    <row r="2462" spans="9:30">
      <c r="I2462" s="20"/>
      <c r="P2462" s="20"/>
      <c r="W2462" s="20"/>
      <c r="AD2462" s="20"/>
    </row>
    <row r="2463" spans="9:30">
      <c r="I2463" s="20"/>
      <c r="P2463" s="20"/>
      <c r="W2463" s="20"/>
      <c r="AD2463" s="20"/>
    </row>
    <row r="2464" spans="9:30">
      <c r="I2464" s="20"/>
      <c r="P2464" s="20"/>
      <c r="W2464" s="20"/>
      <c r="AD2464" s="20"/>
    </row>
    <row r="2465" spans="9:30">
      <c r="I2465" s="20"/>
      <c r="P2465" s="20"/>
      <c r="W2465" s="20"/>
      <c r="AD2465" s="20"/>
    </row>
    <row r="2466" spans="9:30">
      <c r="I2466" s="20"/>
      <c r="P2466" s="20"/>
      <c r="W2466" s="20"/>
      <c r="AD2466" s="20"/>
    </row>
    <row r="2467" spans="9:30">
      <c r="I2467" s="20"/>
      <c r="P2467" s="20"/>
      <c r="W2467" s="20"/>
      <c r="AD2467" s="20"/>
    </row>
    <row r="2468" spans="9:30">
      <c r="I2468" s="20"/>
      <c r="P2468" s="20"/>
      <c r="W2468" s="20"/>
      <c r="AD2468" s="20"/>
    </row>
    <row r="2469" spans="9:30">
      <c r="I2469" s="20"/>
      <c r="P2469" s="20"/>
      <c r="W2469" s="20"/>
      <c r="AD2469" s="20"/>
    </row>
    <row r="2470" spans="9:30">
      <c r="I2470" s="20"/>
      <c r="P2470" s="20"/>
      <c r="W2470" s="20"/>
      <c r="AD2470" s="20"/>
    </row>
    <row r="2471" spans="9:30">
      <c r="I2471" s="20"/>
      <c r="P2471" s="20"/>
      <c r="W2471" s="20"/>
      <c r="AD2471" s="20"/>
    </row>
    <row r="2472" spans="9:30">
      <c r="I2472" s="20"/>
      <c r="P2472" s="20"/>
      <c r="W2472" s="20"/>
      <c r="AD2472" s="20"/>
    </row>
    <row r="2473" spans="9:30">
      <c r="I2473" s="20"/>
      <c r="P2473" s="20"/>
      <c r="W2473" s="20"/>
      <c r="AD2473" s="20"/>
    </row>
    <row r="2474" spans="9:30">
      <c r="I2474" s="20"/>
      <c r="P2474" s="20"/>
      <c r="W2474" s="20"/>
      <c r="AD2474" s="20"/>
    </row>
    <row r="2475" spans="9:30">
      <c r="I2475" s="20"/>
      <c r="P2475" s="20"/>
      <c r="W2475" s="20"/>
      <c r="AD2475" s="20"/>
    </row>
    <row r="2476" spans="9:30">
      <c r="I2476" s="20"/>
      <c r="P2476" s="20"/>
      <c r="W2476" s="20"/>
      <c r="AD2476" s="20"/>
    </row>
    <row r="2477" spans="9:30">
      <c r="I2477" s="20"/>
      <c r="P2477" s="20"/>
      <c r="W2477" s="20"/>
      <c r="AD2477" s="20"/>
    </row>
    <row r="2478" spans="9:30">
      <c r="I2478" s="20"/>
      <c r="P2478" s="20"/>
      <c r="W2478" s="20"/>
      <c r="AD2478" s="20"/>
    </row>
    <row r="2479" spans="9:30">
      <c r="I2479" s="20"/>
      <c r="P2479" s="20"/>
      <c r="W2479" s="20"/>
      <c r="AD2479" s="20"/>
    </row>
    <row r="2480" spans="9:30">
      <c r="I2480" s="20"/>
      <c r="P2480" s="20"/>
      <c r="W2480" s="20"/>
      <c r="AD2480" s="20"/>
    </row>
    <row r="2481" spans="9:30">
      <c r="I2481" s="20"/>
      <c r="P2481" s="20"/>
      <c r="W2481" s="20"/>
      <c r="AD2481" s="20"/>
    </row>
    <row r="2482" spans="9:30">
      <c r="I2482" s="20"/>
      <c r="P2482" s="20"/>
      <c r="W2482" s="20"/>
      <c r="AD2482" s="20"/>
    </row>
    <row r="2483" spans="9:30">
      <c r="I2483" s="20"/>
      <c r="P2483" s="20"/>
      <c r="W2483" s="20"/>
      <c r="AD2483" s="20"/>
    </row>
    <row r="2484" spans="9:30">
      <c r="I2484" s="20"/>
      <c r="P2484" s="20"/>
      <c r="W2484" s="20"/>
      <c r="AD2484" s="20"/>
    </row>
    <row r="2485" spans="9:30">
      <c r="I2485" s="20"/>
      <c r="P2485" s="20"/>
      <c r="W2485" s="20"/>
      <c r="AD2485" s="20"/>
    </row>
    <row r="2486" spans="9:30">
      <c r="I2486" s="20"/>
      <c r="P2486" s="20"/>
      <c r="W2486" s="20"/>
      <c r="AD2486" s="20"/>
    </row>
    <row r="2487" spans="9:30">
      <c r="I2487" s="20"/>
      <c r="P2487" s="20"/>
      <c r="W2487" s="20"/>
      <c r="AD2487" s="20"/>
    </row>
    <row r="2488" spans="9:30">
      <c r="I2488" s="20"/>
      <c r="P2488" s="20"/>
      <c r="W2488" s="20"/>
      <c r="AD2488" s="20"/>
    </row>
    <row r="2489" spans="9:30">
      <c r="I2489" s="20"/>
      <c r="P2489" s="20"/>
      <c r="W2489" s="20"/>
      <c r="AD2489" s="20"/>
    </row>
    <row r="2490" spans="9:30">
      <c r="I2490" s="20"/>
      <c r="P2490" s="20"/>
      <c r="W2490" s="20"/>
      <c r="AD2490" s="20"/>
    </row>
    <row r="2491" spans="9:30">
      <c r="I2491" s="20"/>
      <c r="P2491" s="20"/>
      <c r="W2491" s="20"/>
      <c r="AD2491" s="20"/>
    </row>
    <row r="2492" spans="9:30">
      <c r="I2492" s="20"/>
      <c r="P2492" s="20"/>
      <c r="W2492" s="20"/>
      <c r="AD2492" s="20"/>
    </row>
    <row r="2493" spans="9:30">
      <c r="I2493" s="20"/>
      <c r="P2493" s="20"/>
      <c r="W2493" s="20"/>
      <c r="AD2493" s="20"/>
    </row>
    <row r="2494" spans="9:30">
      <c r="I2494" s="20"/>
      <c r="P2494" s="20"/>
      <c r="W2494" s="20"/>
      <c r="AD2494" s="20"/>
    </row>
    <row r="2495" spans="9:30">
      <c r="I2495" s="20"/>
      <c r="P2495" s="20"/>
      <c r="W2495" s="20"/>
      <c r="AD2495" s="20"/>
    </row>
    <row r="2496" spans="9:30">
      <c r="I2496" s="20"/>
      <c r="P2496" s="20"/>
      <c r="W2496" s="20"/>
      <c r="AD2496" s="20"/>
    </row>
    <row r="2497" spans="9:30">
      <c r="I2497" s="20"/>
      <c r="P2497" s="20"/>
      <c r="W2497" s="20"/>
      <c r="AD2497" s="20"/>
    </row>
    <row r="2498" spans="9:30">
      <c r="I2498" s="20"/>
      <c r="P2498" s="20"/>
      <c r="W2498" s="20"/>
      <c r="AD2498" s="20"/>
    </row>
    <row r="2499" spans="9:30">
      <c r="I2499" s="20"/>
      <c r="P2499" s="20"/>
      <c r="W2499" s="20"/>
      <c r="AD2499" s="20"/>
    </row>
    <row r="2500" spans="9:30">
      <c r="I2500" s="20"/>
      <c r="P2500" s="20"/>
      <c r="W2500" s="20"/>
      <c r="AD2500" s="20"/>
    </row>
    <row r="2501" spans="9:30">
      <c r="I2501" s="20"/>
      <c r="P2501" s="20"/>
      <c r="W2501" s="20"/>
      <c r="AD2501" s="20"/>
    </row>
    <row r="2502" spans="9:30">
      <c r="I2502" s="20"/>
      <c r="P2502" s="20"/>
      <c r="W2502" s="20"/>
      <c r="AD2502" s="20"/>
    </row>
    <row r="2503" spans="9:30">
      <c r="I2503" s="20"/>
      <c r="P2503" s="20"/>
      <c r="W2503" s="20"/>
      <c r="AD2503" s="20"/>
    </row>
    <row r="2504" spans="9:30">
      <c r="I2504" s="20"/>
      <c r="P2504" s="20"/>
      <c r="W2504" s="20"/>
      <c r="AD2504" s="20"/>
    </row>
    <row r="2505" spans="9:30">
      <c r="I2505" s="20"/>
      <c r="P2505" s="20"/>
      <c r="W2505" s="20"/>
      <c r="AD2505" s="20"/>
    </row>
    <row r="2506" spans="9:30">
      <c r="I2506" s="20"/>
      <c r="P2506" s="20"/>
      <c r="W2506" s="20"/>
      <c r="AD2506" s="20"/>
    </row>
    <row r="2507" spans="9:30">
      <c r="I2507" s="20"/>
      <c r="P2507" s="20"/>
      <c r="W2507" s="20"/>
      <c r="AD2507" s="20"/>
    </row>
    <row r="2508" spans="9:30">
      <c r="I2508" s="20"/>
      <c r="P2508" s="20"/>
      <c r="W2508" s="20"/>
      <c r="AD2508" s="20"/>
    </row>
    <row r="2509" spans="9:30">
      <c r="I2509" s="20"/>
      <c r="P2509" s="20"/>
      <c r="W2509" s="20"/>
      <c r="AD2509" s="20"/>
    </row>
    <row r="2510" spans="9:30">
      <c r="I2510" s="20"/>
      <c r="P2510" s="20"/>
      <c r="W2510" s="20"/>
      <c r="AD2510" s="20"/>
    </row>
    <row r="2511" spans="9:30">
      <c r="I2511" s="20"/>
      <c r="P2511" s="20"/>
      <c r="W2511" s="20"/>
      <c r="AD2511" s="20"/>
    </row>
    <row r="2512" spans="9:30">
      <c r="I2512" s="20"/>
      <c r="P2512" s="20"/>
      <c r="W2512" s="20"/>
      <c r="AD2512" s="20"/>
    </row>
    <row r="2513" spans="9:30">
      <c r="I2513" s="20"/>
      <c r="P2513" s="20"/>
      <c r="W2513" s="20"/>
      <c r="AD2513" s="20"/>
    </row>
    <row r="2514" spans="9:30">
      <c r="I2514" s="20"/>
      <c r="P2514" s="20"/>
      <c r="W2514" s="20"/>
      <c r="AD2514" s="20"/>
    </row>
    <row r="2515" spans="9:30">
      <c r="I2515" s="20"/>
      <c r="P2515" s="20"/>
      <c r="W2515" s="20"/>
      <c r="AD2515" s="20"/>
    </row>
    <row r="2516" spans="9:30">
      <c r="I2516" s="20"/>
      <c r="P2516" s="20"/>
      <c r="W2516" s="20"/>
      <c r="AD2516" s="20"/>
    </row>
    <row r="2517" spans="9:30">
      <c r="I2517" s="20"/>
      <c r="P2517" s="20"/>
      <c r="W2517" s="20"/>
      <c r="AD2517" s="20"/>
    </row>
    <row r="2518" spans="9:30">
      <c r="I2518" s="20"/>
      <c r="P2518" s="20"/>
      <c r="W2518" s="20"/>
      <c r="AD2518" s="20"/>
    </row>
    <row r="2519" spans="9:30">
      <c r="I2519" s="20"/>
      <c r="P2519" s="20"/>
      <c r="W2519" s="20"/>
      <c r="AD2519" s="20"/>
    </row>
    <row r="2520" spans="9:30">
      <c r="I2520" s="20"/>
      <c r="P2520" s="20"/>
      <c r="W2520" s="20"/>
      <c r="AD2520" s="20"/>
    </row>
    <row r="2521" spans="9:30">
      <c r="I2521" s="20"/>
      <c r="P2521" s="20"/>
      <c r="W2521" s="20"/>
      <c r="AD2521" s="20"/>
    </row>
    <row r="2522" spans="9:30">
      <c r="I2522" s="20"/>
      <c r="P2522" s="20"/>
      <c r="W2522" s="20"/>
      <c r="AD2522" s="20"/>
    </row>
    <row r="2523" spans="9:30">
      <c r="I2523" s="20"/>
      <c r="P2523" s="20"/>
      <c r="W2523" s="20"/>
      <c r="AD2523" s="20"/>
    </row>
    <row r="2524" spans="9:30">
      <c r="I2524" s="20"/>
      <c r="P2524" s="20"/>
      <c r="W2524" s="20"/>
      <c r="AD2524" s="20"/>
    </row>
    <row r="2525" spans="9:30">
      <c r="I2525" s="20"/>
      <c r="P2525" s="20"/>
      <c r="W2525" s="20"/>
      <c r="AD2525" s="20"/>
    </row>
    <row r="2526" spans="9:30">
      <c r="I2526" s="20"/>
      <c r="P2526" s="20"/>
      <c r="W2526" s="20"/>
      <c r="AD2526" s="20"/>
    </row>
    <row r="2527" spans="9:30">
      <c r="I2527" s="20"/>
      <c r="P2527" s="20"/>
      <c r="W2527" s="20"/>
      <c r="AD2527" s="20"/>
    </row>
    <row r="2528" spans="9:30">
      <c r="I2528" s="20"/>
      <c r="P2528" s="20"/>
      <c r="W2528" s="20"/>
      <c r="AD2528" s="20"/>
    </row>
    <row r="2529" spans="9:30">
      <c r="I2529" s="20"/>
      <c r="P2529" s="20"/>
      <c r="W2529" s="20"/>
      <c r="AD2529" s="20"/>
    </row>
    <row r="2530" spans="9:30">
      <c r="I2530" s="20"/>
      <c r="P2530" s="20"/>
      <c r="W2530" s="20"/>
      <c r="AD2530" s="20"/>
    </row>
    <row r="2531" spans="9:30">
      <c r="I2531" s="20"/>
      <c r="P2531" s="20"/>
      <c r="W2531" s="20"/>
      <c r="AD2531" s="20"/>
    </row>
    <row r="2532" spans="9:30">
      <c r="I2532" s="20"/>
      <c r="P2532" s="20"/>
      <c r="W2532" s="20"/>
      <c r="AD2532" s="20"/>
    </row>
    <row r="2533" spans="9:30">
      <c r="I2533" s="20"/>
      <c r="P2533" s="20"/>
      <c r="W2533" s="20"/>
      <c r="AD2533" s="20"/>
    </row>
    <row r="2534" spans="9:30">
      <c r="I2534" s="20"/>
      <c r="P2534" s="20"/>
      <c r="W2534" s="20"/>
      <c r="AD2534" s="20"/>
    </row>
    <row r="2535" spans="9:30">
      <c r="I2535" s="20"/>
      <c r="P2535" s="20"/>
      <c r="W2535" s="20"/>
      <c r="AD2535" s="20"/>
    </row>
    <row r="2536" spans="9:30">
      <c r="I2536" s="20"/>
      <c r="P2536" s="20"/>
      <c r="W2536" s="20"/>
      <c r="AD2536" s="20"/>
    </row>
    <row r="2537" spans="9:30">
      <c r="I2537" s="20"/>
      <c r="P2537" s="20"/>
      <c r="W2537" s="20"/>
      <c r="AD2537" s="20"/>
    </row>
    <row r="2538" spans="9:30">
      <c r="I2538" s="20"/>
      <c r="P2538" s="20"/>
      <c r="W2538" s="20"/>
      <c r="AD2538" s="20"/>
    </row>
    <row r="2539" spans="9:30">
      <c r="I2539" s="20"/>
      <c r="P2539" s="20"/>
      <c r="W2539" s="20"/>
      <c r="AD2539" s="20"/>
    </row>
    <row r="2540" spans="9:30">
      <c r="I2540" s="20"/>
      <c r="P2540" s="20"/>
      <c r="W2540" s="20"/>
      <c r="AD2540" s="20"/>
    </row>
    <row r="2541" spans="9:30">
      <c r="I2541" s="20"/>
      <c r="P2541" s="20"/>
      <c r="W2541" s="20"/>
      <c r="AD2541" s="20"/>
    </row>
    <row r="2542" spans="9:30">
      <c r="I2542" s="20"/>
      <c r="P2542" s="20"/>
      <c r="W2542" s="20"/>
      <c r="AD2542" s="20"/>
    </row>
    <row r="2543" spans="9:30">
      <c r="I2543" s="20"/>
      <c r="P2543" s="20"/>
      <c r="W2543" s="20"/>
      <c r="AD2543" s="20"/>
    </row>
    <row r="2544" spans="9:30">
      <c r="I2544" s="20"/>
      <c r="P2544" s="20"/>
      <c r="W2544" s="20"/>
      <c r="AD2544" s="20"/>
    </row>
    <row r="2545" spans="9:30">
      <c r="I2545" s="20"/>
      <c r="P2545" s="20"/>
      <c r="W2545" s="20"/>
      <c r="AD2545" s="20"/>
    </row>
    <row r="2546" spans="9:30">
      <c r="I2546" s="20"/>
      <c r="P2546" s="20"/>
      <c r="W2546" s="20"/>
      <c r="AD2546" s="20"/>
    </row>
    <row r="2547" spans="9:30">
      <c r="I2547" s="20"/>
      <c r="P2547" s="20"/>
      <c r="W2547" s="20"/>
      <c r="AD2547" s="20"/>
    </row>
    <row r="2548" spans="9:30">
      <c r="I2548" s="20"/>
      <c r="P2548" s="20"/>
      <c r="W2548" s="20"/>
      <c r="AD2548" s="20"/>
    </row>
    <row r="2549" spans="9:30">
      <c r="I2549" s="20"/>
      <c r="P2549" s="20"/>
      <c r="W2549" s="20"/>
      <c r="AD2549" s="20"/>
    </row>
    <row r="2550" spans="9:30">
      <c r="I2550" s="20"/>
      <c r="P2550" s="20"/>
      <c r="W2550" s="20"/>
      <c r="AD2550" s="20"/>
    </row>
    <row r="2551" spans="9:30">
      <c r="I2551" s="20"/>
      <c r="P2551" s="20"/>
      <c r="W2551" s="20"/>
      <c r="AD2551" s="20"/>
    </row>
    <row r="2552" spans="9:30">
      <c r="I2552" s="20"/>
      <c r="P2552" s="20"/>
      <c r="W2552" s="20"/>
      <c r="AD2552" s="20"/>
    </row>
    <row r="2553" spans="9:30">
      <c r="I2553" s="20"/>
      <c r="P2553" s="20"/>
      <c r="W2553" s="20"/>
      <c r="AD2553" s="20"/>
    </row>
    <row r="2554" spans="9:30">
      <c r="I2554" s="20"/>
      <c r="P2554" s="20"/>
      <c r="W2554" s="20"/>
      <c r="AD2554" s="20"/>
    </row>
    <row r="2555" spans="9:30">
      <c r="I2555" s="20"/>
      <c r="P2555" s="20"/>
      <c r="W2555" s="20"/>
      <c r="AD2555" s="20"/>
    </row>
    <row r="2556" spans="9:30">
      <c r="I2556" s="20"/>
      <c r="P2556" s="20"/>
      <c r="W2556" s="20"/>
      <c r="AD2556" s="20"/>
    </row>
    <row r="2557" spans="9:30">
      <c r="I2557" s="20"/>
      <c r="P2557" s="20"/>
      <c r="W2557" s="20"/>
      <c r="AD2557" s="20"/>
    </row>
    <row r="2558" spans="9:30">
      <c r="I2558" s="20"/>
      <c r="P2558" s="20"/>
      <c r="W2558" s="20"/>
      <c r="AD2558" s="20"/>
    </row>
    <row r="2559" spans="9:30">
      <c r="I2559" s="20"/>
      <c r="P2559" s="20"/>
      <c r="W2559" s="20"/>
      <c r="AD2559" s="20"/>
    </row>
    <row r="2560" spans="9:30">
      <c r="I2560" s="20"/>
      <c r="P2560" s="20"/>
      <c r="W2560" s="20"/>
      <c r="AD2560" s="20"/>
    </row>
    <row r="2561" spans="9:30">
      <c r="I2561" s="20"/>
      <c r="P2561" s="20"/>
      <c r="W2561" s="20"/>
      <c r="AD2561" s="20"/>
    </row>
    <row r="2562" spans="9:30">
      <c r="I2562" s="20"/>
      <c r="P2562" s="20"/>
      <c r="W2562" s="20"/>
      <c r="AD2562" s="20"/>
    </row>
    <row r="2563" spans="9:30">
      <c r="I2563" s="20"/>
      <c r="P2563" s="20"/>
      <c r="W2563" s="20"/>
      <c r="AD2563" s="20"/>
    </row>
    <row r="2564" spans="9:30">
      <c r="I2564" s="20"/>
      <c r="P2564" s="20"/>
      <c r="W2564" s="20"/>
      <c r="AD2564" s="20"/>
    </row>
    <row r="2565" spans="9:30">
      <c r="I2565" s="20"/>
      <c r="P2565" s="20"/>
      <c r="W2565" s="20"/>
      <c r="AD2565" s="20"/>
    </row>
    <row r="2566" spans="9:30">
      <c r="I2566" s="20"/>
      <c r="P2566" s="20"/>
      <c r="W2566" s="20"/>
      <c r="AD2566" s="20"/>
    </row>
    <row r="2567" spans="9:30">
      <c r="I2567" s="20"/>
      <c r="P2567" s="20"/>
      <c r="W2567" s="20"/>
      <c r="AD2567" s="20"/>
    </row>
    <row r="2568" spans="9:30">
      <c r="I2568" s="20"/>
      <c r="P2568" s="20"/>
      <c r="W2568" s="20"/>
      <c r="AD2568" s="20"/>
    </row>
    <row r="2569" spans="9:30">
      <c r="I2569" s="20"/>
      <c r="P2569" s="20"/>
      <c r="W2569" s="20"/>
      <c r="AD2569" s="20"/>
    </row>
    <row r="2570" spans="9:30">
      <c r="I2570" s="20"/>
      <c r="P2570" s="20"/>
      <c r="W2570" s="20"/>
      <c r="AD2570" s="20"/>
    </row>
    <row r="2571" spans="9:30">
      <c r="I2571" s="20"/>
      <c r="P2571" s="20"/>
      <c r="W2571" s="20"/>
      <c r="AD2571" s="20"/>
    </row>
    <row r="2572" spans="9:30">
      <c r="I2572" s="20"/>
      <c r="P2572" s="20"/>
      <c r="W2572" s="20"/>
      <c r="AD2572" s="20"/>
    </row>
    <row r="2573" spans="9:30">
      <c r="I2573" s="20"/>
      <c r="P2573" s="20"/>
      <c r="W2573" s="20"/>
      <c r="AD2573" s="20"/>
    </row>
    <row r="2574" spans="9:30">
      <c r="I2574" s="20"/>
      <c r="P2574" s="20"/>
      <c r="W2574" s="20"/>
      <c r="AD2574" s="20"/>
    </row>
    <row r="2575" spans="9:30">
      <c r="I2575" s="20"/>
      <c r="P2575" s="20"/>
      <c r="W2575" s="20"/>
      <c r="AD2575" s="20"/>
    </row>
    <row r="2576" spans="9:30">
      <c r="I2576" s="20"/>
      <c r="P2576" s="20"/>
      <c r="W2576" s="20"/>
      <c r="AD2576" s="20"/>
    </row>
    <row r="2577" spans="9:30">
      <c r="I2577" s="20"/>
      <c r="P2577" s="20"/>
      <c r="W2577" s="20"/>
      <c r="AD2577" s="20"/>
    </row>
    <row r="2578" spans="9:30">
      <c r="I2578" s="20"/>
      <c r="P2578" s="20"/>
      <c r="W2578" s="20"/>
      <c r="AD2578" s="20"/>
    </row>
    <row r="2579" spans="9:30">
      <c r="I2579" s="20"/>
      <c r="P2579" s="20"/>
      <c r="W2579" s="20"/>
      <c r="AD2579" s="20"/>
    </row>
    <row r="2580" spans="9:30">
      <c r="I2580" s="20"/>
      <c r="P2580" s="20"/>
      <c r="W2580" s="20"/>
      <c r="AD2580" s="20"/>
    </row>
    <row r="2581" spans="9:30">
      <c r="I2581" s="20"/>
      <c r="P2581" s="20"/>
      <c r="W2581" s="20"/>
      <c r="AD2581" s="20"/>
    </row>
    <row r="2582" spans="9:30">
      <c r="I2582" s="20"/>
      <c r="P2582" s="20"/>
      <c r="W2582" s="20"/>
      <c r="AD2582" s="20"/>
    </row>
    <row r="2583" spans="9:30">
      <c r="I2583" s="20"/>
      <c r="P2583" s="20"/>
      <c r="W2583" s="20"/>
      <c r="AD2583" s="20"/>
    </row>
    <row r="2584" spans="9:30">
      <c r="I2584" s="20"/>
      <c r="P2584" s="20"/>
      <c r="W2584" s="20"/>
      <c r="AD2584" s="20"/>
    </row>
    <row r="2585" spans="9:30">
      <c r="I2585" s="20"/>
      <c r="P2585" s="20"/>
      <c r="W2585" s="20"/>
      <c r="AD2585" s="20"/>
    </row>
    <row r="2586" spans="9:30">
      <c r="I2586" s="20"/>
      <c r="P2586" s="20"/>
      <c r="W2586" s="20"/>
      <c r="AD2586" s="20"/>
    </row>
    <row r="2587" spans="9:30">
      <c r="I2587" s="20"/>
      <c r="P2587" s="20"/>
      <c r="W2587" s="20"/>
      <c r="AD2587" s="20"/>
    </row>
    <row r="2588" spans="9:30">
      <c r="I2588" s="20"/>
      <c r="P2588" s="20"/>
      <c r="W2588" s="20"/>
      <c r="AD2588" s="20"/>
    </row>
    <row r="2589" spans="9:30">
      <c r="I2589" s="20"/>
      <c r="P2589" s="20"/>
      <c r="W2589" s="20"/>
      <c r="AD2589" s="20"/>
    </row>
    <row r="2590" spans="9:30">
      <c r="I2590" s="20"/>
      <c r="P2590" s="20"/>
      <c r="W2590" s="20"/>
      <c r="AD2590" s="20"/>
    </row>
    <row r="2591" spans="9:30">
      <c r="I2591" s="20"/>
      <c r="P2591" s="20"/>
      <c r="W2591" s="20"/>
      <c r="AD2591" s="20"/>
    </row>
    <row r="2592" spans="9:30">
      <c r="I2592" s="20"/>
      <c r="P2592" s="20"/>
      <c r="W2592" s="20"/>
      <c r="AD2592" s="20"/>
    </row>
    <row r="2593" spans="9:30">
      <c r="I2593" s="20"/>
      <c r="P2593" s="20"/>
      <c r="W2593" s="20"/>
      <c r="AD2593" s="20"/>
    </row>
    <row r="2594" spans="9:30">
      <c r="I2594" s="20"/>
      <c r="P2594" s="20"/>
      <c r="W2594" s="20"/>
      <c r="AD2594" s="20"/>
    </row>
    <row r="2595" spans="9:30">
      <c r="I2595" s="20"/>
      <c r="P2595" s="20"/>
      <c r="W2595" s="20"/>
      <c r="AD2595" s="20"/>
    </row>
    <row r="2596" spans="9:30">
      <c r="I2596" s="20"/>
      <c r="P2596" s="20"/>
      <c r="W2596" s="20"/>
      <c r="AD2596" s="20"/>
    </row>
    <row r="2597" spans="9:30">
      <c r="I2597" s="20"/>
      <c r="P2597" s="20"/>
      <c r="W2597" s="20"/>
      <c r="AD2597" s="20"/>
    </row>
    <row r="2598" spans="9:30">
      <c r="I2598" s="20"/>
      <c r="P2598" s="20"/>
      <c r="W2598" s="20"/>
      <c r="AD2598" s="20"/>
    </row>
    <row r="2599" spans="9:30">
      <c r="I2599" s="20"/>
      <c r="P2599" s="20"/>
      <c r="W2599" s="20"/>
      <c r="AD2599" s="20"/>
    </row>
    <row r="2600" spans="9:30">
      <c r="I2600" s="20"/>
      <c r="P2600" s="20"/>
      <c r="W2600" s="20"/>
      <c r="AD2600" s="20"/>
    </row>
    <row r="2601" spans="9:30">
      <c r="I2601" s="20"/>
      <c r="P2601" s="20"/>
      <c r="W2601" s="20"/>
      <c r="AD2601" s="20"/>
    </row>
    <row r="2602" spans="9:30">
      <c r="I2602" s="20"/>
      <c r="P2602" s="20"/>
      <c r="W2602" s="20"/>
      <c r="AD2602" s="20"/>
    </row>
    <row r="2603" spans="9:30">
      <c r="I2603" s="20"/>
      <c r="P2603" s="20"/>
      <c r="W2603" s="20"/>
      <c r="AD2603" s="20"/>
    </row>
    <row r="2604" spans="9:30">
      <c r="I2604" s="20"/>
      <c r="P2604" s="20"/>
      <c r="W2604" s="20"/>
      <c r="AD2604" s="20"/>
    </row>
    <row r="2605" spans="9:30">
      <c r="I2605" s="20"/>
      <c r="P2605" s="20"/>
      <c r="W2605" s="20"/>
      <c r="AD2605" s="20"/>
    </row>
    <row r="2606" spans="9:30">
      <c r="I2606" s="20"/>
      <c r="P2606" s="20"/>
      <c r="W2606" s="20"/>
      <c r="AD2606" s="20"/>
    </row>
    <row r="2607" spans="9:30">
      <c r="I2607" s="20"/>
      <c r="P2607" s="20"/>
      <c r="W2607" s="20"/>
      <c r="AD2607" s="20"/>
    </row>
    <row r="2608" spans="9:30">
      <c r="I2608" s="20"/>
      <c r="P2608" s="20"/>
      <c r="W2608" s="20"/>
      <c r="AD2608" s="20"/>
    </row>
    <row r="2609" spans="9:30">
      <c r="I2609" s="20"/>
      <c r="P2609" s="20"/>
      <c r="W2609" s="20"/>
      <c r="AD2609" s="20"/>
    </row>
    <row r="2610" spans="9:30">
      <c r="I2610" s="20"/>
      <c r="P2610" s="20"/>
      <c r="W2610" s="20"/>
      <c r="AD2610" s="20"/>
    </row>
    <row r="2611" spans="9:30">
      <c r="I2611" s="20"/>
      <c r="P2611" s="20"/>
      <c r="W2611" s="20"/>
      <c r="AD2611" s="20"/>
    </row>
    <row r="2612" spans="9:30">
      <c r="I2612" s="20"/>
      <c r="P2612" s="20"/>
      <c r="W2612" s="20"/>
      <c r="AD2612" s="20"/>
    </row>
    <row r="2613" spans="9:30">
      <c r="I2613" s="20"/>
      <c r="P2613" s="20"/>
      <c r="W2613" s="20"/>
      <c r="AD2613" s="20"/>
    </row>
    <row r="2614" spans="9:30">
      <c r="I2614" s="20"/>
      <c r="P2614" s="20"/>
      <c r="W2614" s="20"/>
      <c r="AD2614" s="20"/>
    </row>
    <row r="2615" spans="9:30">
      <c r="I2615" s="20"/>
      <c r="P2615" s="20"/>
      <c r="W2615" s="20"/>
      <c r="AD2615" s="20"/>
    </row>
    <row r="2616" spans="9:30">
      <c r="I2616" s="20"/>
      <c r="P2616" s="20"/>
      <c r="W2616" s="20"/>
      <c r="AD2616" s="20"/>
    </row>
    <row r="2617" spans="9:30">
      <c r="I2617" s="20"/>
      <c r="P2617" s="20"/>
      <c r="W2617" s="20"/>
      <c r="AD2617" s="20"/>
    </row>
    <row r="2618" spans="9:30">
      <c r="I2618" s="20"/>
      <c r="P2618" s="20"/>
      <c r="W2618" s="20"/>
      <c r="AD2618" s="20"/>
    </row>
    <row r="2619" spans="9:30">
      <c r="I2619" s="20"/>
      <c r="P2619" s="20"/>
      <c r="W2619" s="20"/>
      <c r="AD2619" s="20"/>
    </row>
    <row r="2620" spans="9:30">
      <c r="I2620" s="20"/>
      <c r="P2620" s="20"/>
      <c r="W2620" s="20"/>
      <c r="AD2620" s="20"/>
    </row>
    <row r="2621" spans="9:30">
      <c r="I2621" s="20"/>
      <c r="P2621" s="20"/>
      <c r="W2621" s="20"/>
      <c r="AD2621" s="20"/>
    </row>
    <row r="2622" spans="9:30">
      <c r="I2622" s="20"/>
      <c r="P2622" s="20"/>
      <c r="W2622" s="20"/>
      <c r="AD2622" s="20"/>
    </row>
    <row r="2623" spans="9:30">
      <c r="I2623" s="20"/>
      <c r="P2623" s="20"/>
      <c r="W2623" s="20"/>
      <c r="AD2623" s="20"/>
    </row>
    <row r="2624" spans="9:30">
      <c r="I2624" s="20"/>
      <c r="P2624" s="20"/>
      <c r="W2624" s="20"/>
      <c r="AD2624" s="20"/>
    </row>
    <row r="2625" spans="9:30">
      <c r="I2625" s="20"/>
      <c r="P2625" s="20"/>
      <c r="W2625" s="20"/>
      <c r="AD2625" s="20"/>
    </row>
    <row r="2626" spans="9:30">
      <c r="I2626" s="20"/>
      <c r="P2626" s="20"/>
      <c r="W2626" s="20"/>
      <c r="AD2626" s="20"/>
    </row>
    <row r="2627" spans="9:30">
      <c r="I2627" s="20"/>
      <c r="P2627" s="20"/>
      <c r="W2627" s="20"/>
      <c r="AD2627" s="20"/>
    </row>
    <row r="2628" spans="9:30">
      <c r="I2628" s="20"/>
      <c r="P2628" s="20"/>
      <c r="W2628" s="20"/>
      <c r="AD2628" s="20"/>
    </row>
    <row r="2629" spans="9:30">
      <c r="I2629" s="20"/>
      <c r="P2629" s="20"/>
      <c r="W2629" s="20"/>
      <c r="AD2629" s="20"/>
    </row>
    <row r="2630" spans="9:30">
      <c r="I2630" s="20"/>
      <c r="P2630" s="20"/>
      <c r="W2630" s="20"/>
      <c r="AD2630" s="20"/>
    </row>
    <row r="2631" spans="9:30">
      <c r="I2631" s="20"/>
      <c r="P2631" s="20"/>
      <c r="W2631" s="20"/>
      <c r="AD2631" s="20"/>
    </row>
    <row r="2632" spans="9:30">
      <c r="I2632" s="20"/>
      <c r="P2632" s="20"/>
      <c r="W2632" s="20"/>
      <c r="AD2632" s="20"/>
    </row>
    <row r="2633" spans="9:30">
      <c r="I2633" s="20"/>
      <c r="P2633" s="20"/>
      <c r="W2633" s="20"/>
      <c r="AD2633" s="20"/>
    </row>
    <row r="2634" spans="9:30">
      <c r="I2634" s="20"/>
      <c r="P2634" s="20"/>
      <c r="W2634" s="20"/>
      <c r="AD2634" s="20"/>
    </row>
    <row r="2635" spans="9:30">
      <c r="I2635" s="20"/>
      <c r="P2635" s="20"/>
      <c r="W2635" s="20"/>
      <c r="AD2635" s="20"/>
    </row>
    <row r="2636" spans="9:30">
      <c r="I2636" s="20"/>
      <c r="P2636" s="20"/>
      <c r="W2636" s="20"/>
      <c r="AD2636" s="20"/>
    </row>
    <row r="2637" spans="9:30">
      <c r="I2637" s="20"/>
      <c r="P2637" s="20"/>
      <c r="W2637" s="20"/>
      <c r="AD2637" s="20"/>
    </row>
    <row r="2638" spans="9:30">
      <c r="I2638" s="20"/>
      <c r="P2638" s="20"/>
      <c r="W2638" s="20"/>
      <c r="AD2638" s="20"/>
    </row>
    <row r="2639" spans="9:30">
      <c r="I2639" s="20"/>
      <c r="P2639" s="20"/>
      <c r="W2639" s="20"/>
      <c r="AD2639" s="20"/>
    </row>
    <row r="2640" spans="9:30">
      <c r="I2640" s="20"/>
      <c r="P2640" s="20"/>
      <c r="W2640" s="20"/>
      <c r="AD2640" s="20"/>
    </row>
    <row r="2641" spans="9:30">
      <c r="I2641" s="20"/>
      <c r="P2641" s="20"/>
      <c r="W2641" s="20"/>
      <c r="AD2641" s="20"/>
    </row>
    <row r="2642" spans="9:30">
      <c r="I2642" s="20"/>
      <c r="P2642" s="20"/>
      <c r="W2642" s="20"/>
      <c r="AD2642" s="20"/>
    </row>
    <row r="2643" spans="9:30">
      <c r="I2643" s="20"/>
      <c r="P2643" s="20"/>
      <c r="W2643" s="20"/>
      <c r="AD2643" s="20"/>
    </row>
    <row r="2644" spans="9:30">
      <c r="I2644" s="20"/>
      <c r="P2644" s="20"/>
      <c r="W2644" s="20"/>
      <c r="AD2644" s="20"/>
    </row>
    <row r="2645" spans="9:30">
      <c r="I2645" s="20"/>
      <c r="P2645" s="20"/>
      <c r="W2645" s="20"/>
      <c r="AD2645" s="20"/>
    </row>
    <row r="2646" spans="9:30">
      <c r="I2646" s="20"/>
      <c r="P2646" s="20"/>
      <c r="W2646" s="20"/>
      <c r="AD2646" s="20"/>
    </row>
    <row r="2647" spans="9:30">
      <c r="I2647" s="20"/>
      <c r="P2647" s="20"/>
      <c r="W2647" s="20"/>
      <c r="AD2647" s="20"/>
    </row>
    <row r="2648" spans="9:30">
      <c r="I2648" s="20"/>
      <c r="P2648" s="20"/>
      <c r="W2648" s="20"/>
      <c r="AD2648" s="20"/>
    </row>
    <row r="2649" spans="9:30">
      <c r="I2649" s="20"/>
      <c r="P2649" s="20"/>
      <c r="W2649" s="20"/>
      <c r="AD2649" s="20"/>
    </row>
    <row r="2650" spans="9:30">
      <c r="I2650" s="20"/>
      <c r="P2650" s="20"/>
      <c r="W2650" s="20"/>
      <c r="AD2650" s="20"/>
    </row>
    <row r="2651" spans="9:30">
      <c r="I2651" s="20"/>
      <c r="P2651" s="20"/>
      <c r="W2651" s="20"/>
      <c r="AD2651" s="20"/>
    </row>
    <row r="2652" spans="9:30">
      <c r="I2652" s="20"/>
      <c r="P2652" s="20"/>
      <c r="W2652" s="20"/>
      <c r="AD2652" s="20"/>
    </row>
    <row r="2653" spans="9:30">
      <c r="I2653" s="20"/>
      <c r="P2653" s="20"/>
      <c r="W2653" s="20"/>
      <c r="AD2653" s="20"/>
    </row>
    <row r="2654" spans="9:30">
      <c r="I2654" s="20"/>
      <c r="P2654" s="20"/>
      <c r="W2654" s="20"/>
      <c r="AD2654" s="20"/>
    </row>
    <row r="2655" spans="9:30">
      <c r="I2655" s="20"/>
      <c r="P2655" s="20"/>
      <c r="W2655" s="20"/>
      <c r="AD2655" s="20"/>
    </row>
    <row r="2656" spans="9:30">
      <c r="I2656" s="20"/>
      <c r="P2656" s="20"/>
      <c r="W2656" s="20"/>
      <c r="AD2656" s="20"/>
    </row>
    <row r="2657" spans="9:30">
      <c r="I2657" s="20"/>
      <c r="P2657" s="20"/>
      <c r="W2657" s="20"/>
      <c r="AD2657" s="20"/>
    </row>
    <row r="2658" spans="9:30">
      <c r="I2658" s="20"/>
      <c r="P2658" s="20"/>
      <c r="W2658" s="20"/>
      <c r="AD2658" s="20"/>
    </row>
    <row r="2659" spans="9:30">
      <c r="I2659" s="20"/>
      <c r="P2659" s="20"/>
      <c r="W2659" s="20"/>
      <c r="AD2659" s="20"/>
    </row>
    <row r="2660" spans="9:30">
      <c r="I2660" s="20"/>
      <c r="P2660" s="20"/>
      <c r="W2660" s="20"/>
      <c r="AD2660" s="20"/>
    </row>
    <row r="2661" spans="9:30">
      <c r="I2661" s="20"/>
      <c r="P2661" s="20"/>
      <c r="W2661" s="20"/>
      <c r="AD2661" s="20"/>
    </row>
    <row r="2662" spans="9:30">
      <c r="I2662" s="20"/>
      <c r="P2662" s="20"/>
      <c r="W2662" s="20"/>
      <c r="AD2662" s="20"/>
    </row>
    <row r="2663" spans="9:30">
      <c r="I2663" s="20"/>
      <c r="P2663" s="20"/>
      <c r="W2663" s="20"/>
      <c r="AD2663" s="20"/>
    </row>
    <row r="2664" spans="9:30">
      <c r="I2664" s="20"/>
      <c r="P2664" s="20"/>
      <c r="W2664" s="20"/>
      <c r="AD2664" s="20"/>
    </row>
    <row r="2665" spans="9:30">
      <c r="I2665" s="20"/>
      <c r="P2665" s="20"/>
      <c r="W2665" s="20"/>
      <c r="AD2665" s="20"/>
    </row>
    <row r="2666" spans="9:30">
      <c r="I2666" s="20"/>
      <c r="P2666" s="20"/>
      <c r="W2666" s="20"/>
      <c r="AD2666" s="20"/>
    </row>
    <row r="2667" spans="9:30">
      <c r="I2667" s="20"/>
      <c r="P2667" s="20"/>
      <c r="W2667" s="20"/>
      <c r="AD2667" s="20"/>
    </row>
    <row r="2668" spans="9:30">
      <c r="I2668" s="20"/>
      <c r="P2668" s="20"/>
      <c r="W2668" s="20"/>
      <c r="AD2668" s="20"/>
    </row>
    <row r="2669" spans="9:30">
      <c r="I2669" s="20"/>
      <c r="P2669" s="20"/>
      <c r="W2669" s="20"/>
      <c r="AD2669" s="20"/>
    </row>
    <row r="2670" spans="9:30">
      <c r="I2670" s="20"/>
      <c r="P2670" s="20"/>
      <c r="W2670" s="20"/>
      <c r="AD2670" s="20"/>
    </row>
    <row r="2671" spans="9:30">
      <c r="I2671" s="20"/>
      <c r="P2671" s="20"/>
      <c r="W2671" s="20"/>
      <c r="AD2671" s="20"/>
    </row>
    <row r="2672" spans="9:30">
      <c r="I2672" s="20"/>
      <c r="P2672" s="20"/>
      <c r="W2672" s="20"/>
      <c r="AD2672" s="20"/>
    </row>
    <row r="2673" spans="9:30">
      <c r="I2673" s="20"/>
      <c r="P2673" s="20"/>
      <c r="W2673" s="20"/>
      <c r="AD2673" s="20"/>
    </row>
    <row r="2674" spans="9:30">
      <c r="I2674" s="20"/>
      <c r="P2674" s="20"/>
      <c r="W2674" s="20"/>
      <c r="AD2674" s="20"/>
    </row>
    <row r="2675" spans="9:30">
      <c r="I2675" s="20"/>
      <c r="P2675" s="20"/>
      <c r="W2675" s="20"/>
      <c r="AD2675" s="20"/>
    </row>
    <row r="2676" spans="9:30">
      <c r="I2676" s="20"/>
      <c r="P2676" s="20"/>
      <c r="W2676" s="20"/>
      <c r="AD2676" s="20"/>
    </row>
    <row r="2677" spans="9:30">
      <c r="I2677" s="20"/>
      <c r="P2677" s="20"/>
      <c r="W2677" s="20"/>
      <c r="AD2677" s="20"/>
    </row>
    <row r="2678" spans="9:30">
      <c r="I2678" s="20"/>
      <c r="P2678" s="20"/>
      <c r="W2678" s="20"/>
      <c r="AD2678" s="20"/>
    </row>
    <row r="2679" spans="9:30">
      <c r="I2679" s="20"/>
      <c r="P2679" s="20"/>
      <c r="W2679" s="20"/>
      <c r="AD2679" s="20"/>
    </row>
    <row r="2680" spans="9:30">
      <c r="I2680" s="20"/>
      <c r="P2680" s="20"/>
      <c r="W2680" s="20"/>
      <c r="AD2680" s="20"/>
    </row>
    <row r="2681" spans="9:30">
      <c r="I2681" s="20"/>
      <c r="P2681" s="20"/>
      <c r="W2681" s="20"/>
      <c r="AD2681" s="20"/>
    </row>
    <row r="2682" spans="9:30">
      <c r="I2682" s="20"/>
      <c r="P2682" s="20"/>
      <c r="W2682" s="20"/>
      <c r="AD2682" s="20"/>
    </row>
    <row r="2683" spans="9:30">
      <c r="I2683" s="20"/>
      <c r="P2683" s="20"/>
      <c r="W2683" s="20"/>
      <c r="AD2683" s="20"/>
    </row>
    <row r="2684" spans="9:30">
      <c r="I2684" s="20"/>
      <c r="P2684" s="20"/>
      <c r="W2684" s="20"/>
      <c r="AD2684" s="20"/>
    </row>
    <row r="2685" spans="9:30">
      <c r="I2685" s="20"/>
      <c r="P2685" s="20"/>
      <c r="W2685" s="20"/>
      <c r="AD2685" s="20"/>
    </row>
    <row r="2686" spans="9:30">
      <c r="I2686" s="20"/>
      <c r="P2686" s="20"/>
      <c r="W2686" s="20"/>
      <c r="AD2686" s="20"/>
    </row>
    <row r="2687" spans="9:30">
      <c r="I2687" s="20"/>
      <c r="P2687" s="20"/>
      <c r="W2687" s="20"/>
      <c r="AD2687" s="20"/>
    </row>
    <row r="2688" spans="9:30">
      <c r="I2688" s="20"/>
      <c r="P2688" s="20"/>
      <c r="W2688" s="20"/>
      <c r="AD2688" s="20"/>
    </row>
    <row r="2689" spans="9:30">
      <c r="I2689" s="20"/>
      <c r="P2689" s="20"/>
      <c r="W2689" s="20"/>
      <c r="AD2689" s="20"/>
    </row>
    <row r="2690" spans="9:30">
      <c r="I2690" s="20"/>
      <c r="P2690" s="20"/>
      <c r="W2690" s="20"/>
      <c r="AD2690" s="20"/>
    </row>
    <row r="2691" spans="9:30">
      <c r="I2691" s="20"/>
      <c r="P2691" s="20"/>
      <c r="W2691" s="20"/>
      <c r="AD2691" s="20"/>
    </row>
    <row r="2692" spans="9:30">
      <c r="I2692" s="20"/>
      <c r="P2692" s="20"/>
      <c r="W2692" s="20"/>
      <c r="AD2692" s="20"/>
    </row>
    <row r="2693" spans="9:30">
      <c r="I2693" s="20"/>
      <c r="P2693" s="20"/>
      <c r="W2693" s="20"/>
      <c r="AD2693" s="20"/>
    </row>
    <row r="2694" spans="9:30">
      <c r="I2694" s="20"/>
      <c r="P2694" s="20"/>
      <c r="W2694" s="20"/>
      <c r="AD2694" s="20"/>
    </row>
    <row r="2695" spans="9:30">
      <c r="I2695" s="20"/>
      <c r="P2695" s="20"/>
      <c r="W2695" s="20"/>
      <c r="AD2695" s="20"/>
    </row>
    <row r="2696" spans="9:30">
      <c r="I2696" s="20"/>
      <c r="P2696" s="20"/>
      <c r="W2696" s="20"/>
      <c r="AD2696" s="20"/>
    </row>
    <row r="2697" spans="9:30">
      <c r="I2697" s="20"/>
      <c r="P2697" s="20"/>
      <c r="W2697" s="20"/>
      <c r="AD2697" s="20"/>
    </row>
    <row r="2698" spans="9:30">
      <c r="I2698" s="20"/>
      <c r="P2698" s="20"/>
      <c r="W2698" s="20"/>
      <c r="AD2698" s="20"/>
    </row>
    <row r="2699" spans="9:30">
      <c r="I2699" s="20"/>
      <c r="P2699" s="20"/>
      <c r="W2699" s="20"/>
      <c r="AD2699" s="20"/>
    </row>
    <row r="2700" spans="9:30">
      <c r="I2700" s="20"/>
      <c r="P2700" s="20"/>
      <c r="W2700" s="20"/>
      <c r="AD2700" s="20"/>
    </row>
    <row r="2701" spans="9:30">
      <c r="I2701" s="20"/>
      <c r="P2701" s="20"/>
      <c r="W2701" s="20"/>
      <c r="AD2701" s="20"/>
    </row>
    <row r="2702" spans="9:30">
      <c r="I2702" s="20"/>
      <c r="P2702" s="20"/>
      <c r="W2702" s="20"/>
      <c r="AD2702" s="20"/>
    </row>
    <row r="2703" spans="9:30">
      <c r="I2703" s="20"/>
      <c r="P2703" s="20"/>
      <c r="W2703" s="20"/>
      <c r="AD2703" s="20"/>
    </row>
    <row r="2704" spans="9:30">
      <c r="I2704" s="20"/>
      <c r="P2704" s="20"/>
      <c r="W2704" s="20"/>
      <c r="AD2704" s="20"/>
    </row>
    <row r="2705" spans="9:30">
      <c r="I2705" s="20"/>
      <c r="P2705" s="20"/>
      <c r="W2705" s="20"/>
      <c r="AD2705" s="20"/>
    </row>
    <row r="2706" spans="9:30">
      <c r="I2706" s="20"/>
      <c r="P2706" s="20"/>
      <c r="W2706" s="20"/>
      <c r="AD2706" s="20"/>
    </row>
    <row r="2707" spans="9:30">
      <c r="I2707" s="20"/>
      <c r="P2707" s="20"/>
      <c r="W2707" s="20"/>
      <c r="AD2707" s="20"/>
    </row>
    <row r="2708" spans="9:30">
      <c r="I2708" s="20"/>
      <c r="P2708" s="20"/>
      <c r="W2708" s="20"/>
      <c r="AD2708" s="20"/>
    </row>
    <row r="2709" spans="9:30">
      <c r="I2709" s="20"/>
      <c r="P2709" s="20"/>
      <c r="W2709" s="20"/>
      <c r="AD2709" s="20"/>
    </row>
    <row r="2710" spans="9:30">
      <c r="I2710" s="20"/>
      <c r="P2710" s="20"/>
      <c r="W2710" s="20"/>
      <c r="AD2710" s="20"/>
    </row>
    <row r="2711" spans="9:30">
      <c r="I2711" s="20"/>
      <c r="P2711" s="20"/>
      <c r="W2711" s="20"/>
      <c r="AD2711" s="20"/>
    </row>
    <row r="2712" spans="9:30">
      <c r="I2712" s="20"/>
      <c r="P2712" s="20"/>
      <c r="W2712" s="20"/>
      <c r="AD2712" s="20"/>
    </row>
    <row r="2713" spans="9:30">
      <c r="I2713" s="20"/>
      <c r="P2713" s="20"/>
      <c r="W2713" s="20"/>
      <c r="AD2713" s="20"/>
    </row>
    <row r="2714" spans="9:30">
      <c r="I2714" s="20"/>
      <c r="P2714" s="20"/>
      <c r="W2714" s="20"/>
      <c r="AD2714" s="20"/>
    </row>
    <row r="2715" spans="9:30">
      <c r="I2715" s="20"/>
      <c r="P2715" s="20"/>
      <c r="W2715" s="20"/>
      <c r="AD2715" s="20"/>
    </row>
    <row r="2716" spans="9:30">
      <c r="I2716" s="20"/>
      <c r="P2716" s="20"/>
      <c r="W2716" s="20"/>
      <c r="AD2716" s="20"/>
    </row>
    <row r="2717" spans="9:30">
      <c r="I2717" s="20"/>
      <c r="P2717" s="20"/>
      <c r="W2717" s="20"/>
      <c r="AD2717" s="20"/>
    </row>
    <row r="2718" spans="9:30">
      <c r="I2718" s="20"/>
      <c r="P2718" s="20"/>
      <c r="W2718" s="20"/>
      <c r="AD2718" s="20"/>
    </row>
    <row r="2719" spans="9:30">
      <c r="I2719" s="20"/>
      <c r="P2719" s="20"/>
      <c r="W2719" s="20"/>
      <c r="AD2719" s="20"/>
    </row>
    <row r="2720" spans="9:30">
      <c r="I2720" s="20"/>
      <c r="P2720" s="20"/>
      <c r="W2720" s="20"/>
      <c r="AD2720" s="20"/>
    </row>
    <row r="2721" spans="9:30">
      <c r="I2721" s="20"/>
      <c r="P2721" s="20"/>
      <c r="W2721" s="20"/>
      <c r="AD2721" s="20"/>
    </row>
    <row r="2722" spans="9:30">
      <c r="I2722" s="20"/>
      <c r="P2722" s="20"/>
      <c r="W2722" s="20"/>
      <c r="AD2722" s="20"/>
    </row>
    <row r="2723" spans="9:30">
      <c r="I2723" s="20"/>
      <c r="P2723" s="20"/>
      <c r="W2723" s="20"/>
      <c r="AD2723" s="20"/>
    </row>
    <row r="2724" spans="9:30">
      <c r="I2724" s="20"/>
      <c r="P2724" s="20"/>
      <c r="W2724" s="20"/>
      <c r="AD2724" s="20"/>
    </row>
    <row r="2725" spans="9:30">
      <c r="I2725" s="20"/>
      <c r="P2725" s="20"/>
      <c r="W2725" s="20"/>
      <c r="AD2725" s="20"/>
    </row>
    <row r="2726" spans="9:30">
      <c r="I2726" s="20"/>
      <c r="P2726" s="20"/>
      <c r="W2726" s="20"/>
      <c r="AD2726" s="20"/>
    </row>
    <row r="2727" spans="9:30">
      <c r="I2727" s="20"/>
      <c r="P2727" s="20"/>
      <c r="W2727" s="20"/>
      <c r="AD2727" s="20"/>
    </row>
    <row r="2728" spans="9:30">
      <c r="I2728" s="20"/>
      <c r="P2728" s="20"/>
      <c r="W2728" s="20"/>
      <c r="AD2728" s="20"/>
    </row>
    <row r="2729" spans="9:30">
      <c r="I2729" s="20"/>
      <c r="P2729" s="20"/>
      <c r="W2729" s="20"/>
      <c r="AD2729" s="20"/>
    </row>
    <row r="2730" spans="9:30">
      <c r="I2730" s="20"/>
      <c r="P2730" s="20"/>
      <c r="W2730" s="20"/>
      <c r="AD2730" s="20"/>
    </row>
    <row r="2731" spans="9:30">
      <c r="I2731" s="20"/>
      <c r="P2731" s="20"/>
      <c r="W2731" s="20"/>
      <c r="AD2731" s="20"/>
    </row>
    <row r="2732" spans="9:30">
      <c r="I2732" s="20"/>
      <c r="P2732" s="20"/>
      <c r="W2732" s="20"/>
      <c r="AD2732" s="20"/>
    </row>
    <row r="2733" spans="9:30">
      <c r="I2733" s="20"/>
      <c r="P2733" s="20"/>
      <c r="W2733" s="20"/>
      <c r="AD2733" s="20"/>
    </row>
    <row r="2734" spans="9:30">
      <c r="I2734" s="20"/>
      <c r="P2734" s="20"/>
      <c r="W2734" s="20"/>
      <c r="AD2734" s="20"/>
    </row>
    <row r="2735" spans="9:30">
      <c r="I2735" s="20"/>
      <c r="P2735" s="20"/>
      <c r="W2735" s="20"/>
      <c r="AD2735" s="20"/>
    </row>
    <row r="2736" spans="9:30">
      <c r="I2736" s="20"/>
      <c r="P2736" s="20"/>
      <c r="W2736" s="20"/>
      <c r="AD2736" s="20"/>
    </row>
    <row r="2737" spans="9:30">
      <c r="I2737" s="20"/>
      <c r="P2737" s="20"/>
      <c r="W2737" s="20"/>
      <c r="AD2737" s="20"/>
    </row>
    <row r="2738" spans="9:30">
      <c r="I2738" s="20"/>
      <c r="P2738" s="20"/>
      <c r="W2738" s="20"/>
      <c r="AD2738" s="20"/>
    </row>
    <row r="2739" spans="9:30">
      <c r="I2739" s="20"/>
      <c r="P2739" s="20"/>
      <c r="W2739" s="20"/>
      <c r="AD2739" s="20"/>
    </row>
    <row r="2740" spans="9:30">
      <c r="I2740" s="20"/>
      <c r="P2740" s="20"/>
      <c r="W2740" s="20"/>
      <c r="AD2740" s="20"/>
    </row>
    <row r="2741" spans="9:30">
      <c r="I2741" s="20"/>
      <c r="P2741" s="20"/>
      <c r="W2741" s="20"/>
      <c r="AD2741" s="20"/>
    </row>
    <row r="2742" spans="9:30">
      <c r="I2742" s="20"/>
      <c r="P2742" s="20"/>
      <c r="W2742" s="20"/>
      <c r="AD2742" s="20"/>
    </row>
    <row r="2743" spans="9:30">
      <c r="I2743" s="20"/>
      <c r="P2743" s="20"/>
      <c r="W2743" s="20"/>
      <c r="AD2743" s="20"/>
    </row>
    <row r="2744" spans="9:30">
      <c r="I2744" s="20"/>
      <c r="P2744" s="20"/>
      <c r="W2744" s="20"/>
      <c r="AD2744" s="20"/>
    </row>
    <row r="2745" spans="9:30">
      <c r="I2745" s="20"/>
      <c r="P2745" s="20"/>
      <c r="W2745" s="20"/>
      <c r="AD2745" s="20"/>
    </row>
    <row r="2746" spans="9:30">
      <c r="I2746" s="20"/>
      <c r="P2746" s="20"/>
      <c r="W2746" s="20"/>
      <c r="AD2746" s="20"/>
    </row>
    <row r="2747" spans="9:30">
      <c r="I2747" s="20"/>
      <c r="P2747" s="20"/>
      <c r="W2747" s="20"/>
      <c r="AD2747" s="20"/>
    </row>
    <row r="2748" spans="9:30">
      <c r="I2748" s="20"/>
      <c r="P2748" s="20"/>
      <c r="W2748" s="20"/>
      <c r="AD2748" s="20"/>
    </row>
    <row r="2749" spans="9:30">
      <c r="I2749" s="20"/>
      <c r="P2749" s="20"/>
      <c r="W2749" s="20"/>
      <c r="AD2749" s="20"/>
    </row>
    <row r="2750" spans="9:30">
      <c r="I2750" s="20"/>
      <c r="P2750" s="20"/>
      <c r="W2750" s="20"/>
      <c r="AD2750" s="20"/>
    </row>
    <row r="2751" spans="9:30">
      <c r="I2751" s="20"/>
      <c r="P2751" s="20"/>
      <c r="W2751" s="20"/>
      <c r="AD2751" s="20"/>
    </row>
    <row r="2752" spans="9:30">
      <c r="I2752" s="20"/>
      <c r="P2752" s="20"/>
      <c r="W2752" s="20"/>
      <c r="AD2752" s="20"/>
    </row>
    <row r="2753" spans="9:30">
      <c r="I2753" s="20"/>
      <c r="P2753" s="20"/>
      <c r="W2753" s="20"/>
      <c r="AD2753" s="20"/>
    </row>
    <row r="2754" spans="9:30">
      <c r="I2754" s="20"/>
      <c r="P2754" s="20"/>
      <c r="W2754" s="20"/>
      <c r="AD2754" s="20"/>
    </row>
    <row r="2755" spans="9:30">
      <c r="I2755" s="20"/>
      <c r="P2755" s="20"/>
      <c r="W2755" s="20"/>
      <c r="AD2755" s="20"/>
    </row>
    <row r="2756" spans="9:30">
      <c r="I2756" s="20"/>
      <c r="P2756" s="20"/>
      <c r="W2756" s="20"/>
      <c r="AD2756" s="20"/>
    </row>
    <row r="2757" spans="9:30">
      <c r="I2757" s="20"/>
      <c r="P2757" s="20"/>
      <c r="W2757" s="20"/>
      <c r="AD2757" s="20"/>
    </row>
    <row r="2758" spans="9:30">
      <c r="I2758" s="20"/>
      <c r="P2758" s="20"/>
      <c r="W2758" s="20"/>
      <c r="AD2758" s="20"/>
    </row>
    <row r="2759" spans="9:30">
      <c r="I2759" s="20"/>
      <c r="P2759" s="20"/>
      <c r="W2759" s="20"/>
      <c r="AD2759" s="20"/>
    </row>
    <row r="2760" spans="9:30">
      <c r="I2760" s="20"/>
      <c r="P2760" s="20"/>
      <c r="W2760" s="20"/>
      <c r="AD2760" s="20"/>
    </row>
    <row r="2761" spans="9:30">
      <c r="I2761" s="20"/>
      <c r="P2761" s="20"/>
      <c r="W2761" s="20"/>
      <c r="AD2761" s="20"/>
    </row>
    <row r="2762" spans="9:30">
      <c r="I2762" s="20"/>
      <c r="P2762" s="20"/>
      <c r="W2762" s="20"/>
      <c r="AD2762" s="20"/>
    </row>
    <row r="2763" spans="9:30">
      <c r="I2763" s="20"/>
      <c r="P2763" s="20"/>
      <c r="W2763" s="20"/>
      <c r="AD2763" s="20"/>
    </row>
    <row r="2764" spans="9:30">
      <c r="I2764" s="20"/>
      <c r="P2764" s="20"/>
      <c r="W2764" s="20"/>
      <c r="AD2764" s="20"/>
    </row>
    <row r="2765" spans="9:30">
      <c r="I2765" s="20"/>
      <c r="P2765" s="20"/>
      <c r="W2765" s="20"/>
      <c r="AD2765" s="20"/>
    </row>
    <row r="2766" spans="9:30">
      <c r="I2766" s="20"/>
      <c r="P2766" s="20"/>
      <c r="W2766" s="20"/>
      <c r="AD2766" s="20"/>
    </row>
    <row r="2767" spans="9:30">
      <c r="I2767" s="20"/>
      <c r="P2767" s="20"/>
      <c r="W2767" s="20"/>
      <c r="AD2767" s="20"/>
    </row>
    <row r="2768" spans="9:30">
      <c r="I2768" s="20"/>
      <c r="P2768" s="20"/>
      <c r="W2768" s="20"/>
      <c r="AD2768" s="20"/>
    </row>
    <row r="2769" spans="9:30">
      <c r="I2769" s="20"/>
      <c r="P2769" s="20"/>
      <c r="W2769" s="20"/>
      <c r="AD2769" s="20"/>
    </row>
    <row r="2770" spans="9:30">
      <c r="I2770" s="20"/>
      <c r="P2770" s="20"/>
      <c r="W2770" s="20"/>
      <c r="AD2770" s="20"/>
    </row>
    <row r="2771" spans="9:30">
      <c r="I2771" s="20"/>
      <c r="P2771" s="20"/>
      <c r="W2771" s="20"/>
      <c r="AD2771" s="20"/>
    </row>
    <row r="2772" spans="9:30">
      <c r="I2772" s="20"/>
      <c r="P2772" s="20"/>
      <c r="W2772" s="20"/>
      <c r="AD2772" s="20"/>
    </row>
    <row r="2773" spans="9:30">
      <c r="I2773" s="20"/>
      <c r="P2773" s="20"/>
      <c r="W2773" s="20"/>
      <c r="AD2773" s="20"/>
    </row>
    <row r="2774" spans="9:30">
      <c r="I2774" s="20"/>
      <c r="P2774" s="20"/>
      <c r="W2774" s="20"/>
      <c r="AD2774" s="20"/>
    </row>
    <row r="2775" spans="9:30">
      <c r="I2775" s="20"/>
      <c r="P2775" s="20"/>
      <c r="W2775" s="20"/>
      <c r="AD2775" s="20"/>
    </row>
    <row r="2776" spans="9:30">
      <c r="I2776" s="20"/>
      <c r="P2776" s="20"/>
      <c r="W2776" s="20"/>
      <c r="AD2776" s="20"/>
    </row>
    <row r="2777" spans="9:30">
      <c r="I2777" s="20"/>
      <c r="P2777" s="20"/>
      <c r="W2777" s="20"/>
      <c r="AD2777" s="20"/>
    </row>
    <row r="2778" spans="9:30">
      <c r="I2778" s="20"/>
      <c r="P2778" s="20"/>
      <c r="W2778" s="20"/>
      <c r="AD2778" s="20"/>
    </row>
    <row r="2779" spans="9:30">
      <c r="I2779" s="20"/>
      <c r="P2779" s="20"/>
      <c r="W2779" s="20"/>
      <c r="AD2779" s="20"/>
    </row>
    <row r="2780" spans="9:30">
      <c r="I2780" s="20"/>
      <c r="P2780" s="20"/>
      <c r="W2780" s="20"/>
      <c r="AD2780" s="20"/>
    </row>
    <row r="2781" spans="9:30">
      <c r="I2781" s="20"/>
      <c r="P2781" s="20"/>
      <c r="W2781" s="20"/>
      <c r="AD2781" s="20"/>
    </row>
    <row r="2782" spans="9:30">
      <c r="I2782" s="20"/>
      <c r="P2782" s="20"/>
      <c r="W2782" s="20"/>
      <c r="AD2782" s="20"/>
    </row>
    <row r="2783" spans="9:30">
      <c r="I2783" s="20"/>
      <c r="P2783" s="20"/>
      <c r="W2783" s="20"/>
      <c r="AD2783" s="20"/>
    </row>
    <row r="2784" spans="9:30">
      <c r="I2784" s="20"/>
      <c r="P2784" s="20"/>
      <c r="W2784" s="20"/>
      <c r="AD2784" s="20"/>
    </row>
    <row r="2785" spans="9:30">
      <c r="I2785" s="20"/>
      <c r="P2785" s="20"/>
      <c r="W2785" s="20"/>
      <c r="AD2785" s="20"/>
    </row>
    <row r="2786" spans="9:30">
      <c r="I2786" s="20"/>
      <c r="P2786" s="20"/>
      <c r="W2786" s="20"/>
      <c r="AD2786" s="20"/>
    </row>
    <row r="2787" spans="9:30">
      <c r="I2787" s="20"/>
      <c r="P2787" s="20"/>
      <c r="W2787" s="20"/>
      <c r="AD2787" s="20"/>
    </row>
    <row r="2788" spans="9:30">
      <c r="I2788" s="20"/>
      <c r="P2788" s="20"/>
      <c r="W2788" s="20"/>
      <c r="AD2788" s="20"/>
    </row>
    <row r="2789" spans="9:30">
      <c r="I2789" s="20"/>
      <c r="P2789" s="20"/>
      <c r="W2789" s="20"/>
      <c r="AD2789" s="20"/>
    </row>
    <row r="2790" spans="9:30">
      <c r="I2790" s="20"/>
      <c r="P2790" s="20"/>
      <c r="W2790" s="20"/>
      <c r="AD2790" s="20"/>
    </row>
    <row r="2791" spans="9:30">
      <c r="I2791" s="20"/>
      <c r="P2791" s="20"/>
      <c r="W2791" s="20"/>
      <c r="AD2791" s="20"/>
    </row>
    <row r="2792" spans="9:30">
      <c r="I2792" s="20"/>
      <c r="P2792" s="20"/>
      <c r="W2792" s="20"/>
      <c r="AD2792" s="20"/>
    </row>
    <row r="2793" spans="9:30">
      <c r="I2793" s="20"/>
      <c r="P2793" s="20"/>
      <c r="W2793" s="20"/>
      <c r="AD2793" s="20"/>
    </row>
    <row r="2794" spans="9:30">
      <c r="I2794" s="20"/>
      <c r="P2794" s="20"/>
      <c r="W2794" s="20"/>
      <c r="AD2794" s="20"/>
    </row>
    <row r="2795" spans="9:30">
      <c r="I2795" s="20"/>
      <c r="P2795" s="20"/>
      <c r="W2795" s="20"/>
      <c r="AD2795" s="20"/>
    </row>
    <row r="2796" spans="9:30">
      <c r="I2796" s="20"/>
      <c r="P2796" s="20"/>
      <c r="W2796" s="20"/>
      <c r="AD2796" s="20"/>
    </row>
    <row r="2797" spans="9:30">
      <c r="I2797" s="20"/>
      <c r="P2797" s="20"/>
      <c r="W2797" s="20"/>
      <c r="AD2797" s="20"/>
    </row>
    <row r="2798" spans="9:30">
      <c r="I2798" s="20"/>
      <c r="P2798" s="20"/>
      <c r="W2798" s="20"/>
      <c r="AD2798" s="20"/>
    </row>
    <row r="2799" spans="9:30">
      <c r="I2799" s="20"/>
      <c r="P2799" s="20"/>
      <c r="W2799" s="20"/>
      <c r="AD2799" s="20"/>
    </row>
    <row r="2800" spans="9:30">
      <c r="I2800" s="20"/>
      <c r="P2800" s="20"/>
      <c r="W2800" s="20"/>
      <c r="AD2800" s="20"/>
    </row>
    <row r="2801" spans="9:30">
      <c r="I2801" s="20"/>
      <c r="P2801" s="20"/>
      <c r="W2801" s="20"/>
      <c r="AD2801" s="20"/>
    </row>
    <row r="2802" spans="9:30">
      <c r="I2802" s="20"/>
      <c r="P2802" s="20"/>
      <c r="W2802" s="20"/>
      <c r="AD2802" s="20"/>
    </row>
    <row r="2803" spans="9:30">
      <c r="I2803" s="20"/>
      <c r="P2803" s="20"/>
      <c r="W2803" s="20"/>
      <c r="AD2803" s="20"/>
    </row>
    <row r="2804" spans="9:30">
      <c r="I2804" s="20"/>
      <c r="P2804" s="20"/>
      <c r="W2804" s="20"/>
      <c r="AD2804" s="20"/>
    </row>
    <row r="2805" spans="9:30">
      <c r="I2805" s="20"/>
      <c r="P2805" s="20"/>
      <c r="W2805" s="20"/>
      <c r="AD2805" s="20"/>
    </row>
    <row r="2806" spans="9:30">
      <c r="I2806" s="20"/>
      <c r="P2806" s="20"/>
      <c r="W2806" s="20"/>
      <c r="AD2806" s="20"/>
    </row>
    <row r="2807" spans="9:30">
      <c r="I2807" s="20"/>
      <c r="P2807" s="20"/>
      <c r="W2807" s="20"/>
      <c r="AD2807" s="20"/>
    </row>
    <row r="2808" spans="9:30">
      <c r="I2808" s="20"/>
      <c r="P2808" s="20"/>
      <c r="W2808" s="20"/>
      <c r="AD2808" s="20"/>
    </row>
    <row r="2809" spans="9:30">
      <c r="I2809" s="20"/>
      <c r="P2809" s="20"/>
      <c r="W2809" s="20"/>
      <c r="AD2809" s="20"/>
    </row>
    <row r="2810" spans="9:30">
      <c r="I2810" s="20"/>
      <c r="P2810" s="20"/>
      <c r="W2810" s="20"/>
      <c r="AD2810" s="20"/>
    </row>
    <row r="2811" spans="9:30">
      <c r="I2811" s="20"/>
      <c r="P2811" s="20"/>
      <c r="W2811" s="20"/>
      <c r="AD2811" s="20"/>
    </row>
    <row r="2812" spans="9:30">
      <c r="I2812" s="20"/>
      <c r="P2812" s="20"/>
      <c r="W2812" s="20"/>
      <c r="AD2812" s="20"/>
    </row>
    <row r="2813" spans="9:30">
      <c r="I2813" s="20"/>
      <c r="P2813" s="20"/>
      <c r="W2813" s="20"/>
      <c r="AD2813" s="20"/>
    </row>
    <row r="2814" spans="9:30">
      <c r="I2814" s="20"/>
      <c r="P2814" s="20"/>
      <c r="W2814" s="20"/>
      <c r="AD2814" s="20"/>
    </row>
    <row r="2815" spans="9:30">
      <c r="I2815" s="20"/>
      <c r="P2815" s="20"/>
      <c r="W2815" s="20"/>
      <c r="AD2815" s="20"/>
    </row>
    <row r="2816" spans="9:30">
      <c r="I2816" s="20"/>
      <c r="P2816" s="20"/>
      <c r="W2816" s="20"/>
      <c r="AD2816" s="20"/>
    </row>
    <row r="2817" spans="9:30">
      <c r="I2817" s="20"/>
      <c r="P2817" s="20"/>
      <c r="W2817" s="20"/>
      <c r="AD2817" s="20"/>
    </row>
    <row r="2818" spans="9:30">
      <c r="I2818" s="20"/>
      <c r="P2818" s="20"/>
      <c r="W2818" s="20"/>
      <c r="AD2818" s="20"/>
    </row>
    <row r="2819" spans="9:30">
      <c r="I2819" s="20"/>
      <c r="P2819" s="20"/>
      <c r="W2819" s="20"/>
      <c r="AD2819" s="20"/>
    </row>
    <row r="2820" spans="9:30">
      <c r="I2820" s="20"/>
      <c r="P2820" s="20"/>
      <c r="W2820" s="20"/>
      <c r="AD2820" s="20"/>
    </row>
    <row r="2821" spans="9:30">
      <c r="I2821" s="20"/>
      <c r="P2821" s="20"/>
      <c r="W2821" s="20"/>
      <c r="AD2821" s="20"/>
    </row>
    <row r="2822" spans="9:30">
      <c r="I2822" s="20"/>
      <c r="P2822" s="20"/>
      <c r="W2822" s="20"/>
      <c r="AD2822" s="20"/>
    </row>
    <row r="2823" spans="9:30">
      <c r="I2823" s="20"/>
      <c r="P2823" s="20"/>
      <c r="W2823" s="20"/>
      <c r="AD2823" s="20"/>
    </row>
    <row r="2824" spans="9:30">
      <c r="I2824" s="20"/>
      <c r="P2824" s="20"/>
      <c r="W2824" s="20"/>
      <c r="AD2824" s="20"/>
    </row>
    <row r="2825" spans="9:30">
      <c r="I2825" s="20"/>
      <c r="P2825" s="20"/>
      <c r="W2825" s="20"/>
      <c r="AD2825" s="20"/>
    </row>
    <row r="2826" spans="9:30">
      <c r="I2826" s="20"/>
      <c r="P2826" s="20"/>
      <c r="W2826" s="20"/>
      <c r="AD2826" s="20"/>
    </row>
    <row r="2827" spans="9:30">
      <c r="I2827" s="20"/>
      <c r="P2827" s="20"/>
      <c r="W2827" s="20"/>
      <c r="AD2827" s="20"/>
    </row>
    <row r="2828" spans="9:30">
      <c r="I2828" s="20"/>
      <c r="P2828" s="20"/>
      <c r="W2828" s="20"/>
      <c r="AD2828" s="20"/>
    </row>
    <row r="2829" spans="9:30">
      <c r="I2829" s="20"/>
      <c r="P2829" s="20"/>
      <c r="W2829" s="20"/>
      <c r="AD2829" s="20"/>
    </row>
    <row r="2830" spans="9:30">
      <c r="I2830" s="20"/>
      <c r="P2830" s="20"/>
      <c r="W2830" s="20"/>
      <c r="AD2830" s="20"/>
    </row>
    <row r="2831" spans="9:30">
      <c r="I2831" s="20"/>
      <c r="P2831" s="20"/>
      <c r="W2831" s="20"/>
      <c r="AD2831" s="20"/>
    </row>
    <row r="2832" spans="9:30">
      <c r="I2832" s="20"/>
      <c r="P2832" s="20"/>
      <c r="W2832" s="20"/>
      <c r="AD2832" s="20"/>
    </row>
    <row r="2833" spans="9:30">
      <c r="I2833" s="20"/>
      <c r="P2833" s="20"/>
      <c r="W2833" s="20"/>
      <c r="AD2833" s="20"/>
    </row>
    <row r="2834" spans="9:30">
      <c r="I2834" s="20"/>
      <c r="P2834" s="20"/>
      <c r="W2834" s="20"/>
      <c r="AD2834" s="20"/>
    </row>
    <row r="2835" spans="9:30">
      <c r="I2835" s="20"/>
      <c r="P2835" s="20"/>
      <c r="W2835" s="20"/>
      <c r="AD2835" s="20"/>
    </row>
    <row r="2836" spans="9:30">
      <c r="I2836" s="20"/>
      <c r="P2836" s="20"/>
      <c r="W2836" s="20"/>
      <c r="AD2836" s="20"/>
    </row>
    <row r="2837" spans="9:30">
      <c r="I2837" s="20"/>
      <c r="P2837" s="20"/>
      <c r="W2837" s="20"/>
      <c r="AD2837" s="20"/>
    </row>
    <row r="2838" spans="9:30">
      <c r="I2838" s="20"/>
      <c r="P2838" s="20"/>
      <c r="W2838" s="20"/>
      <c r="AD2838" s="20"/>
    </row>
    <row r="2839" spans="9:30">
      <c r="I2839" s="20"/>
      <c r="P2839" s="20"/>
      <c r="W2839" s="20"/>
      <c r="AD2839" s="20"/>
    </row>
    <row r="2840" spans="9:30">
      <c r="I2840" s="20"/>
      <c r="P2840" s="20"/>
      <c r="W2840" s="20"/>
      <c r="AD2840" s="20"/>
    </row>
    <row r="2841" spans="9:30">
      <c r="I2841" s="20"/>
      <c r="P2841" s="20"/>
      <c r="W2841" s="20"/>
      <c r="AD2841" s="20"/>
    </row>
    <row r="2842" spans="9:30">
      <c r="I2842" s="20"/>
      <c r="P2842" s="20"/>
      <c r="W2842" s="20"/>
      <c r="AD2842" s="20"/>
    </row>
    <row r="2843" spans="9:30">
      <c r="I2843" s="20"/>
      <c r="P2843" s="20"/>
      <c r="W2843" s="20"/>
      <c r="AD2843" s="20"/>
    </row>
    <row r="2844" spans="9:30">
      <c r="I2844" s="20"/>
      <c r="P2844" s="20"/>
      <c r="W2844" s="20"/>
      <c r="AD2844" s="20"/>
    </row>
    <row r="2845" spans="9:30">
      <c r="I2845" s="20"/>
      <c r="P2845" s="20"/>
      <c r="W2845" s="20"/>
      <c r="AD2845" s="20"/>
    </row>
    <row r="2846" spans="9:30">
      <c r="I2846" s="20"/>
      <c r="P2846" s="20"/>
      <c r="W2846" s="20"/>
      <c r="AD2846" s="20"/>
    </row>
    <row r="2847" spans="9:30">
      <c r="I2847" s="20"/>
      <c r="P2847" s="20"/>
      <c r="W2847" s="20"/>
      <c r="AD2847" s="20"/>
    </row>
    <row r="2848" spans="9:30">
      <c r="I2848" s="20"/>
      <c r="P2848" s="20"/>
      <c r="W2848" s="20"/>
      <c r="AD2848" s="20"/>
    </row>
    <row r="2849" spans="9:30">
      <c r="I2849" s="20"/>
      <c r="P2849" s="20"/>
      <c r="W2849" s="20"/>
      <c r="AD2849" s="20"/>
    </row>
    <row r="2850" spans="9:30">
      <c r="I2850" s="20"/>
      <c r="P2850" s="20"/>
      <c r="W2850" s="20"/>
      <c r="AD2850" s="20"/>
    </row>
    <row r="2851" spans="9:30">
      <c r="I2851" s="20"/>
      <c r="P2851" s="20"/>
      <c r="W2851" s="20"/>
      <c r="AD2851" s="20"/>
    </row>
    <row r="2852" spans="9:30">
      <c r="I2852" s="20"/>
      <c r="P2852" s="20"/>
      <c r="W2852" s="20"/>
      <c r="AD2852" s="20"/>
    </row>
    <row r="2853" spans="9:30">
      <c r="I2853" s="20"/>
      <c r="P2853" s="20"/>
      <c r="W2853" s="20"/>
      <c r="AD2853" s="20"/>
    </row>
    <row r="2854" spans="9:30">
      <c r="I2854" s="20"/>
      <c r="P2854" s="20"/>
      <c r="W2854" s="20"/>
      <c r="AD2854" s="20"/>
    </row>
    <row r="2855" spans="9:30">
      <c r="I2855" s="20"/>
      <c r="P2855" s="20"/>
      <c r="W2855" s="20"/>
      <c r="AD2855" s="20"/>
    </row>
    <row r="2856" spans="9:30">
      <c r="I2856" s="20"/>
      <c r="P2856" s="20"/>
      <c r="W2856" s="20"/>
      <c r="AD2856" s="20"/>
    </row>
    <row r="2857" spans="9:30">
      <c r="I2857" s="20"/>
      <c r="P2857" s="20"/>
      <c r="W2857" s="20"/>
      <c r="AD2857" s="20"/>
    </row>
    <row r="2858" spans="9:30">
      <c r="I2858" s="20"/>
      <c r="P2858" s="20"/>
      <c r="W2858" s="20"/>
      <c r="AD2858" s="20"/>
    </row>
    <row r="2859" spans="9:30">
      <c r="I2859" s="20"/>
      <c r="P2859" s="20"/>
      <c r="W2859" s="20"/>
      <c r="AD2859" s="20"/>
    </row>
    <row r="2860" spans="9:30">
      <c r="I2860" s="20"/>
      <c r="P2860" s="20"/>
      <c r="W2860" s="20"/>
      <c r="AD2860" s="20"/>
    </row>
    <row r="2861" spans="9:30">
      <c r="I2861" s="20"/>
      <c r="P2861" s="20"/>
      <c r="W2861" s="20"/>
      <c r="AD2861" s="20"/>
    </row>
    <row r="2862" spans="9:30">
      <c r="I2862" s="20"/>
      <c r="P2862" s="20"/>
      <c r="W2862" s="20"/>
      <c r="AD2862" s="20"/>
    </row>
    <row r="2863" spans="9:30">
      <c r="I2863" s="20"/>
      <c r="P2863" s="20"/>
      <c r="W2863" s="20"/>
      <c r="AD2863" s="20"/>
    </row>
    <row r="2864" spans="9:30">
      <c r="I2864" s="20"/>
      <c r="P2864" s="20"/>
      <c r="W2864" s="20"/>
      <c r="AD2864" s="20"/>
    </row>
    <row r="2865" spans="9:30">
      <c r="I2865" s="20"/>
      <c r="P2865" s="20"/>
      <c r="W2865" s="20"/>
      <c r="AD2865" s="20"/>
    </row>
    <row r="2866" spans="9:30">
      <c r="I2866" s="20"/>
      <c r="P2866" s="20"/>
      <c r="W2866" s="20"/>
      <c r="AD2866" s="20"/>
    </row>
    <row r="2867" spans="9:30">
      <c r="I2867" s="20"/>
      <c r="P2867" s="20"/>
      <c r="W2867" s="20"/>
      <c r="AD2867" s="20"/>
    </row>
    <row r="2868" spans="9:30">
      <c r="I2868" s="20"/>
      <c r="P2868" s="20"/>
      <c r="W2868" s="20"/>
      <c r="AD2868" s="20"/>
    </row>
    <row r="2869" spans="9:30">
      <c r="I2869" s="20"/>
      <c r="P2869" s="20"/>
      <c r="W2869" s="20"/>
      <c r="AD2869" s="20"/>
    </row>
    <row r="2870" spans="9:30">
      <c r="I2870" s="20"/>
      <c r="P2870" s="20"/>
      <c r="W2870" s="20"/>
      <c r="AD2870" s="20"/>
    </row>
    <row r="2871" spans="9:30">
      <c r="I2871" s="20"/>
      <c r="P2871" s="20"/>
      <c r="W2871" s="20"/>
      <c r="AD2871" s="20"/>
    </row>
    <row r="2872" spans="9:30">
      <c r="I2872" s="20"/>
      <c r="P2872" s="20"/>
      <c r="W2872" s="20"/>
      <c r="AD2872" s="20"/>
    </row>
    <row r="2873" spans="9:30">
      <c r="I2873" s="20"/>
      <c r="P2873" s="20"/>
      <c r="W2873" s="20"/>
      <c r="AD2873" s="20"/>
    </row>
    <row r="2874" spans="9:30">
      <c r="I2874" s="20"/>
      <c r="P2874" s="20"/>
      <c r="W2874" s="20"/>
      <c r="AD2874" s="20"/>
    </row>
    <row r="2875" spans="9:30">
      <c r="I2875" s="20"/>
      <c r="P2875" s="20"/>
      <c r="W2875" s="20"/>
      <c r="AD2875" s="20"/>
    </row>
    <row r="2876" spans="9:30">
      <c r="I2876" s="20"/>
      <c r="P2876" s="20"/>
      <c r="W2876" s="20"/>
      <c r="AD2876" s="20"/>
    </row>
    <row r="2877" spans="9:30">
      <c r="I2877" s="20"/>
      <c r="P2877" s="20"/>
      <c r="W2877" s="20"/>
      <c r="AD2877" s="20"/>
    </row>
    <row r="2878" spans="9:30">
      <c r="I2878" s="20"/>
      <c r="P2878" s="20"/>
      <c r="W2878" s="20"/>
      <c r="AD2878" s="20"/>
    </row>
    <row r="2879" spans="9:30">
      <c r="I2879" s="20"/>
      <c r="P2879" s="20"/>
      <c r="W2879" s="20"/>
      <c r="AD2879" s="20"/>
    </row>
    <row r="2880" spans="9:30">
      <c r="I2880" s="20"/>
      <c r="P2880" s="20"/>
      <c r="W2880" s="20"/>
      <c r="AD2880" s="20"/>
    </row>
    <row r="2881" spans="9:30">
      <c r="I2881" s="20"/>
      <c r="P2881" s="20"/>
      <c r="W2881" s="20"/>
      <c r="AD2881" s="20"/>
    </row>
    <row r="2882" spans="9:30">
      <c r="I2882" s="20"/>
      <c r="P2882" s="20"/>
      <c r="W2882" s="20"/>
      <c r="AD2882" s="20"/>
    </row>
    <row r="2883" spans="9:30">
      <c r="I2883" s="20"/>
      <c r="P2883" s="20"/>
      <c r="W2883" s="20"/>
      <c r="AD2883" s="20"/>
    </row>
    <row r="2884" spans="9:30">
      <c r="I2884" s="20"/>
      <c r="P2884" s="20"/>
      <c r="W2884" s="20"/>
      <c r="AD2884" s="20"/>
    </row>
    <row r="2885" spans="9:30">
      <c r="I2885" s="20"/>
      <c r="P2885" s="20"/>
      <c r="W2885" s="20"/>
      <c r="AD2885" s="20"/>
    </row>
    <row r="2886" spans="9:30">
      <c r="I2886" s="20"/>
      <c r="P2886" s="20"/>
      <c r="W2886" s="20"/>
      <c r="AD2886" s="20"/>
    </row>
    <row r="2887" spans="9:30">
      <c r="I2887" s="20"/>
      <c r="P2887" s="20"/>
      <c r="W2887" s="20"/>
      <c r="AD2887" s="20"/>
    </row>
    <row r="2888" spans="9:30">
      <c r="I2888" s="20"/>
      <c r="P2888" s="20"/>
      <c r="W2888" s="20"/>
      <c r="AD2888" s="20"/>
    </row>
    <row r="2889" spans="9:30">
      <c r="I2889" s="20"/>
      <c r="P2889" s="20"/>
      <c r="W2889" s="20"/>
      <c r="AD2889" s="20"/>
    </row>
    <row r="2890" spans="9:30">
      <c r="I2890" s="20"/>
      <c r="P2890" s="20"/>
      <c r="W2890" s="20"/>
      <c r="AD2890" s="20"/>
    </row>
    <row r="2891" spans="9:30">
      <c r="I2891" s="20"/>
      <c r="P2891" s="20"/>
      <c r="W2891" s="20"/>
      <c r="AD2891" s="20"/>
    </row>
    <row r="2892" spans="9:30">
      <c r="I2892" s="20"/>
      <c r="P2892" s="20"/>
      <c r="W2892" s="20"/>
      <c r="AD2892" s="20"/>
    </row>
    <row r="2893" spans="9:30">
      <c r="I2893" s="20"/>
      <c r="P2893" s="20"/>
      <c r="W2893" s="20"/>
      <c r="AD2893" s="20"/>
    </row>
    <row r="2894" spans="9:30">
      <c r="I2894" s="20"/>
      <c r="P2894" s="20"/>
      <c r="W2894" s="20"/>
      <c r="AD2894" s="20"/>
    </row>
    <row r="2895" spans="9:30">
      <c r="I2895" s="20"/>
      <c r="P2895" s="20"/>
      <c r="W2895" s="20"/>
      <c r="AD2895" s="20"/>
    </row>
    <row r="2896" spans="9:30">
      <c r="I2896" s="20"/>
      <c r="P2896" s="20"/>
      <c r="W2896" s="20"/>
      <c r="AD2896" s="20"/>
    </row>
    <row r="2897" spans="9:30">
      <c r="I2897" s="20"/>
      <c r="P2897" s="20"/>
      <c r="W2897" s="20"/>
      <c r="AD2897" s="20"/>
    </row>
    <row r="2898" spans="9:30">
      <c r="I2898" s="20"/>
      <c r="P2898" s="20"/>
      <c r="W2898" s="20"/>
      <c r="AD2898" s="20"/>
    </row>
    <row r="2899" spans="9:30">
      <c r="I2899" s="20"/>
      <c r="P2899" s="20"/>
      <c r="W2899" s="20"/>
      <c r="AD2899" s="20"/>
    </row>
    <row r="2900" spans="9:30">
      <c r="I2900" s="20"/>
      <c r="P2900" s="20"/>
      <c r="W2900" s="20"/>
      <c r="AD2900" s="20"/>
    </row>
    <row r="2901" spans="9:30">
      <c r="I2901" s="20"/>
      <c r="P2901" s="20"/>
      <c r="W2901" s="20"/>
      <c r="AD2901" s="20"/>
    </row>
    <row r="2902" spans="9:30">
      <c r="I2902" s="20"/>
      <c r="P2902" s="20"/>
      <c r="W2902" s="20"/>
      <c r="AD2902" s="20"/>
    </row>
    <row r="2903" spans="9:30">
      <c r="I2903" s="20"/>
      <c r="P2903" s="20"/>
      <c r="W2903" s="20"/>
      <c r="AD2903" s="20"/>
    </row>
    <row r="2904" spans="9:30">
      <c r="I2904" s="20"/>
      <c r="P2904" s="20"/>
      <c r="W2904" s="20"/>
      <c r="AD2904" s="20"/>
    </row>
    <row r="2905" spans="9:30">
      <c r="I2905" s="20"/>
      <c r="P2905" s="20"/>
      <c r="W2905" s="20"/>
      <c r="AD2905" s="20"/>
    </row>
    <row r="2906" spans="9:30">
      <c r="I2906" s="20"/>
      <c r="P2906" s="20"/>
      <c r="W2906" s="20"/>
      <c r="AD2906" s="20"/>
    </row>
    <row r="2907" spans="9:30">
      <c r="I2907" s="20"/>
      <c r="P2907" s="20"/>
      <c r="W2907" s="20"/>
      <c r="AD2907" s="20"/>
    </row>
    <row r="2908" spans="9:30">
      <c r="I2908" s="20"/>
      <c r="P2908" s="20"/>
      <c r="W2908" s="20"/>
      <c r="AD2908" s="20"/>
    </row>
    <row r="2909" spans="9:30">
      <c r="I2909" s="20"/>
      <c r="P2909" s="20"/>
      <c r="W2909" s="20"/>
      <c r="AD2909" s="20"/>
    </row>
    <row r="2910" spans="9:30">
      <c r="I2910" s="20"/>
      <c r="P2910" s="20"/>
      <c r="W2910" s="20"/>
      <c r="AD2910" s="20"/>
    </row>
    <row r="2911" spans="9:30">
      <c r="I2911" s="20"/>
      <c r="P2911" s="20"/>
      <c r="W2911" s="20"/>
      <c r="AD2911" s="20"/>
    </row>
    <row r="2912" spans="9:30">
      <c r="I2912" s="20"/>
      <c r="P2912" s="20"/>
      <c r="W2912" s="20"/>
      <c r="AD2912" s="20"/>
    </row>
    <row r="2913" spans="9:30">
      <c r="I2913" s="20"/>
      <c r="P2913" s="20"/>
      <c r="W2913" s="20"/>
      <c r="AD2913" s="20"/>
    </row>
    <row r="2914" spans="9:30">
      <c r="I2914" s="20"/>
      <c r="P2914" s="20"/>
      <c r="W2914" s="20"/>
      <c r="AD2914" s="20"/>
    </row>
    <row r="2915" spans="9:30">
      <c r="I2915" s="20"/>
      <c r="P2915" s="20"/>
      <c r="W2915" s="20"/>
      <c r="AD2915" s="20"/>
    </row>
    <row r="2916" spans="9:30">
      <c r="I2916" s="20"/>
      <c r="P2916" s="20"/>
      <c r="W2916" s="20"/>
      <c r="AD2916" s="20"/>
    </row>
    <row r="2917" spans="9:30">
      <c r="I2917" s="20"/>
      <c r="P2917" s="20"/>
      <c r="W2917" s="20"/>
      <c r="AD2917" s="20"/>
    </row>
    <row r="2918" spans="9:30">
      <c r="I2918" s="20"/>
      <c r="P2918" s="20"/>
      <c r="W2918" s="20"/>
      <c r="AD2918" s="20"/>
    </row>
    <row r="2919" spans="9:30">
      <c r="I2919" s="20"/>
      <c r="P2919" s="20"/>
      <c r="W2919" s="20"/>
      <c r="AD2919" s="20"/>
    </row>
    <row r="2920" spans="9:30">
      <c r="I2920" s="20"/>
      <c r="P2920" s="20"/>
      <c r="W2920" s="20"/>
      <c r="AD2920" s="20"/>
    </row>
    <row r="2921" spans="9:30">
      <c r="I2921" s="20"/>
      <c r="P2921" s="20"/>
      <c r="W2921" s="20"/>
      <c r="AD2921" s="20"/>
    </row>
    <row r="2922" spans="9:30">
      <c r="I2922" s="20"/>
      <c r="P2922" s="20"/>
      <c r="W2922" s="20"/>
      <c r="AD2922" s="20"/>
    </row>
    <row r="2923" spans="9:30">
      <c r="I2923" s="20"/>
      <c r="P2923" s="20"/>
      <c r="W2923" s="20"/>
      <c r="AD2923" s="20"/>
    </row>
    <row r="2924" spans="9:30">
      <c r="I2924" s="20"/>
      <c r="P2924" s="20"/>
      <c r="W2924" s="20"/>
      <c r="AD2924" s="20"/>
    </row>
    <row r="2925" spans="9:30">
      <c r="I2925" s="20"/>
      <c r="P2925" s="20"/>
      <c r="W2925" s="20"/>
      <c r="AD2925" s="20"/>
    </row>
    <row r="2926" spans="9:30">
      <c r="I2926" s="20"/>
      <c r="P2926" s="20"/>
      <c r="W2926" s="20"/>
      <c r="AD2926" s="20"/>
    </row>
    <row r="2927" spans="9:30">
      <c r="I2927" s="20"/>
      <c r="P2927" s="20"/>
      <c r="W2927" s="20"/>
      <c r="AD2927" s="20"/>
    </row>
    <row r="2928" spans="9:30">
      <c r="I2928" s="20"/>
      <c r="P2928" s="20"/>
      <c r="W2928" s="20"/>
      <c r="AD2928" s="20"/>
    </row>
    <row r="2929" spans="9:30">
      <c r="I2929" s="20"/>
      <c r="P2929" s="20"/>
      <c r="W2929" s="20"/>
      <c r="AD2929" s="20"/>
    </row>
    <row r="2930" spans="9:30">
      <c r="I2930" s="20"/>
      <c r="P2930" s="20"/>
      <c r="W2930" s="20"/>
      <c r="AD2930" s="20"/>
    </row>
    <row r="2931" spans="9:30">
      <c r="I2931" s="20"/>
      <c r="P2931" s="20"/>
      <c r="W2931" s="20"/>
      <c r="AD2931" s="20"/>
    </row>
    <row r="2932" spans="9:30">
      <c r="I2932" s="20"/>
      <c r="P2932" s="20"/>
      <c r="W2932" s="20"/>
      <c r="AD2932" s="20"/>
    </row>
    <row r="2933" spans="9:30">
      <c r="I2933" s="20"/>
      <c r="P2933" s="20"/>
      <c r="W2933" s="20"/>
      <c r="AD2933" s="20"/>
    </row>
    <row r="2934" spans="9:30">
      <c r="I2934" s="20"/>
      <c r="P2934" s="20"/>
      <c r="W2934" s="20"/>
      <c r="AD2934" s="20"/>
    </row>
    <row r="2935" spans="9:30">
      <c r="I2935" s="20"/>
      <c r="P2935" s="20"/>
      <c r="W2935" s="20"/>
      <c r="AD2935" s="20"/>
    </row>
    <row r="2936" spans="9:30">
      <c r="I2936" s="20"/>
      <c r="P2936" s="20"/>
      <c r="W2936" s="20"/>
      <c r="AD2936" s="20"/>
    </row>
    <row r="2937" spans="9:30">
      <c r="I2937" s="20"/>
      <c r="P2937" s="20"/>
      <c r="W2937" s="20"/>
      <c r="AD2937" s="20"/>
    </row>
    <row r="2938" spans="9:30">
      <c r="I2938" s="20"/>
      <c r="P2938" s="20"/>
      <c r="W2938" s="20"/>
      <c r="AD2938" s="20"/>
    </row>
    <row r="2939" spans="9:30">
      <c r="I2939" s="20"/>
      <c r="P2939" s="20"/>
      <c r="W2939" s="20"/>
      <c r="AD2939" s="20"/>
    </row>
    <row r="2940" spans="9:30">
      <c r="I2940" s="20"/>
      <c r="P2940" s="20"/>
      <c r="W2940" s="20"/>
      <c r="AD2940" s="20"/>
    </row>
    <row r="2941" spans="9:30">
      <c r="I2941" s="20"/>
      <c r="P2941" s="20"/>
      <c r="W2941" s="20"/>
      <c r="AD2941" s="20"/>
    </row>
    <row r="2942" spans="9:30">
      <c r="I2942" s="20"/>
      <c r="P2942" s="20"/>
      <c r="W2942" s="20"/>
      <c r="AD2942" s="20"/>
    </row>
    <row r="2943" spans="9:30">
      <c r="I2943" s="20"/>
      <c r="P2943" s="20"/>
      <c r="W2943" s="20"/>
      <c r="AD2943" s="20"/>
    </row>
    <row r="2944" spans="9:30">
      <c r="I2944" s="20"/>
      <c r="P2944" s="20"/>
      <c r="W2944" s="20"/>
      <c r="AD2944" s="20"/>
    </row>
    <row r="2945" spans="9:30">
      <c r="I2945" s="20"/>
      <c r="P2945" s="20"/>
      <c r="W2945" s="20"/>
      <c r="AD2945" s="20"/>
    </row>
    <row r="2946" spans="9:30">
      <c r="I2946" s="20"/>
      <c r="P2946" s="20"/>
      <c r="W2946" s="20"/>
      <c r="AD2946" s="20"/>
    </row>
    <row r="2947" spans="9:30">
      <c r="I2947" s="20"/>
      <c r="P2947" s="20"/>
      <c r="W2947" s="20"/>
      <c r="AD2947" s="20"/>
    </row>
    <row r="2948" spans="9:30">
      <c r="I2948" s="20"/>
      <c r="P2948" s="20"/>
      <c r="W2948" s="20"/>
      <c r="AD2948" s="20"/>
    </row>
    <row r="2949" spans="9:30">
      <c r="I2949" s="20"/>
      <c r="P2949" s="20"/>
      <c r="W2949" s="20"/>
      <c r="AD2949" s="20"/>
    </row>
    <row r="2950" spans="9:30">
      <c r="I2950" s="20"/>
      <c r="P2950" s="20"/>
      <c r="W2950" s="20"/>
      <c r="AD2950" s="20"/>
    </row>
    <row r="2951" spans="9:30">
      <c r="I2951" s="20"/>
      <c r="P2951" s="20"/>
      <c r="W2951" s="20"/>
      <c r="AD2951" s="20"/>
    </row>
    <row r="2952" spans="9:30">
      <c r="I2952" s="20"/>
      <c r="P2952" s="20"/>
      <c r="W2952" s="20"/>
      <c r="AD2952" s="20"/>
    </row>
    <row r="2953" spans="9:30">
      <c r="I2953" s="20"/>
      <c r="P2953" s="20"/>
      <c r="W2953" s="20"/>
      <c r="AD2953" s="20"/>
    </row>
    <row r="2954" spans="9:30">
      <c r="I2954" s="20"/>
      <c r="P2954" s="20"/>
      <c r="W2954" s="20"/>
      <c r="AD2954" s="20"/>
    </row>
    <row r="2955" spans="9:30">
      <c r="I2955" s="20"/>
      <c r="P2955" s="20"/>
      <c r="W2955" s="20"/>
      <c r="AD2955" s="20"/>
    </row>
    <row r="2956" spans="9:30">
      <c r="I2956" s="20"/>
      <c r="P2956" s="20"/>
      <c r="W2956" s="20"/>
      <c r="AD2956" s="20"/>
    </row>
    <row r="2957" spans="9:30">
      <c r="I2957" s="20"/>
      <c r="P2957" s="20"/>
      <c r="W2957" s="20"/>
      <c r="AD2957" s="20"/>
    </row>
    <row r="2958" spans="9:30">
      <c r="I2958" s="20"/>
      <c r="P2958" s="20"/>
      <c r="W2958" s="20"/>
      <c r="AD2958" s="20"/>
    </row>
    <row r="2959" spans="9:30">
      <c r="I2959" s="20"/>
      <c r="P2959" s="20"/>
      <c r="W2959" s="20"/>
      <c r="AD2959" s="20"/>
    </row>
    <row r="2960" spans="9:30">
      <c r="I2960" s="20"/>
      <c r="P2960" s="20"/>
      <c r="W2960" s="20"/>
      <c r="AD2960" s="20"/>
    </row>
    <row r="2961" spans="9:30">
      <c r="I2961" s="20"/>
      <c r="P2961" s="20"/>
      <c r="W2961" s="20"/>
      <c r="AD2961" s="20"/>
    </row>
    <row r="2962" spans="9:30">
      <c r="I2962" s="20"/>
      <c r="P2962" s="20"/>
      <c r="W2962" s="20"/>
      <c r="AD2962" s="20"/>
    </row>
    <row r="2963" spans="9:30">
      <c r="I2963" s="20"/>
      <c r="P2963" s="20"/>
      <c r="W2963" s="20"/>
      <c r="AD2963" s="20"/>
    </row>
    <row r="2964" spans="9:30">
      <c r="I2964" s="20"/>
      <c r="P2964" s="20"/>
      <c r="W2964" s="20"/>
      <c r="AD2964" s="20"/>
    </row>
    <row r="2965" spans="9:30">
      <c r="I2965" s="20"/>
      <c r="P2965" s="20"/>
      <c r="W2965" s="20"/>
      <c r="AD2965" s="20"/>
    </row>
    <row r="2966" spans="9:30">
      <c r="I2966" s="20"/>
      <c r="P2966" s="20"/>
      <c r="W2966" s="20"/>
      <c r="AD2966" s="20"/>
    </row>
    <row r="2967" spans="9:30">
      <c r="I2967" s="20"/>
      <c r="P2967" s="20"/>
      <c r="W2967" s="20"/>
      <c r="AD2967" s="20"/>
    </row>
    <row r="2968" spans="9:30">
      <c r="I2968" s="20"/>
      <c r="P2968" s="20"/>
      <c r="W2968" s="20"/>
      <c r="AD2968" s="20"/>
    </row>
    <row r="2969" spans="9:30">
      <c r="I2969" s="20"/>
      <c r="P2969" s="20"/>
      <c r="W2969" s="20"/>
      <c r="AD2969" s="20"/>
    </row>
    <row r="2970" spans="9:30">
      <c r="I2970" s="20"/>
      <c r="P2970" s="20"/>
      <c r="W2970" s="20"/>
      <c r="AD2970" s="20"/>
    </row>
    <row r="2971" spans="9:30">
      <c r="I2971" s="20"/>
      <c r="P2971" s="20"/>
      <c r="W2971" s="20"/>
      <c r="AD2971" s="20"/>
    </row>
    <row r="2972" spans="9:30">
      <c r="I2972" s="20"/>
      <c r="P2972" s="20"/>
      <c r="W2972" s="20"/>
      <c r="AD2972" s="20"/>
    </row>
    <row r="2973" spans="9:30">
      <c r="I2973" s="20"/>
      <c r="P2973" s="20"/>
      <c r="W2973" s="20"/>
      <c r="AD2973" s="20"/>
    </row>
    <row r="2974" spans="9:30">
      <c r="I2974" s="20"/>
      <c r="P2974" s="20"/>
      <c r="W2974" s="20"/>
      <c r="AD2974" s="20"/>
    </row>
    <row r="2975" spans="9:30">
      <c r="I2975" s="20"/>
      <c r="P2975" s="20"/>
      <c r="W2975" s="20"/>
      <c r="AD2975" s="20"/>
    </row>
    <row r="2976" spans="9:30">
      <c r="I2976" s="20"/>
      <c r="P2976" s="20"/>
      <c r="W2976" s="20"/>
      <c r="AD2976" s="20"/>
    </row>
    <row r="2977" spans="9:30">
      <c r="I2977" s="20"/>
      <c r="P2977" s="20"/>
      <c r="W2977" s="20"/>
      <c r="AD2977" s="20"/>
    </row>
    <row r="2978" spans="9:30">
      <c r="I2978" s="20"/>
      <c r="P2978" s="20"/>
      <c r="W2978" s="20"/>
      <c r="AD2978" s="20"/>
    </row>
    <row r="2979" spans="9:30">
      <c r="I2979" s="20"/>
      <c r="P2979" s="20"/>
      <c r="W2979" s="20"/>
      <c r="AD2979" s="20"/>
    </row>
    <row r="2980" spans="9:30">
      <c r="I2980" s="20"/>
      <c r="P2980" s="20"/>
      <c r="W2980" s="20"/>
      <c r="AD2980" s="20"/>
    </row>
    <row r="2981" spans="9:30">
      <c r="I2981" s="20"/>
      <c r="P2981" s="20"/>
      <c r="W2981" s="20"/>
      <c r="AD2981" s="20"/>
    </row>
    <row r="2982" spans="9:30">
      <c r="I2982" s="20"/>
      <c r="P2982" s="20"/>
      <c r="W2982" s="20"/>
      <c r="AD2982" s="20"/>
    </row>
    <row r="2983" spans="9:30">
      <c r="I2983" s="20"/>
      <c r="P2983" s="20"/>
      <c r="W2983" s="20"/>
      <c r="AD2983" s="20"/>
    </row>
    <row r="2984" spans="9:30">
      <c r="I2984" s="20"/>
      <c r="P2984" s="20"/>
      <c r="W2984" s="20"/>
      <c r="AD2984" s="20"/>
    </row>
    <row r="2985" spans="9:30">
      <c r="I2985" s="20"/>
      <c r="P2985" s="20"/>
      <c r="W2985" s="20"/>
      <c r="AD2985" s="20"/>
    </row>
    <row r="2986" spans="9:30">
      <c r="I2986" s="20"/>
      <c r="P2986" s="20"/>
      <c r="W2986" s="20"/>
      <c r="AD2986" s="20"/>
    </row>
    <row r="2987" spans="9:30">
      <c r="I2987" s="20"/>
      <c r="P2987" s="20"/>
      <c r="W2987" s="20"/>
      <c r="AD2987" s="20"/>
    </row>
    <row r="2988" spans="9:30">
      <c r="I2988" s="20"/>
      <c r="P2988" s="20"/>
      <c r="W2988" s="20"/>
      <c r="AD2988" s="20"/>
    </row>
    <row r="2989" spans="9:30">
      <c r="I2989" s="20"/>
      <c r="P2989" s="20"/>
      <c r="W2989" s="20"/>
      <c r="AD2989" s="20"/>
    </row>
    <row r="2990" spans="9:30">
      <c r="I2990" s="20"/>
      <c r="P2990" s="20"/>
      <c r="W2990" s="20"/>
      <c r="AD2990" s="20"/>
    </row>
    <row r="2991" spans="9:30">
      <c r="I2991" s="20"/>
      <c r="P2991" s="20"/>
      <c r="W2991" s="20"/>
      <c r="AD2991" s="20"/>
    </row>
    <row r="2992" spans="9:30">
      <c r="I2992" s="20"/>
      <c r="P2992" s="20"/>
      <c r="W2992" s="20"/>
      <c r="AD2992" s="20"/>
    </row>
    <row r="2993" spans="9:30">
      <c r="I2993" s="20"/>
      <c r="P2993" s="20"/>
      <c r="W2993" s="20"/>
      <c r="AD2993" s="20"/>
    </row>
    <row r="2994" spans="9:30">
      <c r="I2994" s="20"/>
      <c r="P2994" s="20"/>
      <c r="W2994" s="20"/>
      <c r="AD2994" s="20"/>
    </row>
    <row r="2995" spans="9:30">
      <c r="I2995" s="20"/>
      <c r="P2995" s="20"/>
      <c r="W2995" s="20"/>
      <c r="AD2995" s="20"/>
    </row>
    <row r="2996" spans="9:30">
      <c r="I2996" s="20"/>
      <c r="P2996" s="20"/>
      <c r="W2996" s="20"/>
      <c r="AD2996" s="20"/>
    </row>
    <row r="2997" spans="9:30">
      <c r="I2997" s="20"/>
      <c r="P2997" s="20"/>
      <c r="W2997" s="20"/>
      <c r="AD2997" s="20"/>
    </row>
    <row r="2998" spans="9:30">
      <c r="I2998" s="20"/>
      <c r="P2998" s="20"/>
      <c r="W2998" s="20"/>
      <c r="AD2998" s="20"/>
    </row>
    <row r="2999" spans="9:30">
      <c r="I2999" s="20"/>
      <c r="P2999" s="20"/>
      <c r="W2999" s="20"/>
      <c r="AD2999" s="20"/>
    </row>
    <row r="3000" spans="9:30">
      <c r="I3000" s="20"/>
      <c r="P3000" s="20"/>
      <c r="W3000" s="20"/>
      <c r="AD3000" s="20"/>
    </row>
    <row r="3001" spans="9:30">
      <c r="I3001" s="20"/>
      <c r="P3001" s="20"/>
      <c r="W3001" s="20"/>
      <c r="AD3001" s="20"/>
    </row>
    <row r="3002" spans="9:30">
      <c r="I3002" s="20"/>
      <c r="P3002" s="20"/>
      <c r="W3002" s="20"/>
      <c r="AD3002" s="20"/>
    </row>
    <row r="3003" spans="9:30">
      <c r="I3003" s="20"/>
      <c r="P3003" s="20"/>
      <c r="W3003" s="20"/>
      <c r="AD3003" s="20"/>
    </row>
    <row r="3004" spans="9:30">
      <c r="I3004" s="20"/>
      <c r="P3004" s="20"/>
      <c r="W3004" s="20"/>
      <c r="AD3004" s="20"/>
    </row>
    <row r="3005" spans="9:30">
      <c r="I3005" s="20"/>
      <c r="P3005" s="20"/>
      <c r="W3005" s="20"/>
      <c r="AD3005" s="20"/>
    </row>
    <row r="3006" spans="9:30">
      <c r="I3006" s="20"/>
      <c r="P3006" s="20"/>
      <c r="W3006" s="20"/>
      <c r="AD3006" s="20"/>
    </row>
    <row r="3007" spans="9:30">
      <c r="I3007" s="20"/>
      <c r="P3007" s="20"/>
      <c r="W3007" s="20"/>
      <c r="AD3007" s="20"/>
    </row>
    <row r="3008" spans="9:30">
      <c r="I3008" s="20"/>
      <c r="P3008" s="20"/>
      <c r="W3008" s="20"/>
      <c r="AD3008" s="20"/>
    </row>
    <row r="3009" spans="9:30">
      <c r="I3009" s="20"/>
      <c r="P3009" s="20"/>
      <c r="W3009" s="20"/>
      <c r="AD3009" s="20"/>
    </row>
    <row r="3010" spans="9:30">
      <c r="I3010" s="20"/>
      <c r="P3010" s="20"/>
      <c r="W3010" s="20"/>
      <c r="AD3010" s="20"/>
    </row>
    <row r="3011" spans="9:30">
      <c r="I3011" s="20"/>
      <c r="P3011" s="20"/>
      <c r="W3011" s="20"/>
      <c r="AD3011" s="20"/>
    </row>
    <row r="3012" spans="9:30">
      <c r="I3012" s="20"/>
      <c r="P3012" s="20"/>
      <c r="W3012" s="20"/>
      <c r="AD3012" s="20"/>
    </row>
    <row r="3013" spans="9:30">
      <c r="I3013" s="20"/>
      <c r="P3013" s="20"/>
      <c r="W3013" s="20"/>
      <c r="AD3013" s="20"/>
    </row>
    <row r="3014" spans="9:30">
      <c r="I3014" s="20"/>
      <c r="P3014" s="20"/>
      <c r="W3014" s="20"/>
      <c r="AD3014" s="20"/>
    </row>
    <row r="3015" spans="9:30">
      <c r="I3015" s="20"/>
      <c r="P3015" s="20"/>
      <c r="W3015" s="20"/>
      <c r="AD3015" s="20"/>
    </row>
    <row r="3016" spans="9:30">
      <c r="I3016" s="20"/>
      <c r="P3016" s="20"/>
      <c r="W3016" s="20"/>
      <c r="AD3016" s="20"/>
    </row>
    <row r="3017" spans="9:30">
      <c r="I3017" s="20"/>
      <c r="P3017" s="20"/>
      <c r="W3017" s="20"/>
      <c r="AD3017" s="20"/>
    </row>
    <row r="3018" spans="9:30">
      <c r="I3018" s="20"/>
      <c r="P3018" s="20"/>
      <c r="W3018" s="20"/>
      <c r="AD3018" s="20"/>
    </row>
    <row r="3019" spans="9:30">
      <c r="I3019" s="20"/>
      <c r="P3019" s="20"/>
      <c r="W3019" s="20"/>
      <c r="AD3019" s="20"/>
    </row>
    <row r="3020" spans="9:30">
      <c r="I3020" s="20"/>
      <c r="P3020" s="20"/>
      <c r="W3020" s="20"/>
      <c r="AD3020" s="20"/>
    </row>
    <row r="3021" spans="9:30">
      <c r="I3021" s="20"/>
      <c r="P3021" s="20"/>
      <c r="W3021" s="20"/>
      <c r="AD3021" s="20"/>
    </row>
    <row r="3022" spans="9:30">
      <c r="I3022" s="20"/>
      <c r="P3022" s="20"/>
      <c r="W3022" s="20"/>
      <c r="AD3022" s="20"/>
    </row>
    <row r="3023" spans="9:30">
      <c r="I3023" s="20"/>
      <c r="P3023" s="20"/>
      <c r="W3023" s="20"/>
      <c r="AD3023" s="20"/>
    </row>
    <row r="3024" spans="9:30">
      <c r="I3024" s="20"/>
      <c r="P3024" s="20"/>
      <c r="W3024" s="20"/>
      <c r="AD3024" s="20"/>
    </row>
    <row r="3025" spans="9:30">
      <c r="I3025" s="20"/>
      <c r="P3025" s="20"/>
      <c r="W3025" s="20"/>
      <c r="AD3025" s="20"/>
    </row>
    <row r="3026" spans="9:30">
      <c r="I3026" s="20"/>
      <c r="P3026" s="20"/>
      <c r="W3026" s="20"/>
      <c r="AD3026" s="20"/>
    </row>
    <row r="3027" spans="9:30">
      <c r="I3027" s="20"/>
      <c r="P3027" s="20"/>
      <c r="W3027" s="20"/>
      <c r="AD3027" s="20"/>
    </row>
    <row r="3028" spans="9:30">
      <c r="I3028" s="20"/>
      <c r="P3028" s="20"/>
      <c r="W3028" s="20"/>
      <c r="AD3028" s="20"/>
    </row>
    <row r="3029" spans="9:30">
      <c r="I3029" s="20"/>
      <c r="P3029" s="20"/>
      <c r="W3029" s="20"/>
      <c r="AD3029" s="20"/>
    </row>
    <row r="3030" spans="9:30">
      <c r="I3030" s="20"/>
      <c r="P3030" s="20"/>
      <c r="W3030" s="20"/>
      <c r="AD3030" s="20"/>
    </row>
    <row r="3031" spans="9:30">
      <c r="I3031" s="20"/>
      <c r="P3031" s="20"/>
      <c r="W3031" s="20"/>
      <c r="AD3031" s="20"/>
    </row>
    <row r="3032" spans="9:30">
      <c r="I3032" s="20"/>
      <c r="P3032" s="20"/>
      <c r="W3032" s="20"/>
      <c r="AD3032" s="20"/>
    </row>
    <row r="3033" spans="9:30">
      <c r="I3033" s="20"/>
      <c r="P3033" s="20"/>
      <c r="W3033" s="20"/>
      <c r="AD3033" s="20"/>
    </row>
    <row r="3034" spans="9:30">
      <c r="I3034" s="20"/>
      <c r="P3034" s="20"/>
      <c r="W3034" s="20"/>
      <c r="AD3034" s="20"/>
    </row>
    <row r="3035" spans="9:30">
      <c r="I3035" s="20"/>
      <c r="P3035" s="20"/>
      <c r="W3035" s="20"/>
      <c r="AD3035" s="20"/>
    </row>
    <row r="3036" spans="9:30">
      <c r="I3036" s="20"/>
      <c r="P3036" s="20"/>
      <c r="W3036" s="20"/>
      <c r="AD3036" s="20"/>
    </row>
    <row r="3037" spans="9:30">
      <c r="I3037" s="20"/>
      <c r="P3037" s="20"/>
      <c r="W3037" s="20"/>
      <c r="AD3037" s="20"/>
    </row>
    <row r="3038" spans="9:30">
      <c r="I3038" s="20"/>
      <c r="P3038" s="20"/>
      <c r="W3038" s="20"/>
      <c r="AD3038" s="20"/>
    </row>
    <row r="3039" spans="9:30">
      <c r="I3039" s="20"/>
      <c r="P3039" s="20"/>
      <c r="W3039" s="20"/>
      <c r="AD3039" s="20"/>
    </row>
    <row r="3040" spans="9:30">
      <c r="I3040" s="20"/>
      <c r="P3040" s="20"/>
      <c r="W3040" s="20"/>
      <c r="AD3040" s="20"/>
    </row>
    <row r="3041" spans="9:30">
      <c r="I3041" s="20"/>
      <c r="P3041" s="20"/>
      <c r="W3041" s="20"/>
      <c r="AD3041" s="20"/>
    </row>
    <row r="3042" spans="9:30">
      <c r="I3042" s="20"/>
      <c r="P3042" s="20"/>
      <c r="W3042" s="20"/>
      <c r="AD3042" s="20"/>
    </row>
    <row r="3043" spans="9:30">
      <c r="I3043" s="20"/>
      <c r="P3043" s="20"/>
      <c r="W3043" s="20"/>
      <c r="AD3043" s="20"/>
    </row>
    <row r="3044" spans="9:30">
      <c r="I3044" s="20"/>
      <c r="P3044" s="20"/>
      <c r="W3044" s="20"/>
      <c r="AD3044" s="20"/>
    </row>
    <row r="3045" spans="9:30">
      <c r="I3045" s="20"/>
      <c r="P3045" s="20"/>
      <c r="W3045" s="20"/>
      <c r="AD3045" s="20"/>
    </row>
    <row r="3046" spans="9:30">
      <c r="I3046" s="20"/>
      <c r="P3046" s="20"/>
      <c r="W3046" s="20"/>
      <c r="AD3046" s="20"/>
    </row>
    <row r="3047" spans="9:30">
      <c r="I3047" s="20"/>
      <c r="P3047" s="20"/>
      <c r="W3047" s="20"/>
      <c r="AD3047" s="20"/>
    </row>
    <row r="3048" spans="9:30">
      <c r="I3048" s="20"/>
      <c r="P3048" s="20"/>
      <c r="W3048" s="20"/>
      <c r="AD3048" s="20"/>
    </row>
    <row r="3049" spans="9:30">
      <c r="I3049" s="20"/>
      <c r="P3049" s="20"/>
      <c r="W3049" s="20"/>
      <c r="AD3049" s="20"/>
    </row>
    <row r="3050" spans="9:30">
      <c r="I3050" s="20"/>
      <c r="P3050" s="20"/>
      <c r="W3050" s="20"/>
      <c r="AD3050" s="20"/>
    </row>
    <row r="3051" spans="9:30">
      <c r="I3051" s="20"/>
      <c r="P3051" s="20"/>
      <c r="W3051" s="20"/>
      <c r="AD3051" s="20"/>
    </row>
    <row r="3052" spans="9:30">
      <c r="I3052" s="20"/>
      <c r="P3052" s="20"/>
      <c r="W3052" s="20"/>
      <c r="AD3052" s="20"/>
    </row>
    <row r="3053" spans="9:30">
      <c r="I3053" s="20"/>
      <c r="P3053" s="20"/>
      <c r="W3053" s="20"/>
      <c r="AD3053" s="20"/>
    </row>
    <row r="3054" spans="9:30">
      <c r="I3054" s="20"/>
      <c r="P3054" s="20"/>
      <c r="W3054" s="20"/>
      <c r="AD3054" s="20"/>
    </row>
    <row r="3055" spans="9:30">
      <c r="I3055" s="20"/>
      <c r="P3055" s="20"/>
      <c r="W3055" s="20"/>
      <c r="AD3055" s="20"/>
    </row>
    <row r="3056" spans="9:30">
      <c r="I3056" s="20"/>
      <c r="P3056" s="20"/>
      <c r="W3056" s="20"/>
      <c r="AD3056" s="20"/>
    </row>
    <row r="3057" spans="9:30">
      <c r="I3057" s="20"/>
      <c r="P3057" s="20"/>
      <c r="W3057" s="20"/>
      <c r="AD3057" s="20"/>
    </row>
    <row r="3058" spans="9:30">
      <c r="I3058" s="20"/>
      <c r="P3058" s="20"/>
      <c r="W3058" s="20"/>
      <c r="AD3058" s="20"/>
    </row>
    <row r="3059" spans="9:30">
      <c r="I3059" s="20"/>
      <c r="P3059" s="20"/>
      <c r="W3059" s="20"/>
      <c r="AD3059" s="20"/>
    </row>
    <row r="3060" spans="9:30">
      <c r="I3060" s="20"/>
      <c r="P3060" s="20"/>
      <c r="W3060" s="20"/>
      <c r="AD3060" s="20"/>
    </row>
    <row r="3061" spans="9:30">
      <c r="I3061" s="20"/>
      <c r="P3061" s="20"/>
      <c r="W3061" s="20"/>
      <c r="AD3061" s="20"/>
    </row>
    <row r="3062" spans="9:30">
      <c r="I3062" s="20"/>
      <c r="P3062" s="20"/>
      <c r="W3062" s="20"/>
      <c r="AD3062" s="20"/>
    </row>
    <row r="3063" spans="9:30">
      <c r="I3063" s="20"/>
      <c r="P3063" s="20"/>
      <c r="W3063" s="20"/>
      <c r="AD3063" s="20"/>
    </row>
    <row r="3064" spans="9:30">
      <c r="I3064" s="20"/>
      <c r="P3064" s="20"/>
      <c r="W3064" s="20"/>
      <c r="AD3064" s="20"/>
    </row>
    <row r="3065" spans="9:30">
      <c r="I3065" s="20"/>
      <c r="P3065" s="20"/>
      <c r="W3065" s="20"/>
      <c r="AD3065" s="20"/>
    </row>
    <row r="3066" spans="9:30">
      <c r="I3066" s="20"/>
      <c r="P3066" s="20"/>
      <c r="W3066" s="20"/>
      <c r="AD3066" s="20"/>
    </row>
    <row r="3067" spans="9:30">
      <c r="I3067" s="20"/>
      <c r="P3067" s="20"/>
      <c r="W3067" s="20"/>
      <c r="AD3067" s="20"/>
    </row>
    <row r="3068" spans="9:30">
      <c r="I3068" s="20"/>
      <c r="P3068" s="20"/>
      <c r="W3068" s="20"/>
      <c r="AD3068" s="20"/>
    </row>
    <row r="3069" spans="9:30">
      <c r="I3069" s="20"/>
      <c r="P3069" s="20"/>
      <c r="W3069" s="20"/>
      <c r="AD3069" s="20"/>
    </row>
    <row r="3070" spans="9:30">
      <c r="I3070" s="20"/>
      <c r="P3070" s="20"/>
      <c r="W3070" s="20"/>
      <c r="AD3070" s="20"/>
    </row>
    <row r="3071" spans="9:30">
      <c r="I3071" s="20"/>
      <c r="P3071" s="20"/>
      <c r="W3071" s="20"/>
      <c r="AD3071" s="20"/>
    </row>
    <row r="3072" spans="9:30">
      <c r="I3072" s="20"/>
      <c r="P3072" s="20"/>
      <c r="W3072" s="20"/>
      <c r="AD3072" s="20"/>
    </row>
    <row r="3073" spans="9:30">
      <c r="I3073" s="20"/>
      <c r="P3073" s="20"/>
      <c r="W3073" s="20"/>
      <c r="AD3073" s="20"/>
    </row>
    <row r="3074" spans="9:30">
      <c r="I3074" s="20"/>
      <c r="P3074" s="20"/>
      <c r="W3074" s="20"/>
      <c r="AD3074" s="20"/>
    </row>
    <row r="3075" spans="9:30">
      <c r="I3075" s="20"/>
      <c r="P3075" s="20"/>
      <c r="W3075" s="20"/>
      <c r="AD3075" s="20"/>
    </row>
    <row r="3076" spans="9:30">
      <c r="I3076" s="20"/>
      <c r="P3076" s="20"/>
      <c r="W3076" s="20"/>
      <c r="AD3076" s="20"/>
    </row>
    <row r="3077" spans="9:30">
      <c r="I3077" s="20"/>
      <c r="P3077" s="20"/>
      <c r="W3077" s="20"/>
      <c r="AD3077" s="20"/>
    </row>
    <row r="3078" spans="9:30">
      <c r="I3078" s="20"/>
      <c r="P3078" s="20"/>
      <c r="W3078" s="20"/>
      <c r="AD3078" s="20"/>
    </row>
    <row r="3079" spans="9:30">
      <c r="I3079" s="20"/>
      <c r="P3079" s="20"/>
      <c r="W3079" s="20"/>
      <c r="AD3079" s="20"/>
    </row>
    <row r="3080" spans="9:30">
      <c r="I3080" s="20"/>
      <c r="P3080" s="20"/>
      <c r="W3080" s="20"/>
      <c r="AD3080" s="20"/>
    </row>
    <row r="3081" spans="9:30">
      <c r="I3081" s="20"/>
      <c r="P3081" s="20"/>
      <c r="W3081" s="20"/>
      <c r="AD3081" s="20"/>
    </row>
    <row r="3082" spans="9:30">
      <c r="I3082" s="20"/>
      <c r="P3082" s="20"/>
      <c r="W3082" s="20"/>
      <c r="AD3082" s="20"/>
    </row>
    <row r="3083" spans="9:30">
      <c r="I3083" s="20"/>
      <c r="P3083" s="20"/>
      <c r="W3083" s="20"/>
      <c r="AD3083" s="20"/>
    </row>
    <row r="3084" spans="9:30">
      <c r="I3084" s="20"/>
      <c r="P3084" s="20"/>
      <c r="W3084" s="20"/>
      <c r="AD3084" s="20"/>
    </row>
    <row r="3085" spans="9:30">
      <c r="I3085" s="20"/>
      <c r="P3085" s="20"/>
      <c r="W3085" s="20"/>
      <c r="AD3085" s="20"/>
    </row>
    <row r="3086" spans="9:30">
      <c r="I3086" s="20"/>
      <c r="P3086" s="20"/>
      <c r="W3086" s="20"/>
      <c r="AD3086" s="20"/>
    </row>
    <row r="3087" spans="9:30">
      <c r="I3087" s="20"/>
      <c r="P3087" s="20"/>
      <c r="W3087" s="20"/>
      <c r="AD3087" s="20"/>
    </row>
    <row r="3088" spans="9:30">
      <c r="I3088" s="20"/>
      <c r="P3088" s="20"/>
      <c r="W3088" s="20"/>
      <c r="AD3088" s="20"/>
    </row>
    <row r="3089" spans="9:30">
      <c r="I3089" s="20"/>
      <c r="P3089" s="20"/>
      <c r="W3089" s="20"/>
      <c r="AD3089" s="20"/>
    </row>
    <row r="3090" spans="9:30">
      <c r="I3090" s="20"/>
      <c r="P3090" s="20"/>
      <c r="W3090" s="20"/>
      <c r="AD3090" s="20"/>
    </row>
    <row r="3091" spans="9:30">
      <c r="I3091" s="20"/>
      <c r="P3091" s="20"/>
      <c r="W3091" s="20"/>
      <c r="AD3091" s="20"/>
    </row>
    <row r="3092" spans="9:30">
      <c r="I3092" s="20"/>
      <c r="P3092" s="20"/>
      <c r="W3092" s="20"/>
      <c r="AD3092" s="20"/>
    </row>
    <row r="3093" spans="9:30">
      <c r="I3093" s="20"/>
      <c r="P3093" s="20"/>
      <c r="W3093" s="20"/>
      <c r="AD3093" s="20"/>
    </row>
    <row r="3094" spans="9:30">
      <c r="I3094" s="20"/>
      <c r="P3094" s="20"/>
      <c r="W3094" s="20"/>
      <c r="AD3094" s="20"/>
    </row>
    <row r="3095" spans="9:30">
      <c r="I3095" s="20"/>
      <c r="P3095" s="20"/>
      <c r="W3095" s="20"/>
      <c r="AD3095" s="20"/>
    </row>
    <row r="3096" spans="9:30">
      <c r="I3096" s="20"/>
      <c r="P3096" s="20"/>
      <c r="W3096" s="20"/>
      <c r="AD3096" s="20"/>
    </row>
    <row r="3097" spans="9:30">
      <c r="I3097" s="20"/>
      <c r="P3097" s="20"/>
      <c r="W3097" s="20"/>
      <c r="AD3097" s="20"/>
    </row>
    <row r="3098" spans="9:30">
      <c r="I3098" s="20"/>
      <c r="P3098" s="20"/>
      <c r="W3098" s="20"/>
      <c r="AD3098" s="20"/>
    </row>
    <row r="3099" spans="9:30">
      <c r="I3099" s="20"/>
      <c r="P3099" s="20"/>
      <c r="W3099" s="20"/>
      <c r="AD3099" s="20"/>
    </row>
    <row r="3100" spans="9:30">
      <c r="I3100" s="20"/>
      <c r="P3100" s="20"/>
      <c r="W3100" s="20"/>
      <c r="AD3100" s="20"/>
    </row>
    <row r="3101" spans="9:30">
      <c r="I3101" s="20"/>
      <c r="P3101" s="20"/>
      <c r="W3101" s="20"/>
      <c r="AD3101" s="20"/>
    </row>
    <row r="3102" spans="9:30">
      <c r="I3102" s="20"/>
      <c r="P3102" s="20"/>
      <c r="W3102" s="20"/>
      <c r="AD3102" s="20"/>
    </row>
    <row r="3103" spans="9:30">
      <c r="I3103" s="20"/>
      <c r="P3103" s="20"/>
      <c r="W3103" s="20"/>
      <c r="AD3103" s="20"/>
    </row>
    <row r="3104" spans="9:30">
      <c r="I3104" s="20"/>
      <c r="P3104" s="20"/>
      <c r="W3104" s="20"/>
      <c r="AD3104" s="20"/>
    </row>
    <row r="3105" spans="9:30">
      <c r="I3105" s="20"/>
      <c r="P3105" s="20"/>
      <c r="W3105" s="20"/>
      <c r="AD3105" s="20"/>
    </row>
    <row r="3106" spans="9:30">
      <c r="I3106" s="20"/>
      <c r="P3106" s="20"/>
      <c r="W3106" s="20"/>
      <c r="AD3106" s="20"/>
    </row>
    <row r="3107" spans="9:30">
      <c r="I3107" s="20"/>
      <c r="P3107" s="20"/>
      <c r="W3107" s="20"/>
      <c r="AD3107" s="20"/>
    </row>
    <row r="3108" spans="9:30">
      <c r="I3108" s="20"/>
      <c r="P3108" s="20"/>
      <c r="W3108" s="20"/>
      <c r="AD3108" s="20"/>
    </row>
    <row r="3109" spans="9:30">
      <c r="I3109" s="20"/>
      <c r="P3109" s="20"/>
      <c r="W3109" s="20"/>
      <c r="AD3109" s="20"/>
    </row>
    <row r="3110" spans="9:30">
      <c r="I3110" s="20"/>
      <c r="P3110" s="20"/>
      <c r="W3110" s="20"/>
      <c r="AD3110" s="20"/>
    </row>
    <row r="3111" spans="9:30">
      <c r="I3111" s="20"/>
      <c r="P3111" s="20"/>
      <c r="W3111" s="20"/>
      <c r="AD3111" s="20"/>
    </row>
    <row r="3112" spans="9:30">
      <c r="I3112" s="20"/>
      <c r="P3112" s="20"/>
      <c r="W3112" s="20"/>
      <c r="AD3112" s="20"/>
    </row>
    <row r="3113" spans="9:30">
      <c r="I3113" s="20"/>
      <c r="P3113" s="20"/>
      <c r="W3113" s="20"/>
      <c r="AD3113" s="20"/>
    </row>
    <row r="3114" spans="9:30">
      <c r="I3114" s="20"/>
      <c r="P3114" s="20"/>
      <c r="W3114" s="20"/>
      <c r="AD3114" s="20"/>
    </row>
    <row r="3115" spans="9:30">
      <c r="I3115" s="20"/>
      <c r="P3115" s="20"/>
      <c r="W3115" s="20"/>
      <c r="AD3115" s="20"/>
    </row>
    <row r="3116" spans="9:30">
      <c r="I3116" s="20"/>
      <c r="P3116" s="20"/>
      <c r="W3116" s="20"/>
      <c r="AD3116" s="20"/>
    </row>
    <row r="3117" spans="9:30">
      <c r="I3117" s="20"/>
      <c r="P3117" s="20"/>
      <c r="W3117" s="20"/>
      <c r="AD3117" s="20"/>
    </row>
    <row r="3118" spans="9:30">
      <c r="I3118" s="20"/>
      <c r="P3118" s="20"/>
      <c r="W3118" s="20"/>
      <c r="AD3118" s="20"/>
    </row>
    <row r="3119" spans="9:30">
      <c r="I3119" s="20"/>
      <c r="P3119" s="20"/>
      <c r="W3119" s="20"/>
      <c r="AD3119" s="20"/>
    </row>
    <row r="3120" spans="9:30">
      <c r="I3120" s="20"/>
      <c r="P3120" s="20"/>
      <c r="W3120" s="20"/>
      <c r="AD3120" s="20"/>
    </row>
    <row r="3121" spans="9:30">
      <c r="I3121" s="20"/>
      <c r="P3121" s="20"/>
      <c r="W3121" s="20"/>
      <c r="AD3121" s="20"/>
    </row>
    <row r="3122" spans="9:30">
      <c r="I3122" s="20"/>
      <c r="P3122" s="20"/>
      <c r="W3122" s="20"/>
      <c r="AD3122" s="20"/>
    </row>
    <row r="3123" spans="9:30">
      <c r="I3123" s="20"/>
      <c r="P3123" s="20"/>
      <c r="W3123" s="20"/>
      <c r="AD3123" s="20"/>
    </row>
    <row r="3124" spans="9:30">
      <c r="I3124" s="20"/>
      <c r="P3124" s="20"/>
      <c r="W3124" s="20"/>
      <c r="AD3124" s="20"/>
    </row>
    <row r="3125" spans="9:30">
      <c r="I3125" s="20"/>
      <c r="P3125" s="20"/>
      <c r="W3125" s="20"/>
      <c r="AD3125" s="20"/>
    </row>
    <row r="3126" spans="9:30">
      <c r="I3126" s="20"/>
      <c r="P3126" s="20"/>
      <c r="W3126" s="20"/>
      <c r="AD3126" s="20"/>
    </row>
    <row r="3127" spans="9:30">
      <c r="I3127" s="20"/>
      <c r="P3127" s="20"/>
      <c r="W3127" s="20"/>
      <c r="AD3127" s="20"/>
    </row>
    <row r="3128" spans="9:30">
      <c r="I3128" s="20"/>
      <c r="P3128" s="20"/>
      <c r="W3128" s="20"/>
      <c r="AD3128" s="20"/>
    </row>
    <row r="3129" spans="9:30">
      <c r="I3129" s="20"/>
      <c r="P3129" s="20"/>
      <c r="W3129" s="20"/>
      <c r="AD3129" s="20"/>
    </row>
    <row r="3130" spans="9:30">
      <c r="I3130" s="20"/>
      <c r="P3130" s="20"/>
      <c r="W3130" s="20"/>
      <c r="AD3130" s="20"/>
    </row>
    <row r="3131" spans="9:30">
      <c r="I3131" s="20"/>
      <c r="P3131" s="20"/>
      <c r="W3131" s="20"/>
      <c r="AD3131" s="20"/>
    </row>
    <row r="3132" spans="9:30">
      <c r="I3132" s="20"/>
      <c r="P3132" s="20"/>
      <c r="W3132" s="20"/>
      <c r="AD3132" s="20"/>
    </row>
    <row r="3133" spans="9:30">
      <c r="I3133" s="20"/>
      <c r="P3133" s="20"/>
      <c r="W3133" s="20"/>
      <c r="AD3133" s="20"/>
    </row>
    <row r="3134" spans="9:30">
      <c r="I3134" s="20"/>
      <c r="P3134" s="20"/>
      <c r="W3134" s="20"/>
      <c r="AD3134" s="20"/>
    </row>
    <row r="3135" spans="9:30">
      <c r="I3135" s="20"/>
      <c r="P3135" s="20"/>
      <c r="W3135" s="20"/>
      <c r="AD3135" s="20"/>
    </row>
    <row r="3136" spans="9:30">
      <c r="I3136" s="20"/>
      <c r="P3136" s="20"/>
      <c r="W3136" s="20"/>
      <c r="AD3136" s="20"/>
    </row>
    <row r="3137" spans="9:30">
      <c r="I3137" s="20"/>
      <c r="P3137" s="20"/>
      <c r="W3137" s="20"/>
      <c r="AD3137" s="20"/>
    </row>
    <row r="3138" spans="9:30">
      <c r="I3138" s="20"/>
      <c r="P3138" s="20"/>
      <c r="W3138" s="20"/>
      <c r="AD3138" s="20"/>
    </row>
    <row r="3139" spans="9:30">
      <c r="I3139" s="20"/>
      <c r="P3139" s="20"/>
      <c r="W3139" s="20"/>
      <c r="AD3139" s="20"/>
    </row>
    <row r="3140" spans="9:30">
      <c r="I3140" s="20"/>
      <c r="P3140" s="20"/>
      <c r="W3140" s="20"/>
      <c r="AD3140" s="20"/>
    </row>
    <row r="3141" spans="9:30">
      <c r="I3141" s="20"/>
      <c r="P3141" s="20"/>
      <c r="W3141" s="20"/>
      <c r="AD3141" s="20"/>
    </row>
    <row r="3142" spans="9:30">
      <c r="I3142" s="20"/>
      <c r="P3142" s="20"/>
      <c r="W3142" s="20"/>
      <c r="AD3142" s="20"/>
    </row>
    <row r="3143" spans="9:30">
      <c r="I3143" s="20"/>
      <c r="P3143" s="20"/>
      <c r="W3143" s="20"/>
      <c r="AD3143" s="20"/>
    </row>
    <row r="3144" spans="9:30">
      <c r="I3144" s="20"/>
      <c r="P3144" s="20"/>
      <c r="W3144" s="20"/>
      <c r="AD3144" s="20"/>
    </row>
    <row r="3145" spans="9:30">
      <c r="I3145" s="20"/>
      <c r="P3145" s="20"/>
      <c r="W3145" s="20"/>
      <c r="AD3145" s="20"/>
    </row>
    <row r="3146" spans="9:30">
      <c r="I3146" s="20"/>
      <c r="P3146" s="20"/>
      <c r="W3146" s="20"/>
      <c r="AD3146" s="20"/>
    </row>
    <row r="3147" spans="9:30">
      <c r="I3147" s="20"/>
      <c r="P3147" s="20"/>
      <c r="W3147" s="20"/>
      <c r="AD3147" s="20"/>
    </row>
    <row r="3148" spans="9:30">
      <c r="I3148" s="20"/>
      <c r="P3148" s="20"/>
      <c r="W3148" s="20"/>
      <c r="AD3148" s="20"/>
    </row>
    <row r="3149" spans="9:30">
      <c r="I3149" s="20"/>
      <c r="P3149" s="20"/>
      <c r="W3149" s="20"/>
      <c r="AD3149" s="20"/>
    </row>
    <row r="3150" spans="9:30">
      <c r="I3150" s="20"/>
      <c r="P3150" s="20"/>
      <c r="W3150" s="20"/>
      <c r="AD3150" s="20"/>
    </row>
    <row r="3151" spans="9:30">
      <c r="I3151" s="20"/>
      <c r="P3151" s="20"/>
      <c r="W3151" s="20"/>
      <c r="AD3151" s="20"/>
    </row>
    <row r="3152" spans="9:30">
      <c r="I3152" s="20"/>
      <c r="P3152" s="20"/>
      <c r="W3152" s="20"/>
      <c r="AD3152" s="20"/>
    </row>
    <row r="3153" spans="9:30">
      <c r="I3153" s="20"/>
      <c r="P3153" s="20"/>
      <c r="W3153" s="20"/>
      <c r="AD3153" s="20"/>
    </row>
    <row r="3154" spans="9:30">
      <c r="I3154" s="20"/>
      <c r="P3154" s="20"/>
      <c r="W3154" s="20"/>
      <c r="AD3154" s="20"/>
    </row>
    <row r="3155" spans="9:30">
      <c r="I3155" s="20"/>
      <c r="P3155" s="20"/>
      <c r="W3155" s="20"/>
      <c r="AD3155" s="20"/>
    </row>
    <row r="3156" spans="9:30">
      <c r="I3156" s="20"/>
      <c r="P3156" s="20"/>
      <c r="W3156" s="20"/>
      <c r="AD3156" s="20"/>
    </row>
    <row r="3157" spans="9:30">
      <c r="I3157" s="20"/>
      <c r="P3157" s="20"/>
      <c r="W3157" s="20"/>
      <c r="AD3157" s="20"/>
    </row>
    <row r="3158" spans="9:30">
      <c r="I3158" s="20"/>
      <c r="P3158" s="20"/>
      <c r="W3158" s="20"/>
      <c r="AD3158" s="20"/>
    </row>
    <row r="3159" spans="9:30">
      <c r="I3159" s="20"/>
      <c r="P3159" s="20"/>
      <c r="W3159" s="20"/>
      <c r="AD3159" s="20"/>
    </row>
    <row r="3160" spans="9:30">
      <c r="I3160" s="20"/>
      <c r="P3160" s="20"/>
      <c r="W3160" s="20"/>
      <c r="AD3160" s="20"/>
    </row>
    <row r="3161" spans="9:30">
      <c r="I3161" s="20"/>
      <c r="P3161" s="20"/>
      <c r="W3161" s="20"/>
      <c r="AD3161" s="20"/>
    </row>
    <row r="3162" spans="9:30">
      <c r="I3162" s="20"/>
      <c r="P3162" s="20"/>
      <c r="W3162" s="20"/>
      <c r="AD3162" s="20"/>
    </row>
    <row r="3163" spans="9:30">
      <c r="I3163" s="20"/>
      <c r="P3163" s="20"/>
      <c r="W3163" s="20"/>
      <c r="AD3163" s="20"/>
    </row>
    <row r="3164" spans="9:30">
      <c r="I3164" s="20"/>
      <c r="P3164" s="20"/>
      <c r="W3164" s="20"/>
      <c r="AD3164" s="20"/>
    </row>
    <row r="3165" spans="9:30">
      <c r="I3165" s="20"/>
      <c r="P3165" s="20"/>
      <c r="W3165" s="20"/>
      <c r="AD3165" s="20"/>
    </row>
    <row r="3166" spans="9:30">
      <c r="I3166" s="20"/>
      <c r="P3166" s="20"/>
      <c r="W3166" s="20"/>
      <c r="AD3166" s="20"/>
    </row>
    <row r="3167" spans="9:30">
      <c r="I3167" s="20"/>
      <c r="P3167" s="20"/>
      <c r="W3167" s="20"/>
      <c r="AD3167" s="20"/>
    </row>
    <row r="3168" spans="9:30">
      <c r="I3168" s="20"/>
      <c r="P3168" s="20"/>
      <c r="W3168" s="20"/>
      <c r="AD3168" s="20"/>
    </row>
    <row r="3169" spans="9:30">
      <c r="I3169" s="20"/>
      <c r="P3169" s="20"/>
      <c r="W3169" s="20"/>
      <c r="AD3169" s="20"/>
    </row>
    <row r="3170" spans="9:30">
      <c r="I3170" s="20"/>
      <c r="P3170" s="20"/>
      <c r="W3170" s="20"/>
      <c r="AD3170" s="20"/>
    </row>
    <row r="3171" spans="9:30">
      <c r="I3171" s="20"/>
      <c r="P3171" s="20"/>
      <c r="W3171" s="20"/>
      <c r="AD3171" s="20"/>
    </row>
    <row r="3172" spans="9:30">
      <c r="I3172" s="20"/>
      <c r="P3172" s="20"/>
      <c r="W3172" s="20"/>
      <c r="AD3172" s="20"/>
    </row>
    <row r="3173" spans="9:30">
      <c r="I3173" s="20"/>
      <c r="P3173" s="20"/>
      <c r="W3173" s="20"/>
      <c r="AD3173" s="20"/>
    </row>
    <row r="3174" spans="9:30">
      <c r="I3174" s="20"/>
      <c r="P3174" s="20"/>
      <c r="W3174" s="20"/>
      <c r="AD3174" s="20"/>
    </row>
    <row r="3175" spans="9:30">
      <c r="I3175" s="20"/>
      <c r="P3175" s="20"/>
      <c r="W3175" s="20"/>
      <c r="AD3175" s="20"/>
    </row>
    <row r="3176" spans="9:30">
      <c r="I3176" s="20"/>
      <c r="P3176" s="20"/>
      <c r="W3176" s="20"/>
      <c r="AD3176" s="20"/>
    </row>
    <row r="3177" spans="9:30">
      <c r="I3177" s="20"/>
      <c r="P3177" s="20"/>
      <c r="W3177" s="20"/>
      <c r="AD3177" s="20"/>
    </row>
    <row r="3178" spans="9:30">
      <c r="I3178" s="20"/>
      <c r="P3178" s="20"/>
      <c r="W3178" s="20"/>
      <c r="AD3178" s="20"/>
    </row>
    <row r="3179" spans="9:30">
      <c r="I3179" s="20"/>
      <c r="P3179" s="20"/>
      <c r="W3179" s="20"/>
      <c r="AD3179" s="20"/>
    </row>
    <row r="3180" spans="9:30">
      <c r="I3180" s="20"/>
      <c r="P3180" s="20"/>
      <c r="W3180" s="20"/>
      <c r="AD3180" s="20"/>
    </row>
    <row r="3181" spans="9:30">
      <c r="I3181" s="20"/>
      <c r="P3181" s="20"/>
      <c r="W3181" s="20"/>
      <c r="AD3181" s="20"/>
    </row>
    <row r="3182" spans="9:30">
      <c r="I3182" s="20"/>
      <c r="P3182" s="20"/>
      <c r="W3182" s="20"/>
      <c r="AD3182" s="20"/>
    </row>
    <row r="3183" spans="9:30">
      <c r="I3183" s="20"/>
      <c r="P3183" s="20"/>
      <c r="W3183" s="20"/>
      <c r="AD3183" s="20"/>
    </row>
    <row r="3184" spans="9:30">
      <c r="I3184" s="20"/>
      <c r="P3184" s="20"/>
      <c r="W3184" s="20"/>
      <c r="AD3184" s="20"/>
    </row>
    <row r="3185" spans="9:30">
      <c r="I3185" s="20"/>
      <c r="P3185" s="20"/>
      <c r="W3185" s="20"/>
      <c r="AD3185" s="20"/>
    </row>
    <row r="3186" spans="9:30">
      <c r="I3186" s="20"/>
      <c r="P3186" s="20"/>
      <c r="W3186" s="20"/>
      <c r="AD3186" s="20"/>
    </row>
    <row r="3187" spans="9:30">
      <c r="I3187" s="20"/>
      <c r="P3187" s="20"/>
      <c r="W3187" s="20"/>
      <c r="AD3187" s="20"/>
    </row>
    <row r="3188" spans="9:30">
      <c r="I3188" s="20"/>
      <c r="P3188" s="20"/>
      <c r="W3188" s="20"/>
      <c r="AD3188" s="20"/>
    </row>
    <row r="3189" spans="9:30">
      <c r="I3189" s="20"/>
      <c r="P3189" s="20"/>
      <c r="W3189" s="20"/>
      <c r="AD3189" s="20"/>
    </row>
    <row r="3190" spans="9:30">
      <c r="I3190" s="20"/>
      <c r="P3190" s="20"/>
      <c r="W3190" s="20"/>
      <c r="AD3190" s="20"/>
    </row>
    <row r="3191" spans="9:30">
      <c r="I3191" s="20"/>
      <c r="P3191" s="20"/>
      <c r="W3191" s="20"/>
      <c r="AD3191" s="20"/>
    </row>
    <row r="3192" spans="9:30">
      <c r="I3192" s="20"/>
      <c r="P3192" s="20"/>
      <c r="W3192" s="20"/>
      <c r="AD3192" s="20"/>
    </row>
    <row r="3193" spans="9:30">
      <c r="I3193" s="20"/>
      <c r="P3193" s="20"/>
      <c r="W3193" s="20"/>
      <c r="AD3193" s="20"/>
    </row>
    <row r="3194" spans="9:30">
      <c r="I3194" s="20"/>
      <c r="P3194" s="20"/>
      <c r="W3194" s="20"/>
      <c r="AD3194" s="20"/>
    </row>
    <row r="3195" spans="9:30">
      <c r="I3195" s="20"/>
      <c r="P3195" s="20"/>
      <c r="W3195" s="20"/>
      <c r="AD3195" s="20"/>
    </row>
    <row r="3196" spans="9:30">
      <c r="I3196" s="20"/>
      <c r="P3196" s="20"/>
      <c r="W3196" s="20"/>
      <c r="AD3196" s="20"/>
    </row>
    <row r="3197" spans="9:30">
      <c r="I3197" s="20"/>
      <c r="P3197" s="20"/>
      <c r="W3197" s="20"/>
      <c r="AD3197" s="20"/>
    </row>
    <row r="3198" spans="9:30">
      <c r="I3198" s="20"/>
      <c r="P3198" s="20"/>
      <c r="W3198" s="20"/>
      <c r="AD3198" s="20"/>
    </row>
    <row r="3199" spans="9:30">
      <c r="I3199" s="20"/>
      <c r="P3199" s="20"/>
      <c r="W3199" s="20"/>
      <c r="AD3199" s="20"/>
    </row>
    <row r="3200" spans="9:30">
      <c r="I3200" s="20"/>
      <c r="P3200" s="20"/>
      <c r="W3200" s="20"/>
      <c r="AD3200" s="20"/>
    </row>
    <row r="3201" spans="9:30">
      <c r="I3201" s="20"/>
      <c r="P3201" s="20"/>
      <c r="W3201" s="20"/>
      <c r="AD3201" s="20"/>
    </row>
    <row r="3202" spans="9:30">
      <c r="I3202" s="20"/>
      <c r="P3202" s="20"/>
      <c r="W3202" s="20"/>
      <c r="AD3202" s="20"/>
    </row>
    <row r="3203" spans="9:30">
      <c r="I3203" s="20"/>
      <c r="P3203" s="20"/>
      <c r="W3203" s="20"/>
      <c r="AD3203" s="20"/>
    </row>
    <row r="3204" spans="9:30">
      <c r="I3204" s="20"/>
      <c r="P3204" s="20"/>
      <c r="W3204" s="20"/>
      <c r="AD3204" s="20"/>
    </row>
    <row r="3205" spans="9:30">
      <c r="I3205" s="20"/>
      <c r="P3205" s="20"/>
      <c r="W3205" s="20"/>
      <c r="AD3205" s="20"/>
    </row>
    <row r="3206" spans="9:30">
      <c r="I3206" s="20"/>
      <c r="P3206" s="20"/>
      <c r="W3206" s="20"/>
      <c r="AD3206" s="20"/>
    </row>
    <row r="3207" spans="9:30">
      <c r="I3207" s="20"/>
      <c r="P3207" s="20"/>
      <c r="W3207" s="20"/>
      <c r="AD3207" s="20"/>
    </row>
    <row r="3208" spans="9:30">
      <c r="I3208" s="20"/>
      <c r="P3208" s="20"/>
      <c r="W3208" s="20"/>
      <c r="AD3208" s="20"/>
    </row>
    <row r="3209" spans="9:30">
      <c r="I3209" s="20"/>
      <c r="P3209" s="20"/>
      <c r="W3209" s="20"/>
      <c r="AD3209" s="20"/>
    </row>
    <row r="3210" spans="9:30">
      <c r="I3210" s="20"/>
      <c r="P3210" s="20"/>
      <c r="W3210" s="20"/>
      <c r="AD3210" s="20"/>
    </row>
    <row r="3211" spans="9:30">
      <c r="I3211" s="20"/>
      <c r="P3211" s="20"/>
      <c r="W3211" s="20"/>
      <c r="AD3211" s="20"/>
    </row>
    <row r="3212" spans="9:30">
      <c r="I3212" s="20"/>
      <c r="P3212" s="20"/>
      <c r="W3212" s="20"/>
      <c r="AD3212" s="20"/>
    </row>
    <row r="3213" spans="9:30">
      <c r="I3213" s="20"/>
      <c r="P3213" s="20"/>
      <c r="W3213" s="20"/>
      <c r="AD3213" s="20"/>
    </row>
    <row r="3214" spans="9:30">
      <c r="I3214" s="20"/>
      <c r="P3214" s="20"/>
      <c r="W3214" s="20"/>
      <c r="AD3214" s="20"/>
    </row>
    <row r="3215" spans="9:30">
      <c r="I3215" s="20"/>
      <c r="P3215" s="20"/>
      <c r="W3215" s="20"/>
      <c r="AD3215" s="20"/>
    </row>
    <row r="3216" spans="9:30">
      <c r="I3216" s="20"/>
      <c r="P3216" s="20"/>
      <c r="W3216" s="20"/>
      <c r="AD3216" s="20"/>
    </row>
    <row r="3217" spans="9:30">
      <c r="I3217" s="20"/>
      <c r="P3217" s="20"/>
      <c r="W3217" s="20"/>
      <c r="AD3217" s="20"/>
    </row>
    <row r="3218" spans="9:30">
      <c r="I3218" s="20"/>
      <c r="P3218" s="20"/>
      <c r="W3218" s="20"/>
      <c r="AD3218" s="20"/>
    </row>
    <row r="3219" spans="9:30">
      <c r="I3219" s="20"/>
      <c r="P3219" s="20"/>
      <c r="W3219" s="20"/>
      <c r="AD3219" s="20"/>
    </row>
    <row r="3220" spans="9:30">
      <c r="I3220" s="20"/>
      <c r="P3220" s="20"/>
      <c r="W3220" s="20"/>
      <c r="AD3220" s="20"/>
    </row>
    <row r="3221" spans="9:30">
      <c r="I3221" s="20"/>
      <c r="P3221" s="20"/>
      <c r="W3221" s="20"/>
      <c r="AD3221" s="20"/>
    </row>
    <row r="3222" spans="9:30">
      <c r="I3222" s="20"/>
      <c r="P3222" s="20"/>
      <c r="W3222" s="20"/>
      <c r="AD3222" s="20"/>
    </row>
    <row r="3223" spans="9:30">
      <c r="I3223" s="20"/>
      <c r="P3223" s="20"/>
      <c r="W3223" s="20"/>
      <c r="AD3223" s="20"/>
    </row>
    <row r="3224" spans="9:30">
      <c r="I3224" s="20"/>
      <c r="P3224" s="20"/>
      <c r="W3224" s="20"/>
      <c r="AD3224" s="20"/>
    </row>
    <row r="3225" spans="9:30">
      <c r="I3225" s="20"/>
      <c r="P3225" s="20"/>
      <c r="W3225" s="20"/>
      <c r="AD3225" s="20"/>
    </row>
    <row r="3226" spans="9:30">
      <c r="I3226" s="20"/>
      <c r="P3226" s="20"/>
      <c r="W3226" s="20"/>
      <c r="AD3226" s="20"/>
    </row>
    <row r="3227" spans="9:30">
      <c r="I3227" s="20"/>
      <c r="P3227" s="20"/>
      <c r="W3227" s="20"/>
      <c r="AD3227" s="20"/>
    </row>
    <row r="3228" spans="9:30">
      <c r="I3228" s="20"/>
      <c r="P3228" s="20"/>
      <c r="W3228" s="20"/>
      <c r="AD3228" s="20"/>
    </row>
    <row r="3229" spans="9:30">
      <c r="I3229" s="20"/>
      <c r="P3229" s="20"/>
      <c r="W3229" s="20"/>
      <c r="AD3229" s="20"/>
    </row>
    <row r="3230" spans="9:30">
      <c r="I3230" s="20"/>
      <c r="P3230" s="20"/>
      <c r="W3230" s="20"/>
      <c r="AD3230" s="20"/>
    </row>
    <row r="3231" spans="9:30">
      <c r="I3231" s="20"/>
      <c r="P3231" s="20"/>
      <c r="W3231" s="20"/>
      <c r="AD3231" s="20"/>
    </row>
    <row r="3232" spans="9:30">
      <c r="I3232" s="20"/>
      <c r="P3232" s="20"/>
      <c r="W3232" s="20"/>
      <c r="AD3232" s="20"/>
    </row>
    <row r="3233" spans="9:30">
      <c r="I3233" s="20"/>
      <c r="P3233" s="20"/>
      <c r="W3233" s="20"/>
      <c r="AD3233" s="20"/>
    </row>
    <row r="3234" spans="9:30">
      <c r="I3234" s="20"/>
      <c r="P3234" s="20"/>
      <c r="W3234" s="20"/>
      <c r="AD3234" s="20"/>
    </row>
    <row r="3235" spans="9:30">
      <c r="I3235" s="20"/>
      <c r="P3235" s="20"/>
      <c r="W3235" s="20"/>
      <c r="AD3235" s="20"/>
    </row>
    <row r="3236" spans="9:30">
      <c r="I3236" s="20"/>
      <c r="P3236" s="20"/>
      <c r="W3236" s="20"/>
      <c r="AD3236" s="20"/>
    </row>
    <row r="3237" spans="9:30">
      <c r="I3237" s="20"/>
      <c r="P3237" s="20"/>
      <c r="W3237" s="20"/>
      <c r="AD3237" s="20"/>
    </row>
    <row r="3238" spans="9:30">
      <c r="I3238" s="20"/>
      <c r="P3238" s="20"/>
      <c r="W3238" s="20"/>
      <c r="AD3238" s="20"/>
    </row>
    <row r="3239" spans="9:30">
      <c r="I3239" s="20"/>
      <c r="P3239" s="20"/>
      <c r="W3239" s="20"/>
      <c r="AD3239" s="20"/>
    </row>
    <row r="3240" spans="9:30">
      <c r="I3240" s="20"/>
      <c r="P3240" s="20"/>
      <c r="W3240" s="20"/>
      <c r="AD3240" s="20"/>
    </row>
    <row r="3241" spans="9:30">
      <c r="I3241" s="20"/>
      <c r="P3241" s="20"/>
      <c r="W3241" s="20"/>
      <c r="AD3241" s="20"/>
    </row>
    <row r="3242" spans="9:30">
      <c r="I3242" s="20"/>
      <c r="P3242" s="20"/>
      <c r="W3242" s="20"/>
      <c r="AD3242" s="20"/>
    </row>
    <row r="3243" spans="9:30">
      <c r="I3243" s="20"/>
      <c r="P3243" s="20"/>
      <c r="W3243" s="20"/>
      <c r="AD3243" s="20"/>
    </row>
    <row r="3244" spans="9:30">
      <c r="I3244" s="20"/>
      <c r="P3244" s="20"/>
      <c r="W3244" s="20"/>
      <c r="AD3244" s="20"/>
    </row>
    <row r="3245" spans="9:30">
      <c r="I3245" s="20"/>
      <c r="P3245" s="20"/>
      <c r="W3245" s="20"/>
      <c r="AD3245" s="20"/>
    </row>
    <row r="3246" spans="9:30">
      <c r="I3246" s="20"/>
      <c r="P3246" s="20"/>
      <c r="W3246" s="20"/>
      <c r="AD3246" s="20"/>
    </row>
    <row r="3247" spans="9:30">
      <c r="I3247" s="20"/>
      <c r="P3247" s="20"/>
      <c r="W3247" s="20"/>
      <c r="AD3247" s="20"/>
    </row>
    <row r="3248" spans="9:30">
      <c r="I3248" s="20"/>
      <c r="P3248" s="20"/>
      <c r="W3248" s="20"/>
      <c r="AD3248" s="20"/>
    </row>
    <row r="3249" spans="9:30">
      <c r="I3249" s="20"/>
      <c r="P3249" s="20"/>
      <c r="W3249" s="20"/>
      <c r="AD3249" s="20"/>
    </row>
    <row r="3250" spans="9:30">
      <c r="I3250" s="20"/>
      <c r="P3250" s="20"/>
      <c r="W3250" s="20"/>
      <c r="AD3250" s="20"/>
    </row>
    <row r="3251" spans="9:30">
      <c r="I3251" s="20"/>
      <c r="P3251" s="20"/>
      <c r="W3251" s="20"/>
      <c r="AD3251" s="20"/>
    </row>
    <row r="3252" spans="9:30">
      <c r="I3252" s="20"/>
      <c r="P3252" s="20"/>
      <c r="W3252" s="20"/>
      <c r="AD3252" s="20"/>
    </row>
    <row r="3253" spans="9:30">
      <c r="I3253" s="20"/>
      <c r="P3253" s="20"/>
      <c r="W3253" s="20"/>
      <c r="AD3253" s="20"/>
    </row>
    <row r="3254" spans="9:30">
      <c r="I3254" s="20"/>
      <c r="P3254" s="20"/>
      <c r="W3254" s="20"/>
      <c r="AD3254" s="20"/>
    </row>
    <row r="3255" spans="9:30">
      <c r="I3255" s="20"/>
      <c r="P3255" s="20"/>
      <c r="W3255" s="20"/>
      <c r="AD3255" s="20"/>
    </row>
    <row r="3256" spans="9:30">
      <c r="I3256" s="20"/>
      <c r="P3256" s="20"/>
      <c r="W3256" s="20"/>
      <c r="AD3256" s="20"/>
    </row>
    <row r="3257" spans="9:30">
      <c r="I3257" s="20"/>
      <c r="P3257" s="20"/>
      <c r="W3257" s="20"/>
      <c r="AD3257" s="20"/>
    </row>
    <row r="3258" spans="9:30">
      <c r="I3258" s="20"/>
      <c r="P3258" s="20"/>
      <c r="W3258" s="20"/>
      <c r="AD3258" s="20"/>
    </row>
    <row r="3259" spans="9:30">
      <c r="I3259" s="20"/>
      <c r="P3259" s="20"/>
      <c r="W3259" s="20"/>
      <c r="AD3259" s="20"/>
    </row>
    <row r="3260" spans="9:30">
      <c r="I3260" s="20"/>
      <c r="P3260" s="20"/>
      <c r="W3260" s="20"/>
      <c r="AD3260" s="20"/>
    </row>
    <row r="3261" spans="9:30">
      <c r="I3261" s="20"/>
      <c r="P3261" s="20"/>
      <c r="W3261" s="20"/>
      <c r="AD3261" s="20"/>
    </row>
    <row r="3262" spans="9:30">
      <c r="I3262" s="20"/>
      <c r="P3262" s="20"/>
      <c r="W3262" s="20"/>
      <c r="AD3262" s="20"/>
    </row>
    <row r="3263" spans="9:30">
      <c r="I3263" s="20"/>
      <c r="P3263" s="20"/>
      <c r="W3263" s="20"/>
      <c r="AD3263" s="20"/>
    </row>
    <row r="3264" spans="9:30">
      <c r="I3264" s="20"/>
      <c r="P3264" s="20"/>
      <c r="W3264" s="20"/>
      <c r="AD3264" s="20"/>
    </row>
    <row r="3265" spans="9:30">
      <c r="I3265" s="20"/>
      <c r="P3265" s="20"/>
      <c r="W3265" s="20"/>
      <c r="AD3265" s="20"/>
    </row>
    <row r="3266" spans="9:30">
      <c r="I3266" s="20"/>
      <c r="P3266" s="20"/>
      <c r="W3266" s="20"/>
      <c r="AD3266" s="20"/>
    </row>
    <row r="3267" spans="9:30">
      <c r="I3267" s="20"/>
      <c r="P3267" s="20"/>
      <c r="W3267" s="20"/>
      <c r="AD3267" s="20"/>
    </row>
    <row r="3268" spans="9:30">
      <c r="I3268" s="20"/>
      <c r="P3268" s="20"/>
      <c r="W3268" s="20"/>
      <c r="AD3268" s="20"/>
    </row>
    <row r="3269" spans="9:30">
      <c r="I3269" s="20"/>
      <c r="P3269" s="20"/>
      <c r="W3269" s="20"/>
      <c r="AD3269" s="20"/>
    </row>
    <row r="3270" spans="9:30">
      <c r="I3270" s="20"/>
      <c r="P3270" s="20"/>
      <c r="W3270" s="20"/>
      <c r="AD3270" s="20"/>
    </row>
    <row r="3271" spans="9:30">
      <c r="I3271" s="20"/>
      <c r="P3271" s="20"/>
      <c r="W3271" s="20"/>
      <c r="AD3271" s="20"/>
    </row>
    <row r="3272" spans="9:30">
      <c r="I3272" s="20"/>
      <c r="P3272" s="20"/>
      <c r="W3272" s="20"/>
      <c r="AD3272" s="20"/>
    </row>
    <row r="3273" spans="9:30">
      <c r="I3273" s="20"/>
      <c r="P3273" s="20"/>
      <c r="W3273" s="20"/>
      <c r="AD3273" s="20"/>
    </row>
    <row r="3274" spans="9:30">
      <c r="I3274" s="20"/>
      <c r="P3274" s="20"/>
      <c r="W3274" s="20"/>
      <c r="AD3274" s="20"/>
    </row>
    <row r="3275" spans="9:30">
      <c r="I3275" s="20"/>
      <c r="P3275" s="20"/>
      <c r="W3275" s="20"/>
      <c r="AD3275" s="20"/>
    </row>
    <row r="3276" spans="9:30">
      <c r="I3276" s="20"/>
      <c r="P3276" s="20"/>
      <c r="W3276" s="20"/>
      <c r="AD3276" s="20"/>
    </row>
    <row r="3277" spans="9:30">
      <c r="I3277" s="20"/>
      <c r="P3277" s="20"/>
      <c r="W3277" s="20"/>
      <c r="AD3277" s="20"/>
    </row>
    <row r="3278" spans="9:30">
      <c r="I3278" s="20"/>
      <c r="P3278" s="20"/>
      <c r="W3278" s="20"/>
      <c r="AD3278" s="20"/>
    </row>
    <row r="3279" spans="9:30">
      <c r="I3279" s="20"/>
      <c r="P3279" s="20"/>
      <c r="W3279" s="20"/>
      <c r="AD3279" s="20"/>
    </row>
    <row r="3280" spans="9:30">
      <c r="I3280" s="20"/>
      <c r="P3280" s="20"/>
      <c r="W3280" s="20"/>
      <c r="AD3280" s="20"/>
    </row>
    <row r="3281" spans="9:30">
      <c r="I3281" s="20"/>
      <c r="P3281" s="20"/>
      <c r="W3281" s="20"/>
      <c r="AD3281" s="20"/>
    </row>
    <row r="3282" spans="9:30">
      <c r="I3282" s="20"/>
      <c r="P3282" s="20"/>
      <c r="W3282" s="20"/>
      <c r="AD3282" s="20"/>
    </row>
    <row r="3283" spans="9:30">
      <c r="I3283" s="20"/>
      <c r="P3283" s="20"/>
      <c r="W3283" s="20"/>
      <c r="AD3283" s="20"/>
    </row>
    <row r="3284" spans="9:30">
      <c r="I3284" s="20"/>
      <c r="P3284" s="20"/>
      <c r="W3284" s="20"/>
      <c r="AD3284" s="20"/>
    </row>
    <row r="3285" spans="9:30">
      <c r="I3285" s="20"/>
      <c r="P3285" s="20"/>
      <c r="W3285" s="20"/>
      <c r="AD3285" s="20"/>
    </row>
    <row r="3286" spans="9:30">
      <c r="I3286" s="20"/>
      <c r="P3286" s="20"/>
      <c r="W3286" s="20"/>
      <c r="AD3286" s="20"/>
    </row>
    <row r="3287" spans="9:30">
      <c r="I3287" s="20"/>
      <c r="P3287" s="20"/>
      <c r="W3287" s="20"/>
      <c r="AD3287" s="20"/>
    </row>
    <row r="3288" spans="9:30">
      <c r="I3288" s="20"/>
      <c r="P3288" s="20"/>
      <c r="W3288" s="20"/>
      <c r="AD3288" s="20"/>
    </row>
    <row r="3289" spans="9:30">
      <c r="I3289" s="20"/>
      <c r="P3289" s="20"/>
      <c r="W3289" s="20"/>
      <c r="AD3289" s="20"/>
    </row>
    <row r="3290" spans="9:30">
      <c r="I3290" s="20"/>
      <c r="P3290" s="20"/>
      <c r="W3290" s="20"/>
      <c r="AD3290" s="20"/>
    </row>
    <row r="3291" spans="9:30">
      <c r="I3291" s="20"/>
      <c r="P3291" s="20"/>
      <c r="W3291" s="20"/>
      <c r="AD3291" s="20"/>
    </row>
    <row r="3292" spans="9:30">
      <c r="I3292" s="20"/>
      <c r="P3292" s="20"/>
      <c r="W3292" s="20"/>
      <c r="AD3292" s="20"/>
    </row>
    <row r="3293" spans="9:30">
      <c r="I3293" s="20"/>
      <c r="P3293" s="20"/>
      <c r="W3293" s="20"/>
      <c r="AD3293" s="20"/>
    </row>
    <row r="3294" spans="9:30">
      <c r="I3294" s="20"/>
      <c r="P3294" s="20"/>
      <c r="W3294" s="20"/>
      <c r="AD3294" s="20"/>
    </row>
    <row r="3295" spans="9:30">
      <c r="I3295" s="20"/>
      <c r="P3295" s="20"/>
      <c r="W3295" s="20"/>
      <c r="AD3295" s="20"/>
    </row>
    <row r="3296" spans="9:30">
      <c r="I3296" s="20"/>
      <c r="P3296" s="20"/>
      <c r="W3296" s="20"/>
      <c r="AD3296" s="20"/>
    </row>
    <row r="3297" spans="9:30">
      <c r="I3297" s="20"/>
      <c r="P3297" s="20"/>
      <c r="W3297" s="20"/>
      <c r="AD3297" s="20"/>
    </row>
    <row r="3298" spans="9:30">
      <c r="I3298" s="20"/>
      <c r="P3298" s="20"/>
      <c r="W3298" s="20"/>
      <c r="AD3298" s="20"/>
    </row>
    <row r="3299" spans="9:30">
      <c r="I3299" s="20"/>
      <c r="P3299" s="20"/>
      <c r="W3299" s="20"/>
      <c r="AD3299" s="20"/>
    </row>
    <row r="3300" spans="9:30">
      <c r="I3300" s="20"/>
      <c r="P3300" s="20"/>
      <c r="W3300" s="20"/>
      <c r="AD3300" s="20"/>
    </row>
    <row r="3301" spans="9:30">
      <c r="I3301" s="20"/>
      <c r="P3301" s="20"/>
      <c r="W3301" s="20"/>
      <c r="AD3301" s="20"/>
    </row>
    <row r="3302" spans="9:30">
      <c r="I3302" s="20"/>
      <c r="P3302" s="20"/>
      <c r="W3302" s="20"/>
      <c r="AD3302" s="20"/>
    </row>
    <row r="3303" spans="9:30">
      <c r="I3303" s="20"/>
      <c r="P3303" s="20"/>
      <c r="W3303" s="20"/>
      <c r="AD3303" s="20"/>
    </row>
    <row r="3304" spans="9:30">
      <c r="I3304" s="20"/>
      <c r="P3304" s="20"/>
      <c r="W3304" s="20"/>
      <c r="AD3304" s="20"/>
    </row>
    <row r="3305" spans="9:30">
      <c r="I3305" s="20"/>
      <c r="P3305" s="20"/>
      <c r="W3305" s="20"/>
      <c r="AD3305" s="20"/>
    </row>
    <row r="3306" spans="9:30">
      <c r="I3306" s="20"/>
      <c r="P3306" s="20"/>
      <c r="W3306" s="20"/>
      <c r="AD3306" s="20"/>
    </row>
    <row r="3307" spans="9:30">
      <c r="I3307" s="20"/>
      <c r="P3307" s="20"/>
      <c r="W3307" s="20"/>
      <c r="AD3307" s="20"/>
    </row>
    <row r="3308" spans="9:30">
      <c r="I3308" s="20"/>
      <c r="P3308" s="20"/>
      <c r="W3308" s="20"/>
      <c r="AD3308" s="20"/>
    </row>
    <row r="3309" spans="9:30">
      <c r="I3309" s="20"/>
      <c r="P3309" s="20"/>
      <c r="W3309" s="20"/>
      <c r="AD3309" s="20"/>
    </row>
    <row r="3310" spans="9:30">
      <c r="I3310" s="20"/>
      <c r="P3310" s="20"/>
      <c r="W3310" s="20"/>
      <c r="AD3310" s="20"/>
    </row>
    <row r="3311" spans="9:30">
      <c r="I3311" s="20"/>
      <c r="P3311" s="20"/>
      <c r="W3311" s="20"/>
      <c r="AD3311" s="20"/>
    </row>
    <row r="3312" spans="9:30">
      <c r="I3312" s="20"/>
      <c r="P3312" s="20"/>
      <c r="W3312" s="20"/>
      <c r="AD3312" s="20"/>
    </row>
    <row r="3313" spans="9:30">
      <c r="I3313" s="20"/>
      <c r="P3313" s="20"/>
      <c r="W3313" s="20"/>
      <c r="AD3313" s="20"/>
    </row>
    <row r="3314" spans="9:30">
      <c r="I3314" s="20"/>
      <c r="P3314" s="20"/>
      <c r="W3314" s="20"/>
      <c r="AD3314" s="20"/>
    </row>
    <row r="3315" spans="9:30">
      <c r="I3315" s="20"/>
      <c r="P3315" s="20"/>
      <c r="W3315" s="20"/>
      <c r="AD3315" s="20"/>
    </row>
    <row r="3316" spans="9:30">
      <c r="I3316" s="20"/>
      <c r="P3316" s="20"/>
      <c r="W3316" s="20"/>
      <c r="AD3316" s="20"/>
    </row>
    <row r="3317" spans="9:30">
      <c r="I3317" s="20"/>
      <c r="P3317" s="20"/>
      <c r="W3317" s="20"/>
      <c r="AD3317" s="20"/>
    </row>
    <row r="3318" spans="9:30">
      <c r="I3318" s="20"/>
      <c r="P3318" s="20"/>
      <c r="W3318" s="20"/>
      <c r="AD3318" s="20"/>
    </row>
    <row r="3319" spans="9:30">
      <c r="I3319" s="20"/>
      <c r="P3319" s="20"/>
      <c r="W3319" s="20"/>
      <c r="AD3319" s="20"/>
    </row>
    <row r="3320" spans="9:30">
      <c r="I3320" s="20"/>
      <c r="P3320" s="20"/>
      <c r="W3320" s="20"/>
      <c r="AD3320" s="20"/>
    </row>
    <row r="3321" spans="9:30">
      <c r="I3321" s="20"/>
      <c r="P3321" s="20"/>
      <c r="W3321" s="20"/>
      <c r="AD3321" s="20"/>
    </row>
    <row r="3322" spans="9:30">
      <c r="I3322" s="20"/>
      <c r="P3322" s="20"/>
      <c r="W3322" s="20"/>
      <c r="AD3322" s="20"/>
    </row>
    <row r="3323" spans="9:30">
      <c r="I3323" s="20"/>
      <c r="P3323" s="20"/>
      <c r="W3323" s="20"/>
      <c r="AD3323" s="20"/>
    </row>
    <row r="3324" spans="9:30">
      <c r="I3324" s="20"/>
      <c r="P3324" s="20"/>
      <c r="W3324" s="20"/>
      <c r="AD3324" s="20"/>
    </row>
    <row r="3325" spans="9:30">
      <c r="I3325" s="20"/>
      <c r="P3325" s="20"/>
      <c r="W3325" s="20"/>
      <c r="AD3325" s="20"/>
    </row>
    <row r="3326" spans="9:30">
      <c r="I3326" s="20"/>
      <c r="P3326" s="20"/>
      <c r="W3326" s="20"/>
      <c r="AD3326" s="20"/>
    </row>
    <row r="3327" spans="9:30">
      <c r="I3327" s="20"/>
      <c r="P3327" s="20"/>
      <c r="W3327" s="20"/>
      <c r="AD3327" s="20"/>
    </row>
    <row r="3328" spans="9:30">
      <c r="I3328" s="20"/>
      <c r="P3328" s="20"/>
      <c r="W3328" s="20"/>
      <c r="AD3328" s="20"/>
    </row>
    <row r="3329" spans="9:30">
      <c r="I3329" s="20"/>
      <c r="P3329" s="20"/>
      <c r="W3329" s="20"/>
      <c r="AD3329" s="20"/>
    </row>
    <row r="3330" spans="9:30">
      <c r="I3330" s="20"/>
      <c r="P3330" s="20"/>
      <c r="W3330" s="20"/>
      <c r="AD3330" s="20"/>
    </row>
    <row r="3331" spans="9:30">
      <c r="I3331" s="20"/>
      <c r="P3331" s="20"/>
      <c r="W3331" s="20"/>
      <c r="AD3331" s="20"/>
    </row>
    <row r="3332" spans="9:30">
      <c r="I3332" s="20"/>
      <c r="P3332" s="20"/>
      <c r="W3332" s="20"/>
      <c r="AD3332" s="20"/>
    </row>
    <row r="3333" spans="9:30">
      <c r="I3333" s="20"/>
      <c r="P3333" s="20"/>
      <c r="W3333" s="20"/>
      <c r="AD3333" s="20"/>
    </row>
    <row r="3334" spans="9:30">
      <c r="I3334" s="20"/>
      <c r="P3334" s="20"/>
      <c r="W3334" s="20"/>
      <c r="AD3334" s="20"/>
    </row>
    <row r="3335" spans="9:30">
      <c r="I3335" s="20"/>
      <c r="P3335" s="20"/>
      <c r="W3335" s="20"/>
      <c r="AD3335" s="20"/>
    </row>
    <row r="3336" spans="9:30">
      <c r="I3336" s="20"/>
      <c r="P3336" s="20"/>
      <c r="W3336" s="20"/>
      <c r="AD3336" s="20"/>
    </row>
    <row r="3337" spans="9:30">
      <c r="I3337" s="20"/>
      <c r="P3337" s="20"/>
      <c r="W3337" s="20"/>
      <c r="AD3337" s="20"/>
    </row>
    <row r="3338" spans="9:30">
      <c r="I3338" s="20"/>
      <c r="P3338" s="20"/>
      <c r="W3338" s="20"/>
      <c r="AD3338" s="20"/>
    </row>
    <row r="3339" spans="9:30">
      <c r="I3339" s="20"/>
      <c r="P3339" s="20"/>
      <c r="W3339" s="20"/>
      <c r="AD3339" s="20"/>
    </row>
    <row r="3340" spans="9:30">
      <c r="I3340" s="20"/>
      <c r="P3340" s="20"/>
      <c r="W3340" s="20"/>
      <c r="AD3340" s="20"/>
    </row>
    <row r="3341" spans="9:30">
      <c r="I3341" s="20"/>
      <c r="P3341" s="20"/>
      <c r="W3341" s="20"/>
      <c r="AD3341" s="20"/>
    </row>
    <row r="3342" spans="9:30">
      <c r="I3342" s="20"/>
      <c r="P3342" s="20"/>
      <c r="W3342" s="20"/>
      <c r="AD3342" s="20"/>
    </row>
    <row r="3343" spans="9:30">
      <c r="I3343" s="20"/>
      <c r="P3343" s="20"/>
      <c r="W3343" s="20"/>
      <c r="AD3343" s="20"/>
    </row>
    <row r="3344" spans="9:30">
      <c r="I3344" s="20"/>
      <c r="P3344" s="20"/>
      <c r="W3344" s="20"/>
      <c r="AD3344" s="20"/>
    </row>
    <row r="3345" spans="9:30">
      <c r="I3345" s="20"/>
      <c r="P3345" s="20"/>
      <c r="W3345" s="20"/>
      <c r="AD3345" s="20"/>
    </row>
    <row r="3346" spans="9:30">
      <c r="I3346" s="20"/>
      <c r="P3346" s="20"/>
      <c r="W3346" s="20"/>
      <c r="AD3346" s="20"/>
    </row>
    <row r="3347" spans="9:30">
      <c r="I3347" s="20"/>
      <c r="P3347" s="20"/>
      <c r="W3347" s="20"/>
      <c r="AD3347" s="20"/>
    </row>
    <row r="3348" spans="9:30">
      <c r="I3348" s="20"/>
      <c r="P3348" s="20"/>
      <c r="W3348" s="20"/>
      <c r="AD3348" s="20"/>
    </row>
    <row r="3349" spans="9:30">
      <c r="I3349" s="20"/>
      <c r="P3349" s="20"/>
      <c r="W3349" s="20"/>
      <c r="AD3349" s="20"/>
    </row>
    <row r="3350" spans="9:30">
      <c r="I3350" s="20"/>
      <c r="P3350" s="20"/>
      <c r="W3350" s="20"/>
      <c r="AD3350" s="20"/>
    </row>
    <row r="3351" spans="9:30">
      <c r="I3351" s="20"/>
      <c r="P3351" s="20"/>
      <c r="W3351" s="20"/>
      <c r="AD3351" s="20"/>
    </row>
    <row r="3352" spans="9:30">
      <c r="I3352" s="20"/>
      <c r="P3352" s="20"/>
      <c r="W3352" s="20"/>
      <c r="AD3352" s="20"/>
    </row>
    <row r="3353" spans="9:30">
      <c r="I3353" s="20"/>
      <c r="P3353" s="20"/>
      <c r="W3353" s="20"/>
      <c r="AD3353" s="20"/>
    </row>
    <row r="3354" spans="9:30">
      <c r="I3354" s="20"/>
      <c r="P3354" s="20"/>
      <c r="W3354" s="20"/>
      <c r="AD3354" s="20"/>
    </row>
    <row r="3355" spans="9:30">
      <c r="I3355" s="20"/>
      <c r="P3355" s="20"/>
      <c r="W3355" s="20"/>
      <c r="AD3355" s="20"/>
    </row>
    <row r="3356" spans="9:30">
      <c r="I3356" s="20"/>
      <c r="P3356" s="20"/>
      <c r="W3356" s="20"/>
      <c r="AD3356" s="20"/>
    </row>
    <row r="3357" spans="9:30">
      <c r="I3357" s="20"/>
      <c r="P3357" s="20"/>
      <c r="W3357" s="20"/>
      <c r="AD3357" s="20"/>
    </row>
    <row r="3358" spans="9:30">
      <c r="I3358" s="20"/>
      <c r="P3358" s="20"/>
      <c r="W3358" s="20"/>
      <c r="AD3358" s="20"/>
    </row>
    <row r="3359" spans="9:30">
      <c r="I3359" s="20"/>
      <c r="P3359" s="20"/>
      <c r="W3359" s="20"/>
      <c r="AD3359" s="20"/>
    </row>
    <row r="3360" spans="9:30">
      <c r="I3360" s="20"/>
      <c r="P3360" s="20"/>
      <c r="W3360" s="20"/>
      <c r="AD3360" s="20"/>
    </row>
    <row r="3361" spans="9:30">
      <c r="I3361" s="20"/>
      <c r="P3361" s="20"/>
      <c r="W3361" s="20"/>
      <c r="AD3361" s="20"/>
    </row>
    <row r="3362" spans="9:30">
      <c r="I3362" s="20"/>
      <c r="P3362" s="20"/>
      <c r="W3362" s="20"/>
      <c r="AD3362" s="20"/>
    </row>
    <row r="3363" spans="9:30">
      <c r="I3363" s="20"/>
      <c r="P3363" s="20"/>
      <c r="W3363" s="20"/>
      <c r="AD3363" s="20"/>
    </row>
    <row r="3364" spans="9:30">
      <c r="I3364" s="20"/>
      <c r="P3364" s="20"/>
      <c r="W3364" s="20"/>
      <c r="AD3364" s="20"/>
    </row>
    <row r="3365" spans="9:30">
      <c r="I3365" s="20"/>
      <c r="P3365" s="20"/>
      <c r="W3365" s="20"/>
      <c r="AD3365" s="20"/>
    </row>
    <row r="3366" spans="9:30">
      <c r="I3366" s="20"/>
      <c r="P3366" s="20"/>
      <c r="W3366" s="20"/>
      <c r="AD3366" s="20"/>
    </row>
    <row r="3367" spans="9:30">
      <c r="I3367" s="20"/>
      <c r="P3367" s="20"/>
      <c r="W3367" s="20"/>
      <c r="AD3367" s="20"/>
    </row>
    <row r="3368" spans="9:30">
      <c r="I3368" s="20"/>
      <c r="P3368" s="20"/>
      <c r="W3368" s="20"/>
      <c r="AD3368" s="20"/>
    </row>
    <row r="3369" spans="9:30">
      <c r="I3369" s="20"/>
      <c r="P3369" s="20"/>
      <c r="W3369" s="20"/>
      <c r="AD3369" s="20"/>
    </row>
    <row r="3370" spans="9:30">
      <c r="I3370" s="20"/>
      <c r="P3370" s="20"/>
      <c r="W3370" s="20"/>
      <c r="AD3370" s="20"/>
    </row>
    <row r="3371" spans="9:30">
      <c r="I3371" s="20"/>
      <c r="P3371" s="20"/>
      <c r="W3371" s="20"/>
      <c r="AD3371" s="20"/>
    </row>
    <row r="3372" spans="9:30">
      <c r="I3372" s="20"/>
      <c r="P3372" s="20"/>
      <c r="W3372" s="20"/>
      <c r="AD3372" s="20"/>
    </row>
    <row r="3373" spans="9:30">
      <c r="I3373" s="20"/>
      <c r="P3373" s="20"/>
      <c r="W3373" s="20"/>
      <c r="AD3373" s="20"/>
    </row>
    <row r="3374" spans="9:30">
      <c r="I3374" s="20"/>
      <c r="P3374" s="20"/>
      <c r="W3374" s="20"/>
      <c r="AD3374" s="20"/>
    </row>
    <row r="3375" spans="9:30">
      <c r="I3375" s="20"/>
      <c r="P3375" s="20"/>
      <c r="W3375" s="20"/>
      <c r="AD3375" s="20"/>
    </row>
    <row r="3376" spans="9:30">
      <c r="I3376" s="20"/>
      <c r="P3376" s="20"/>
      <c r="W3376" s="20"/>
      <c r="AD3376" s="20"/>
    </row>
    <row r="3377" spans="9:30">
      <c r="I3377" s="20"/>
      <c r="P3377" s="20"/>
      <c r="W3377" s="20"/>
      <c r="AD3377" s="20"/>
    </row>
    <row r="3378" spans="9:30">
      <c r="I3378" s="20"/>
      <c r="P3378" s="20"/>
      <c r="W3378" s="20"/>
      <c r="AD3378" s="20"/>
    </row>
    <row r="3379" spans="9:30">
      <c r="I3379" s="20"/>
      <c r="P3379" s="20"/>
      <c r="W3379" s="20"/>
      <c r="AD3379" s="20"/>
    </row>
    <row r="3380" spans="9:30">
      <c r="I3380" s="20"/>
      <c r="P3380" s="20"/>
      <c r="W3380" s="20"/>
      <c r="AD3380" s="20"/>
    </row>
    <row r="3381" spans="9:30">
      <c r="I3381" s="20"/>
      <c r="P3381" s="20"/>
      <c r="W3381" s="20"/>
      <c r="AD3381" s="20"/>
    </row>
    <row r="3382" spans="9:30">
      <c r="I3382" s="20"/>
      <c r="P3382" s="20"/>
      <c r="W3382" s="20"/>
      <c r="AD3382" s="20"/>
    </row>
    <row r="3383" spans="9:30">
      <c r="I3383" s="20"/>
      <c r="P3383" s="20"/>
      <c r="W3383" s="20"/>
      <c r="AD3383" s="20"/>
    </row>
    <row r="3384" spans="9:30">
      <c r="I3384" s="20"/>
      <c r="P3384" s="20"/>
      <c r="W3384" s="20"/>
      <c r="AD3384" s="20"/>
    </row>
    <row r="3385" spans="9:30">
      <c r="I3385" s="20"/>
      <c r="P3385" s="20"/>
      <c r="W3385" s="20"/>
      <c r="AD3385" s="20"/>
    </row>
    <row r="3386" spans="9:30">
      <c r="I3386" s="20"/>
      <c r="P3386" s="20"/>
      <c r="W3386" s="20"/>
      <c r="AD3386" s="20"/>
    </row>
    <row r="3387" spans="9:30">
      <c r="I3387" s="20"/>
      <c r="P3387" s="20"/>
      <c r="W3387" s="20"/>
      <c r="AD3387" s="20"/>
    </row>
    <row r="3388" spans="9:30">
      <c r="I3388" s="20"/>
      <c r="P3388" s="20"/>
      <c r="W3388" s="20"/>
      <c r="AD3388" s="20"/>
    </row>
    <row r="3389" spans="9:30">
      <c r="I3389" s="20"/>
      <c r="P3389" s="20"/>
      <c r="W3389" s="20"/>
      <c r="AD3389" s="20"/>
    </row>
    <row r="3390" spans="9:30">
      <c r="I3390" s="20"/>
      <c r="P3390" s="20"/>
      <c r="W3390" s="20"/>
      <c r="AD3390" s="20"/>
    </row>
    <row r="3391" spans="9:30">
      <c r="I3391" s="20"/>
      <c r="P3391" s="20"/>
      <c r="W3391" s="20"/>
      <c r="AD3391" s="20"/>
    </row>
    <row r="3392" spans="9:30">
      <c r="I3392" s="20"/>
      <c r="P3392" s="20"/>
      <c r="W3392" s="20"/>
      <c r="AD3392" s="20"/>
    </row>
    <row r="3393" spans="9:30">
      <c r="I3393" s="20"/>
      <c r="P3393" s="20"/>
      <c r="W3393" s="20"/>
      <c r="AD3393" s="20"/>
    </row>
    <row r="3394" spans="9:30">
      <c r="I3394" s="20"/>
      <c r="P3394" s="20"/>
      <c r="W3394" s="20"/>
      <c r="AD3394" s="20"/>
    </row>
    <row r="3395" spans="9:30">
      <c r="I3395" s="20"/>
      <c r="P3395" s="20"/>
      <c r="W3395" s="20"/>
      <c r="AD3395" s="20"/>
    </row>
    <row r="3396" spans="9:30">
      <c r="I3396" s="20"/>
      <c r="P3396" s="20"/>
      <c r="W3396" s="20"/>
      <c r="AD3396" s="20"/>
    </row>
    <row r="3397" spans="9:30">
      <c r="I3397" s="20"/>
      <c r="P3397" s="20"/>
      <c r="W3397" s="20"/>
      <c r="AD3397" s="20"/>
    </row>
    <row r="3398" spans="9:30">
      <c r="I3398" s="20"/>
      <c r="P3398" s="20"/>
      <c r="W3398" s="20"/>
      <c r="AD3398" s="20"/>
    </row>
    <row r="3399" spans="9:30">
      <c r="I3399" s="20"/>
      <c r="P3399" s="20"/>
      <c r="W3399" s="20"/>
      <c r="AD3399" s="20"/>
    </row>
    <row r="3400" spans="9:30">
      <c r="I3400" s="20"/>
      <c r="P3400" s="20"/>
      <c r="W3400" s="20"/>
      <c r="AD3400" s="20"/>
    </row>
    <row r="3401" spans="9:30">
      <c r="I3401" s="20"/>
      <c r="P3401" s="20"/>
      <c r="W3401" s="20"/>
      <c r="AD3401" s="20"/>
    </row>
    <row r="3402" spans="9:30">
      <c r="I3402" s="20"/>
      <c r="P3402" s="20"/>
      <c r="W3402" s="20"/>
      <c r="AD3402" s="20"/>
    </row>
    <row r="3403" spans="9:30">
      <c r="I3403" s="20"/>
      <c r="P3403" s="20"/>
      <c r="W3403" s="20"/>
      <c r="AD3403" s="20"/>
    </row>
    <row r="3404" spans="9:30">
      <c r="I3404" s="20"/>
      <c r="P3404" s="20"/>
      <c r="W3404" s="20"/>
      <c r="AD3404" s="20"/>
    </row>
    <row r="3405" spans="9:30">
      <c r="I3405" s="20"/>
      <c r="P3405" s="20"/>
      <c r="W3405" s="20"/>
      <c r="AD3405" s="20"/>
    </row>
    <row r="3406" spans="9:30">
      <c r="I3406" s="20"/>
      <c r="P3406" s="20"/>
      <c r="W3406" s="20"/>
      <c r="AD3406" s="20"/>
    </row>
    <row r="3407" spans="9:30">
      <c r="I3407" s="20"/>
      <c r="P3407" s="20"/>
      <c r="W3407" s="20"/>
      <c r="AD3407" s="20"/>
    </row>
    <row r="3408" spans="9:30">
      <c r="I3408" s="20"/>
      <c r="P3408" s="20"/>
      <c r="W3408" s="20"/>
      <c r="AD3408" s="20"/>
    </row>
    <row r="3409" spans="9:30">
      <c r="I3409" s="20"/>
      <c r="P3409" s="20"/>
      <c r="W3409" s="20"/>
      <c r="AD3409" s="20"/>
    </row>
    <row r="3410" spans="9:30">
      <c r="I3410" s="20"/>
      <c r="P3410" s="20"/>
      <c r="W3410" s="20"/>
      <c r="AD3410" s="20"/>
    </row>
    <row r="3411" spans="9:30">
      <c r="I3411" s="20"/>
      <c r="P3411" s="20"/>
      <c r="W3411" s="20"/>
      <c r="AD3411" s="20"/>
    </row>
    <row r="3412" spans="9:30">
      <c r="I3412" s="20"/>
      <c r="P3412" s="20"/>
      <c r="W3412" s="20"/>
      <c r="AD3412" s="20"/>
    </row>
    <row r="3413" spans="9:30">
      <c r="I3413" s="20"/>
      <c r="P3413" s="20"/>
      <c r="W3413" s="20"/>
      <c r="AD3413" s="20"/>
    </row>
    <row r="3414" spans="9:30">
      <c r="I3414" s="20"/>
      <c r="P3414" s="20"/>
      <c r="W3414" s="20"/>
      <c r="AD3414" s="20"/>
    </row>
    <row r="3415" spans="9:30">
      <c r="I3415" s="20"/>
      <c r="P3415" s="20"/>
      <c r="W3415" s="20"/>
      <c r="AD3415" s="20"/>
    </row>
    <row r="3416" spans="9:30">
      <c r="I3416" s="20"/>
      <c r="P3416" s="20"/>
      <c r="W3416" s="20"/>
      <c r="AD3416" s="20"/>
    </row>
    <row r="3417" spans="9:30">
      <c r="I3417" s="20"/>
      <c r="P3417" s="20"/>
      <c r="W3417" s="20"/>
      <c r="AD3417" s="20"/>
    </row>
    <row r="3418" spans="9:30">
      <c r="I3418" s="20"/>
      <c r="P3418" s="20"/>
      <c r="W3418" s="20"/>
      <c r="AD3418" s="20"/>
    </row>
    <row r="3419" spans="9:30">
      <c r="I3419" s="20"/>
      <c r="P3419" s="20"/>
      <c r="W3419" s="20"/>
      <c r="AD3419" s="20"/>
    </row>
    <row r="3420" spans="9:30">
      <c r="I3420" s="20"/>
      <c r="P3420" s="20"/>
      <c r="W3420" s="20"/>
      <c r="AD3420" s="20"/>
    </row>
    <row r="3421" spans="9:30">
      <c r="I3421" s="20"/>
      <c r="P3421" s="20"/>
      <c r="W3421" s="20"/>
      <c r="AD3421" s="20"/>
    </row>
    <row r="3422" spans="9:30">
      <c r="I3422" s="20"/>
      <c r="P3422" s="20"/>
      <c r="W3422" s="20"/>
      <c r="AD3422" s="20"/>
    </row>
    <row r="3423" spans="9:30">
      <c r="I3423" s="20"/>
      <c r="P3423" s="20"/>
      <c r="W3423" s="20"/>
      <c r="AD3423" s="20"/>
    </row>
    <row r="3424" spans="9:30">
      <c r="I3424" s="20"/>
      <c r="P3424" s="20"/>
      <c r="W3424" s="20"/>
      <c r="AD3424" s="20"/>
    </row>
    <row r="3425" spans="9:30">
      <c r="I3425" s="20"/>
      <c r="P3425" s="20"/>
      <c r="W3425" s="20"/>
      <c r="AD3425" s="20"/>
    </row>
    <row r="3426" spans="9:30">
      <c r="I3426" s="20"/>
      <c r="P3426" s="20"/>
      <c r="W3426" s="20"/>
      <c r="AD3426" s="20"/>
    </row>
    <row r="3427" spans="9:30">
      <c r="I3427" s="20"/>
      <c r="P3427" s="20"/>
      <c r="W3427" s="20"/>
      <c r="AD3427" s="20"/>
    </row>
    <row r="3428" spans="9:30">
      <c r="I3428" s="20"/>
      <c r="P3428" s="20"/>
      <c r="W3428" s="20"/>
      <c r="AD3428" s="20"/>
    </row>
    <row r="3429" spans="9:30">
      <c r="I3429" s="20"/>
      <c r="P3429" s="20"/>
      <c r="W3429" s="20"/>
      <c r="AD3429" s="20"/>
    </row>
    <row r="3430" spans="9:30">
      <c r="I3430" s="20"/>
      <c r="P3430" s="20"/>
      <c r="W3430" s="20"/>
      <c r="AD3430" s="20"/>
    </row>
    <row r="3431" spans="9:30">
      <c r="I3431" s="20"/>
      <c r="P3431" s="20"/>
      <c r="W3431" s="20"/>
      <c r="AD3431" s="20"/>
    </row>
    <row r="3432" spans="9:30">
      <c r="I3432" s="20"/>
      <c r="P3432" s="20"/>
      <c r="W3432" s="20"/>
      <c r="AD3432" s="20"/>
    </row>
    <row r="3433" spans="9:30">
      <c r="I3433" s="20"/>
      <c r="P3433" s="20"/>
      <c r="W3433" s="20"/>
      <c r="AD3433" s="20"/>
    </row>
    <row r="3434" spans="9:30">
      <c r="I3434" s="20"/>
      <c r="P3434" s="20"/>
      <c r="W3434" s="20"/>
      <c r="AD3434" s="20"/>
    </row>
    <row r="3435" spans="9:30">
      <c r="I3435" s="20"/>
      <c r="P3435" s="20"/>
      <c r="W3435" s="20"/>
      <c r="AD3435" s="20"/>
    </row>
    <row r="3436" spans="9:30">
      <c r="I3436" s="20"/>
      <c r="P3436" s="20"/>
      <c r="W3436" s="20"/>
      <c r="AD3436" s="20"/>
    </row>
    <row r="3437" spans="9:30">
      <c r="I3437" s="20"/>
      <c r="P3437" s="20"/>
      <c r="W3437" s="20"/>
      <c r="AD3437" s="20"/>
    </row>
    <row r="3438" spans="9:30">
      <c r="I3438" s="20"/>
      <c r="P3438" s="20"/>
      <c r="W3438" s="20"/>
      <c r="AD3438" s="20"/>
    </row>
    <row r="3439" spans="9:30">
      <c r="I3439" s="20"/>
      <c r="P3439" s="20"/>
      <c r="W3439" s="20"/>
      <c r="AD3439" s="20"/>
    </row>
    <row r="3440" spans="9:30">
      <c r="I3440" s="20"/>
      <c r="P3440" s="20"/>
      <c r="W3440" s="20"/>
      <c r="AD3440" s="20"/>
    </row>
    <row r="3441" spans="9:30">
      <c r="I3441" s="20"/>
      <c r="P3441" s="20"/>
      <c r="W3441" s="20"/>
      <c r="AD3441" s="20"/>
    </row>
    <row r="3442" spans="9:30">
      <c r="I3442" s="20"/>
      <c r="P3442" s="20"/>
      <c r="W3442" s="20"/>
      <c r="AD3442" s="20"/>
    </row>
    <row r="3443" spans="9:30">
      <c r="I3443" s="20"/>
      <c r="P3443" s="20"/>
      <c r="W3443" s="20"/>
      <c r="AD3443" s="20"/>
    </row>
    <row r="3444" spans="9:30">
      <c r="I3444" s="20"/>
      <c r="P3444" s="20"/>
      <c r="W3444" s="20"/>
      <c r="AD3444" s="20"/>
    </row>
    <row r="3445" spans="9:30">
      <c r="I3445" s="20"/>
      <c r="P3445" s="20"/>
      <c r="W3445" s="20"/>
      <c r="AD3445" s="20"/>
    </row>
    <row r="3446" spans="9:30">
      <c r="I3446" s="20"/>
      <c r="P3446" s="20"/>
      <c r="W3446" s="20"/>
      <c r="AD3446" s="20"/>
    </row>
    <row r="3447" spans="9:30">
      <c r="I3447" s="20"/>
      <c r="P3447" s="20"/>
      <c r="W3447" s="20"/>
      <c r="AD3447" s="20"/>
    </row>
    <row r="3448" spans="9:30">
      <c r="I3448" s="20"/>
      <c r="P3448" s="20"/>
      <c r="W3448" s="20"/>
      <c r="AD3448" s="20"/>
    </row>
    <row r="3449" spans="9:30">
      <c r="I3449" s="20"/>
      <c r="P3449" s="20"/>
      <c r="W3449" s="20"/>
      <c r="AD3449" s="20"/>
    </row>
    <row r="3450" spans="9:30">
      <c r="I3450" s="20"/>
      <c r="P3450" s="20"/>
      <c r="W3450" s="20"/>
      <c r="AD3450" s="20"/>
    </row>
    <row r="3451" spans="9:30">
      <c r="I3451" s="20"/>
      <c r="P3451" s="20"/>
      <c r="W3451" s="20"/>
      <c r="AD3451" s="20"/>
    </row>
    <row r="3452" spans="9:30">
      <c r="I3452" s="20"/>
      <c r="P3452" s="20"/>
      <c r="W3452" s="20"/>
      <c r="AD3452" s="20"/>
    </row>
    <row r="3453" spans="9:30">
      <c r="I3453" s="20"/>
      <c r="P3453" s="20"/>
      <c r="W3453" s="20"/>
      <c r="AD3453" s="20"/>
    </row>
    <row r="3454" spans="9:30">
      <c r="I3454" s="20"/>
      <c r="P3454" s="20"/>
      <c r="W3454" s="20"/>
      <c r="AD3454" s="20"/>
    </row>
    <row r="3455" spans="9:30">
      <c r="I3455" s="20"/>
      <c r="P3455" s="20"/>
      <c r="W3455" s="20"/>
      <c r="AD3455" s="20"/>
    </row>
    <row r="3456" spans="9:30">
      <c r="I3456" s="20"/>
      <c r="P3456" s="20"/>
      <c r="W3456" s="20"/>
      <c r="AD3456" s="20"/>
    </row>
    <row r="3457" spans="9:30">
      <c r="I3457" s="20"/>
      <c r="P3457" s="20"/>
      <c r="W3457" s="20"/>
      <c r="AD3457" s="20"/>
    </row>
    <row r="3458" spans="9:30">
      <c r="I3458" s="20"/>
      <c r="P3458" s="20"/>
      <c r="W3458" s="20"/>
      <c r="AD3458" s="20"/>
    </row>
    <row r="3459" spans="9:30">
      <c r="I3459" s="20"/>
      <c r="P3459" s="20"/>
      <c r="W3459" s="20"/>
      <c r="AD3459" s="20"/>
    </row>
    <row r="3460" spans="9:30">
      <c r="I3460" s="20"/>
      <c r="P3460" s="20"/>
      <c r="W3460" s="20"/>
      <c r="AD3460" s="20"/>
    </row>
    <row r="3461" spans="9:30">
      <c r="I3461" s="20"/>
      <c r="P3461" s="20"/>
      <c r="W3461" s="20"/>
      <c r="AD3461" s="20"/>
    </row>
    <row r="3462" spans="9:30">
      <c r="I3462" s="20"/>
      <c r="P3462" s="20"/>
      <c r="W3462" s="20"/>
      <c r="AD3462" s="20"/>
    </row>
    <row r="3463" spans="9:30">
      <c r="I3463" s="20"/>
      <c r="P3463" s="20"/>
      <c r="W3463" s="20"/>
      <c r="AD3463" s="20"/>
    </row>
    <row r="3464" spans="9:30">
      <c r="I3464" s="20"/>
      <c r="P3464" s="20"/>
      <c r="W3464" s="20"/>
      <c r="AD3464" s="20"/>
    </row>
    <row r="3465" spans="9:30">
      <c r="I3465" s="20"/>
      <c r="P3465" s="20"/>
      <c r="W3465" s="20"/>
      <c r="AD3465" s="20"/>
    </row>
    <row r="3466" spans="9:30">
      <c r="I3466" s="20"/>
      <c r="P3466" s="20"/>
      <c r="W3466" s="20"/>
      <c r="AD3466" s="20"/>
    </row>
    <row r="3467" spans="9:30">
      <c r="I3467" s="20"/>
      <c r="P3467" s="20"/>
      <c r="W3467" s="20"/>
      <c r="AD3467" s="20"/>
    </row>
    <row r="3468" spans="9:30">
      <c r="I3468" s="20"/>
      <c r="P3468" s="20"/>
      <c r="W3468" s="20"/>
      <c r="AD3468" s="20"/>
    </row>
    <row r="3469" spans="9:30">
      <c r="I3469" s="20"/>
      <c r="P3469" s="20"/>
      <c r="W3469" s="20"/>
      <c r="AD3469" s="20"/>
    </row>
    <row r="3470" spans="9:30">
      <c r="I3470" s="20"/>
      <c r="P3470" s="20"/>
      <c r="W3470" s="20"/>
      <c r="AD3470" s="20"/>
    </row>
    <row r="3471" spans="9:30">
      <c r="I3471" s="20"/>
      <c r="P3471" s="20"/>
      <c r="W3471" s="20"/>
      <c r="AD3471" s="20"/>
    </row>
    <row r="3472" spans="9:30">
      <c r="I3472" s="20"/>
      <c r="P3472" s="20"/>
      <c r="W3472" s="20"/>
      <c r="AD3472" s="20"/>
    </row>
    <row r="3473" spans="9:30">
      <c r="I3473" s="20"/>
      <c r="P3473" s="20"/>
      <c r="W3473" s="20"/>
      <c r="AD3473" s="20"/>
    </row>
    <row r="3474" spans="9:30">
      <c r="I3474" s="20"/>
      <c r="P3474" s="20"/>
      <c r="W3474" s="20"/>
      <c r="AD3474" s="20"/>
    </row>
    <row r="3475" spans="9:30">
      <c r="I3475" s="20"/>
      <c r="P3475" s="20"/>
      <c r="W3475" s="20"/>
      <c r="AD3475" s="20"/>
    </row>
    <row r="3476" spans="9:30">
      <c r="I3476" s="20"/>
      <c r="P3476" s="20"/>
      <c r="W3476" s="20"/>
      <c r="AD3476" s="20"/>
    </row>
    <row r="3477" spans="9:30">
      <c r="I3477" s="20"/>
      <c r="P3477" s="20"/>
      <c r="W3477" s="20"/>
      <c r="AD3477" s="20"/>
    </row>
    <row r="3478" spans="9:30">
      <c r="I3478" s="20"/>
      <c r="P3478" s="20"/>
      <c r="W3478" s="20"/>
      <c r="AD3478" s="20"/>
    </row>
    <row r="3479" spans="9:30">
      <c r="I3479" s="20"/>
      <c r="P3479" s="20"/>
      <c r="W3479" s="20"/>
      <c r="AD3479" s="20"/>
    </row>
    <row r="3480" spans="9:30">
      <c r="I3480" s="20"/>
      <c r="P3480" s="20"/>
      <c r="W3480" s="20"/>
      <c r="AD3480" s="20"/>
    </row>
    <row r="3481" spans="9:30">
      <c r="I3481" s="20"/>
      <c r="P3481" s="20"/>
      <c r="W3481" s="20"/>
      <c r="AD3481" s="20"/>
    </row>
    <row r="3482" spans="9:30">
      <c r="I3482" s="20"/>
      <c r="P3482" s="20"/>
      <c r="W3482" s="20"/>
      <c r="AD3482" s="20"/>
    </row>
    <row r="3483" spans="9:30">
      <c r="I3483" s="20"/>
      <c r="P3483" s="20"/>
      <c r="W3483" s="20"/>
      <c r="AD3483" s="20"/>
    </row>
    <row r="3484" spans="9:30">
      <c r="I3484" s="20"/>
      <c r="P3484" s="20"/>
      <c r="W3484" s="20"/>
      <c r="AD3484" s="20"/>
    </row>
    <row r="3485" spans="9:30">
      <c r="I3485" s="20"/>
      <c r="P3485" s="20"/>
      <c r="W3485" s="20"/>
      <c r="AD3485" s="20"/>
    </row>
    <row r="3486" spans="9:30">
      <c r="I3486" s="20"/>
      <c r="P3486" s="20"/>
      <c r="W3486" s="20"/>
      <c r="AD3486" s="20"/>
    </row>
    <row r="3487" spans="9:30">
      <c r="I3487" s="20"/>
      <c r="P3487" s="20"/>
      <c r="W3487" s="20"/>
      <c r="AD3487" s="20"/>
    </row>
    <row r="3488" spans="9:30">
      <c r="I3488" s="20"/>
      <c r="P3488" s="20"/>
      <c r="W3488" s="20"/>
      <c r="AD3488" s="20"/>
    </row>
    <row r="3489" spans="9:30">
      <c r="I3489" s="20"/>
      <c r="P3489" s="20"/>
      <c r="W3489" s="20"/>
      <c r="AD3489" s="20"/>
    </row>
    <row r="3490" spans="9:30">
      <c r="I3490" s="20"/>
      <c r="P3490" s="20"/>
      <c r="W3490" s="20"/>
      <c r="AD3490" s="20"/>
    </row>
    <row r="3491" spans="9:30">
      <c r="I3491" s="20"/>
      <c r="P3491" s="20"/>
      <c r="W3491" s="20"/>
      <c r="AD3491" s="20"/>
    </row>
    <row r="3492" spans="9:30">
      <c r="I3492" s="20"/>
      <c r="P3492" s="20"/>
      <c r="W3492" s="20"/>
      <c r="AD3492" s="20"/>
    </row>
    <row r="3493" spans="9:30">
      <c r="I3493" s="20"/>
      <c r="P3493" s="20"/>
      <c r="W3493" s="20"/>
      <c r="AD3493" s="20"/>
    </row>
    <row r="3494" spans="9:30">
      <c r="I3494" s="20"/>
      <c r="P3494" s="20"/>
      <c r="W3494" s="20"/>
      <c r="AD3494" s="20"/>
    </row>
    <row r="3495" spans="9:30">
      <c r="I3495" s="20"/>
      <c r="P3495" s="20"/>
      <c r="W3495" s="20"/>
      <c r="AD3495" s="20"/>
    </row>
    <row r="3496" spans="9:30">
      <c r="I3496" s="20"/>
      <c r="P3496" s="20"/>
      <c r="W3496" s="20"/>
      <c r="AD3496" s="20"/>
    </row>
    <row r="3497" spans="9:30">
      <c r="I3497" s="20"/>
      <c r="P3497" s="20"/>
      <c r="W3497" s="20"/>
      <c r="AD3497" s="20"/>
    </row>
    <row r="3498" spans="9:30">
      <c r="I3498" s="20"/>
      <c r="P3498" s="20"/>
      <c r="W3498" s="20"/>
      <c r="AD3498" s="20"/>
    </row>
    <row r="3499" spans="9:30">
      <c r="I3499" s="20"/>
      <c r="P3499" s="20"/>
      <c r="W3499" s="20"/>
      <c r="AD3499" s="20"/>
    </row>
    <row r="3500" spans="9:30">
      <c r="I3500" s="20"/>
      <c r="P3500" s="20"/>
      <c r="W3500" s="20"/>
      <c r="AD3500" s="20"/>
    </row>
    <row r="3501" spans="9:30">
      <c r="I3501" s="20"/>
      <c r="P3501" s="20"/>
      <c r="W3501" s="20"/>
      <c r="AD3501" s="20"/>
    </row>
    <row r="3502" spans="9:30">
      <c r="I3502" s="20"/>
      <c r="P3502" s="20"/>
      <c r="W3502" s="20"/>
      <c r="AD3502" s="20"/>
    </row>
    <row r="3503" spans="9:30">
      <c r="I3503" s="20"/>
      <c r="P3503" s="20"/>
      <c r="W3503" s="20"/>
      <c r="AD3503" s="20"/>
    </row>
    <row r="3504" spans="9:30">
      <c r="I3504" s="20"/>
      <c r="P3504" s="20"/>
      <c r="W3504" s="20"/>
      <c r="AD3504" s="20"/>
    </row>
    <row r="3505" spans="9:30">
      <c r="I3505" s="20"/>
      <c r="P3505" s="20"/>
      <c r="W3505" s="20"/>
      <c r="AD3505" s="20"/>
    </row>
    <row r="3506" spans="9:30">
      <c r="I3506" s="20"/>
      <c r="P3506" s="20"/>
      <c r="W3506" s="20"/>
      <c r="AD3506" s="20"/>
    </row>
    <row r="3507" spans="9:30">
      <c r="I3507" s="20"/>
      <c r="P3507" s="20"/>
      <c r="W3507" s="20"/>
      <c r="AD3507" s="20"/>
    </row>
    <row r="3508" spans="9:30">
      <c r="I3508" s="20"/>
      <c r="P3508" s="20"/>
      <c r="W3508" s="20"/>
      <c r="AD3508" s="20"/>
    </row>
    <row r="3509" spans="9:30">
      <c r="I3509" s="20"/>
      <c r="P3509" s="20"/>
      <c r="W3509" s="20"/>
      <c r="AD3509" s="20"/>
    </row>
    <row r="3510" spans="9:30">
      <c r="I3510" s="20"/>
      <c r="P3510" s="20"/>
      <c r="W3510" s="20"/>
      <c r="AD3510" s="20"/>
    </row>
    <row r="3511" spans="9:30">
      <c r="I3511" s="20"/>
      <c r="P3511" s="20"/>
      <c r="W3511" s="20"/>
      <c r="AD3511" s="20"/>
    </row>
    <row r="3512" spans="9:30">
      <c r="I3512" s="20"/>
      <c r="P3512" s="20"/>
      <c r="W3512" s="20"/>
      <c r="AD3512" s="20"/>
    </row>
    <row r="3513" spans="9:30">
      <c r="I3513" s="20"/>
      <c r="P3513" s="20"/>
      <c r="W3513" s="20"/>
      <c r="AD3513" s="20"/>
    </row>
    <row r="3514" spans="9:30">
      <c r="I3514" s="20"/>
      <c r="P3514" s="20"/>
      <c r="W3514" s="20"/>
      <c r="AD3514" s="20"/>
    </row>
    <row r="3515" spans="9:30">
      <c r="I3515" s="20"/>
      <c r="P3515" s="20"/>
      <c r="W3515" s="20"/>
      <c r="AD3515" s="20"/>
    </row>
    <row r="3516" spans="9:30">
      <c r="I3516" s="20"/>
      <c r="P3516" s="20"/>
      <c r="W3516" s="20"/>
      <c r="AD3516" s="20"/>
    </row>
    <row r="3517" spans="9:30">
      <c r="I3517" s="20"/>
      <c r="P3517" s="20"/>
      <c r="W3517" s="20"/>
      <c r="AD3517" s="20"/>
    </row>
    <row r="3518" spans="9:30">
      <c r="I3518" s="20"/>
      <c r="P3518" s="20"/>
      <c r="W3518" s="20"/>
      <c r="AD3518" s="20"/>
    </row>
    <row r="3519" spans="9:30">
      <c r="I3519" s="20"/>
      <c r="P3519" s="20"/>
      <c r="W3519" s="20"/>
      <c r="AD3519" s="20"/>
    </row>
    <row r="3520" spans="9:30">
      <c r="I3520" s="20"/>
      <c r="P3520" s="20"/>
      <c r="W3520" s="20"/>
      <c r="AD3520" s="20"/>
    </row>
    <row r="3521" spans="9:30">
      <c r="I3521" s="20"/>
      <c r="P3521" s="20"/>
      <c r="W3521" s="20"/>
      <c r="AD3521" s="20"/>
    </row>
    <row r="3522" spans="9:30">
      <c r="I3522" s="20"/>
      <c r="P3522" s="20"/>
      <c r="W3522" s="20"/>
      <c r="AD3522" s="20"/>
    </row>
    <row r="3523" spans="9:30">
      <c r="I3523" s="20"/>
      <c r="P3523" s="20"/>
      <c r="W3523" s="20"/>
      <c r="AD3523" s="20"/>
    </row>
    <row r="3524" spans="9:30">
      <c r="I3524" s="20"/>
      <c r="P3524" s="20"/>
      <c r="W3524" s="20"/>
      <c r="AD3524" s="20"/>
    </row>
    <row r="3525" spans="9:30">
      <c r="I3525" s="20"/>
      <c r="P3525" s="20"/>
      <c r="W3525" s="20"/>
      <c r="AD3525" s="20"/>
    </row>
    <row r="3526" spans="9:30">
      <c r="I3526" s="20"/>
      <c r="P3526" s="20"/>
      <c r="W3526" s="20"/>
      <c r="AD3526" s="20"/>
    </row>
    <row r="3527" spans="9:30">
      <c r="I3527" s="20"/>
      <c r="P3527" s="20"/>
      <c r="W3527" s="20"/>
      <c r="AD3527" s="20"/>
    </row>
    <row r="3528" spans="9:30">
      <c r="I3528" s="20"/>
      <c r="P3528" s="20"/>
      <c r="W3528" s="20"/>
      <c r="AD3528" s="20"/>
    </row>
    <row r="3529" spans="9:30">
      <c r="I3529" s="20"/>
      <c r="P3529" s="20"/>
      <c r="W3529" s="20"/>
      <c r="AD3529" s="20"/>
    </row>
    <row r="3530" spans="9:30">
      <c r="I3530" s="20"/>
      <c r="P3530" s="20"/>
      <c r="W3530" s="20"/>
      <c r="AD3530" s="20"/>
    </row>
    <row r="3531" spans="9:30">
      <c r="I3531" s="20"/>
      <c r="P3531" s="20"/>
      <c r="W3531" s="20"/>
      <c r="AD3531" s="20"/>
    </row>
    <row r="3532" spans="9:30">
      <c r="I3532" s="20"/>
      <c r="P3532" s="20"/>
      <c r="W3532" s="20"/>
      <c r="AD3532" s="20"/>
    </row>
    <row r="3533" spans="9:30">
      <c r="I3533" s="20"/>
      <c r="P3533" s="20"/>
      <c r="W3533" s="20"/>
      <c r="AD3533" s="20"/>
    </row>
    <row r="3534" spans="9:30">
      <c r="I3534" s="20"/>
      <c r="P3534" s="20"/>
      <c r="W3534" s="20"/>
      <c r="AD3534" s="20"/>
    </row>
    <row r="3535" spans="9:30">
      <c r="I3535" s="20"/>
      <c r="P3535" s="20"/>
      <c r="W3535" s="20"/>
      <c r="AD3535" s="20"/>
    </row>
    <row r="3536" spans="9:30">
      <c r="I3536" s="20"/>
      <c r="P3536" s="20"/>
      <c r="W3536" s="20"/>
      <c r="AD3536" s="20"/>
    </row>
    <row r="3537" spans="9:30">
      <c r="I3537" s="20"/>
      <c r="P3537" s="20"/>
      <c r="W3537" s="20"/>
      <c r="AD3537" s="20"/>
    </row>
    <row r="3538" spans="9:30">
      <c r="I3538" s="20"/>
      <c r="P3538" s="20"/>
      <c r="W3538" s="20"/>
      <c r="AD3538" s="20"/>
    </row>
    <row r="3539" spans="9:30">
      <c r="I3539" s="20"/>
      <c r="P3539" s="20"/>
      <c r="W3539" s="20"/>
      <c r="AD3539" s="20"/>
    </row>
    <row r="3540" spans="9:30">
      <c r="I3540" s="20"/>
      <c r="P3540" s="20"/>
      <c r="W3540" s="20"/>
      <c r="AD3540" s="20"/>
    </row>
    <row r="3541" spans="9:30">
      <c r="I3541" s="20"/>
      <c r="P3541" s="20"/>
      <c r="W3541" s="20"/>
      <c r="AD3541" s="20"/>
    </row>
    <row r="3542" spans="9:30">
      <c r="I3542" s="20"/>
      <c r="P3542" s="20"/>
      <c r="W3542" s="20"/>
      <c r="AD3542" s="20"/>
    </row>
    <row r="3543" spans="9:30">
      <c r="I3543" s="20"/>
      <c r="P3543" s="20"/>
      <c r="W3543" s="20"/>
      <c r="AD3543" s="20"/>
    </row>
    <row r="3544" spans="9:30">
      <c r="I3544" s="20"/>
      <c r="P3544" s="20"/>
      <c r="W3544" s="20"/>
      <c r="AD3544" s="20"/>
    </row>
    <row r="3545" spans="9:30">
      <c r="I3545" s="20"/>
      <c r="P3545" s="20"/>
      <c r="W3545" s="20"/>
      <c r="AD3545" s="20"/>
    </row>
    <row r="3546" spans="9:30">
      <c r="I3546" s="20"/>
      <c r="P3546" s="20"/>
      <c r="W3546" s="20"/>
      <c r="AD3546" s="20"/>
    </row>
    <row r="3547" spans="9:30">
      <c r="I3547" s="20"/>
      <c r="P3547" s="20"/>
      <c r="W3547" s="20"/>
      <c r="AD3547" s="20"/>
    </row>
    <row r="3548" spans="9:30">
      <c r="I3548" s="20"/>
      <c r="P3548" s="20"/>
      <c r="W3548" s="20"/>
      <c r="AD3548" s="20"/>
    </row>
    <row r="3549" spans="9:30">
      <c r="I3549" s="20"/>
      <c r="P3549" s="20"/>
      <c r="W3549" s="20"/>
      <c r="AD3549" s="20"/>
    </row>
    <row r="3550" spans="9:30">
      <c r="I3550" s="20"/>
      <c r="P3550" s="20"/>
      <c r="W3550" s="20"/>
      <c r="AD3550" s="20"/>
    </row>
    <row r="3551" spans="9:30">
      <c r="I3551" s="20"/>
      <c r="P3551" s="20"/>
      <c r="W3551" s="20"/>
      <c r="AD3551" s="20"/>
    </row>
    <row r="3552" spans="9:30">
      <c r="I3552" s="20"/>
      <c r="P3552" s="20"/>
      <c r="W3552" s="20"/>
      <c r="AD3552" s="20"/>
    </row>
    <row r="3553" spans="9:30">
      <c r="I3553" s="20"/>
      <c r="P3553" s="20"/>
      <c r="W3553" s="20"/>
      <c r="AD3553" s="20"/>
    </row>
    <row r="3554" spans="9:30">
      <c r="I3554" s="20"/>
      <c r="P3554" s="20"/>
      <c r="W3554" s="20"/>
      <c r="AD3554" s="20"/>
    </row>
    <row r="3555" spans="9:30">
      <c r="I3555" s="20"/>
      <c r="P3555" s="20"/>
      <c r="W3555" s="20"/>
      <c r="AD3555" s="20"/>
    </row>
    <row r="3556" spans="9:30">
      <c r="I3556" s="20"/>
      <c r="P3556" s="20"/>
      <c r="W3556" s="20"/>
      <c r="AD3556" s="20"/>
    </row>
    <row r="3557" spans="9:30">
      <c r="I3557" s="20"/>
      <c r="P3557" s="20"/>
      <c r="W3557" s="20"/>
      <c r="AD3557" s="20"/>
    </row>
    <row r="3558" spans="9:30">
      <c r="I3558" s="20"/>
      <c r="P3558" s="20"/>
      <c r="W3558" s="20"/>
      <c r="AD3558" s="20"/>
    </row>
    <row r="3559" spans="9:30">
      <c r="I3559" s="20"/>
      <c r="P3559" s="20"/>
      <c r="W3559" s="20"/>
      <c r="AD3559" s="20"/>
    </row>
    <row r="3560" spans="9:30">
      <c r="I3560" s="20"/>
      <c r="P3560" s="20"/>
      <c r="W3560" s="20"/>
      <c r="AD3560" s="20"/>
    </row>
    <row r="3561" spans="9:30">
      <c r="I3561" s="20"/>
      <c r="P3561" s="20"/>
      <c r="W3561" s="20"/>
      <c r="AD3561" s="20"/>
    </row>
    <row r="3562" spans="9:30">
      <c r="I3562" s="20"/>
      <c r="P3562" s="20"/>
      <c r="W3562" s="20"/>
      <c r="AD3562" s="20"/>
    </row>
    <row r="3563" spans="9:30">
      <c r="I3563" s="20"/>
      <c r="P3563" s="20"/>
      <c r="W3563" s="20"/>
      <c r="AD3563" s="20"/>
    </row>
    <row r="3564" spans="9:30">
      <c r="I3564" s="20"/>
      <c r="P3564" s="20"/>
      <c r="W3564" s="20"/>
      <c r="AD3564" s="20"/>
    </row>
    <row r="3565" spans="9:30">
      <c r="I3565" s="20"/>
      <c r="P3565" s="20"/>
      <c r="W3565" s="20"/>
      <c r="AD3565" s="20"/>
    </row>
    <row r="3566" spans="9:30">
      <c r="I3566" s="20"/>
      <c r="P3566" s="20"/>
      <c r="W3566" s="20"/>
      <c r="AD3566" s="20"/>
    </row>
    <row r="3567" spans="9:30">
      <c r="I3567" s="20"/>
      <c r="P3567" s="20"/>
      <c r="W3567" s="20"/>
      <c r="AD3567" s="20"/>
    </row>
    <row r="3568" spans="9:30">
      <c r="I3568" s="20"/>
      <c r="P3568" s="20"/>
      <c r="W3568" s="20"/>
      <c r="AD3568" s="20"/>
    </row>
    <row r="3569" spans="9:30">
      <c r="I3569" s="20"/>
      <c r="P3569" s="20"/>
      <c r="W3569" s="20"/>
      <c r="AD3569" s="20"/>
    </row>
    <row r="3570" spans="9:30">
      <c r="I3570" s="20"/>
      <c r="P3570" s="20"/>
      <c r="W3570" s="20"/>
      <c r="AD3570" s="20"/>
    </row>
    <row r="3571" spans="9:30">
      <c r="I3571" s="20"/>
      <c r="P3571" s="20"/>
      <c r="W3571" s="20"/>
      <c r="AD3571" s="20"/>
    </row>
    <row r="3572" spans="9:30">
      <c r="I3572" s="20"/>
      <c r="P3572" s="20"/>
      <c r="W3572" s="20"/>
      <c r="AD3572" s="20"/>
    </row>
    <row r="3573" spans="9:30">
      <c r="I3573" s="20"/>
      <c r="P3573" s="20"/>
      <c r="W3573" s="20"/>
      <c r="AD3573" s="20"/>
    </row>
    <row r="3574" spans="9:30">
      <c r="I3574" s="20"/>
      <c r="P3574" s="20"/>
      <c r="W3574" s="20"/>
      <c r="AD3574" s="20"/>
    </row>
    <row r="3575" spans="9:30">
      <c r="I3575" s="20"/>
      <c r="P3575" s="20"/>
      <c r="W3575" s="20"/>
      <c r="AD3575" s="20"/>
    </row>
    <row r="3576" spans="9:30">
      <c r="I3576" s="20"/>
      <c r="P3576" s="20"/>
      <c r="W3576" s="20"/>
      <c r="AD3576" s="20"/>
    </row>
    <row r="3577" spans="9:30">
      <c r="I3577" s="20"/>
      <c r="P3577" s="20"/>
      <c r="W3577" s="20"/>
      <c r="AD3577" s="20"/>
    </row>
    <row r="3578" spans="9:30">
      <c r="I3578" s="20"/>
      <c r="P3578" s="20"/>
      <c r="W3578" s="20"/>
      <c r="AD3578" s="20"/>
    </row>
    <row r="3579" spans="9:30">
      <c r="I3579" s="20"/>
      <c r="P3579" s="20"/>
      <c r="W3579" s="20"/>
      <c r="AD3579" s="20"/>
    </row>
    <row r="3580" spans="9:30">
      <c r="I3580" s="20"/>
      <c r="P3580" s="20"/>
      <c r="W3580" s="20"/>
      <c r="AD3580" s="20"/>
    </row>
    <row r="3581" spans="9:30">
      <c r="I3581" s="20"/>
      <c r="P3581" s="20"/>
      <c r="W3581" s="20"/>
      <c r="AD3581" s="20"/>
    </row>
    <row r="3582" spans="9:30">
      <c r="I3582" s="20"/>
      <c r="P3582" s="20"/>
      <c r="W3582" s="20"/>
      <c r="AD3582" s="20"/>
    </row>
    <row r="3583" spans="9:30">
      <c r="I3583" s="20"/>
      <c r="P3583" s="20"/>
      <c r="W3583" s="20"/>
      <c r="AD3583" s="20"/>
    </row>
    <row r="3584" spans="9:30">
      <c r="I3584" s="20"/>
      <c r="P3584" s="20"/>
      <c r="W3584" s="20"/>
      <c r="AD3584" s="20"/>
    </row>
    <row r="3585" spans="9:30">
      <c r="I3585" s="20"/>
      <c r="P3585" s="20"/>
      <c r="W3585" s="20"/>
      <c r="AD3585" s="20"/>
    </row>
    <row r="3586" spans="9:30">
      <c r="I3586" s="20"/>
      <c r="P3586" s="20"/>
      <c r="W3586" s="20"/>
      <c r="AD3586" s="20"/>
    </row>
    <row r="3587" spans="9:30">
      <c r="I3587" s="20"/>
      <c r="P3587" s="20"/>
      <c r="W3587" s="20"/>
      <c r="AD3587" s="20"/>
    </row>
    <row r="3588" spans="9:30">
      <c r="I3588" s="20"/>
      <c r="P3588" s="20"/>
      <c r="W3588" s="20"/>
      <c r="AD3588" s="20"/>
    </row>
    <row r="3589" spans="9:30">
      <c r="I3589" s="20"/>
      <c r="P3589" s="20"/>
      <c r="W3589" s="20"/>
      <c r="AD3589" s="20"/>
    </row>
    <row r="3590" spans="9:30">
      <c r="I3590" s="20"/>
      <c r="P3590" s="20"/>
      <c r="W3590" s="20"/>
      <c r="AD3590" s="20"/>
    </row>
    <row r="3591" spans="9:30">
      <c r="I3591" s="20"/>
      <c r="P3591" s="20"/>
      <c r="W3591" s="20"/>
      <c r="AD3591" s="20"/>
    </row>
    <row r="3592" spans="9:30">
      <c r="I3592" s="20"/>
      <c r="P3592" s="20"/>
      <c r="W3592" s="20"/>
      <c r="AD3592" s="20"/>
    </row>
    <row r="3593" spans="9:30">
      <c r="I3593" s="20"/>
      <c r="P3593" s="20"/>
      <c r="W3593" s="20"/>
      <c r="AD3593" s="20"/>
    </row>
    <row r="3594" spans="9:30">
      <c r="I3594" s="20"/>
      <c r="P3594" s="20"/>
      <c r="W3594" s="20"/>
      <c r="AD3594" s="20"/>
    </row>
    <row r="3595" spans="9:30">
      <c r="I3595" s="20"/>
      <c r="P3595" s="20"/>
      <c r="W3595" s="20"/>
      <c r="AD3595" s="20"/>
    </row>
    <row r="3596" spans="9:30">
      <c r="I3596" s="20"/>
      <c r="P3596" s="20"/>
      <c r="W3596" s="20"/>
      <c r="AD3596" s="20"/>
    </row>
    <row r="3597" spans="9:30">
      <c r="I3597" s="20"/>
      <c r="P3597" s="20"/>
      <c r="W3597" s="20"/>
      <c r="AD3597" s="20"/>
    </row>
    <row r="3598" spans="9:30">
      <c r="I3598" s="20"/>
      <c r="P3598" s="20"/>
      <c r="W3598" s="20"/>
      <c r="AD3598" s="20"/>
    </row>
    <row r="3599" spans="9:30">
      <c r="I3599" s="20"/>
      <c r="P3599" s="20"/>
      <c r="W3599" s="20"/>
      <c r="AD3599" s="20"/>
    </row>
    <row r="3600" spans="9:30">
      <c r="I3600" s="20"/>
      <c r="P3600" s="20"/>
      <c r="W3600" s="20"/>
      <c r="AD3600" s="20"/>
    </row>
    <row r="3601" spans="9:30">
      <c r="I3601" s="20"/>
      <c r="P3601" s="20"/>
      <c r="W3601" s="20"/>
      <c r="AD3601" s="20"/>
    </row>
    <row r="3602" spans="9:30">
      <c r="I3602" s="20"/>
      <c r="P3602" s="20"/>
      <c r="W3602" s="20"/>
      <c r="AD3602" s="20"/>
    </row>
    <row r="3603" spans="9:30">
      <c r="I3603" s="20"/>
      <c r="P3603" s="20"/>
      <c r="W3603" s="20"/>
      <c r="AD3603" s="20"/>
    </row>
    <row r="3604" spans="9:30">
      <c r="I3604" s="20"/>
      <c r="P3604" s="20"/>
      <c r="W3604" s="20"/>
      <c r="AD3604" s="20"/>
    </row>
    <row r="3605" spans="9:30">
      <c r="I3605" s="20"/>
      <c r="P3605" s="20"/>
      <c r="W3605" s="20"/>
      <c r="AD3605" s="20"/>
    </row>
    <row r="3606" spans="9:30">
      <c r="I3606" s="20"/>
      <c r="P3606" s="20"/>
      <c r="W3606" s="20"/>
      <c r="AD3606" s="20"/>
    </row>
    <row r="3607" spans="9:30">
      <c r="I3607" s="20"/>
      <c r="P3607" s="20"/>
      <c r="W3607" s="20"/>
      <c r="AD3607" s="20"/>
    </row>
    <row r="3608" spans="9:30">
      <c r="I3608" s="20"/>
      <c r="P3608" s="20"/>
      <c r="W3608" s="20"/>
      <c r="AD3608" s="20"/>
    </row>
    <row r="3609" spans="9:30">
      <c r="I3609" s="20"/>
      <c r="P3609" s="20"/>
      <c r="W3609" s="20"/>
      <c r="AD3609" s="20"/>
    </row>
    <row r="3610" spans="9:30">
      <c r="I3610" s="20"/>
      <c r="P3610" s="20"/>
      <c r="W3610" s="20"/>
      <c r="AD3610" s="20"/>
    </row>
    <row r="3611" spans="9:30">
      <c r="I3611" s="20"/>
      <c r="P3611" s="20"/>
      <c r="W3611" s="20"/>
      <c r="AD3611" s="20"/>
    </row>
    <row r="3612" spans="9:30">
      <c r="I3612" s="20"/>
      <c r="P3612" s="20"/>
      <c r="W3612" s="20"/>
      <c r="AD3612" s="20"/>
    </row>
    <row r="3613" spans="9:30">
      <c r="I3613" s="20"/>
      <c r="P3613" s="20"/>
      <c r="W3613" s="20"/>
      <c r="AD3613" s="20"/>
    </row>
    <row r="3614" spans="9:30">
      <c r="I3614" s="20"/>
      <c r="P3614" s="20"/>
      <c r="W3614" s="20"/>
      <c r="AD3614" s="20"/>
    </row>
    <row r="3615" spans="9:30">
      <c r="I3615" s="20"/>
      <c r="P3615" s="20"/>
      <c r="W3615" s="20"/>
      <c r="AD3615" s="20"/>
    </row>
    <row r="3616" spans="9:30">
      <c r="I3616" s="20"/>
      <c r="P3616" s="20"/>
      <c r="W3616" s="20"/>
      <c r="AD3616" s="20"/>
    </row>
    <row r="3617" spans="9:30">
      <c r="I3617" s="20"/>
      <c r="P3617" s="20"/>
      <c r="W3617" s="20"/>
      <c r="AD3617" s="20"/>
    </row>
    <row r="3618" spans="9:30">
      <c r="I3618" s="20"/>
      <c r="P3618" s="20"/>
      <c r="W3618" s="20"/>
      <c r="AD3618" s="20"/>
    </row>
    <row r="3619" spans="9:30">
      <c r="I3619" s="20"/>
      <c r="P3619" s="20"/>
      <c r="W3619" s="20"/>
      <c r="AD3619" s="20"/>
    </row>
    <row r="3620" spans="9:30">
      <c r="I3620" s="20"/>
      <c r="P3620" s="20"/>
      <c r="W3620" s="20"/>
      <c r="AD3620" s="20"/>
    </row>
    <row r="3621" spans="9:30">
      <c r="I3621" s="20"/>
      <c r="P3621" s="20"/>
      <c r="W3621" s="20"/>
      <c r="AD3621" s="20"/>
    </row>
    <row r="3622" spans="9:30">
      <c r="I3622" s="20"/>
      <c r="P3622" s="20"/>
      <c r="W3622" s="20"/>
      <c r="AD3622" s="20"/>
    </row>
    <row r="3623" spans="9:30">
      <c r="I3623" s="20"/>
      <c r="P3623" s="20"/>
      <c r="W3623" s="20"/>
      <c r="AD3623" s="20"/>
    </row>
    <row r="3624" spans="9:30">
      <c r="I3624" s="20"/>
      <c r="P3624" s="20"/>
      <c r="W3624" s="20"/>
      <c r="AD3624" s="20"/>
    </row>
    <row r="3625" spans="9:30">
      <c r="I3625" s="20"/>
      <c r="P3625" s="20"/>
      <c r="W3625" s="20"/>
      <c r="AD3625" s="20"/>
    </row>
    <row r="3626" spans="9:30">
      <c r="I3626" s="20"/>
      <c r="P3626" s="20"/>
      <c r="W3626" s="20"/>
      <c r="AD3626" s="20"/>
    </row>
    <row r="3627" spans="9:30">
      <c r="I3627" s="20"/>
      <c r="P3627" s="20"/>
      <c r="W3627" s="20"/>
      <c r="AD3627" s="20"/>
    </row>
    <row r="3628" spans="9:30">
      <c r="I3628" s="20"/>
      <c r="P3628" s="20"/>
      <c r="W3628" s="20"/>
      <c r="AD3628" s="20"/>
    </row>
    <row r="3629" spans="9:30">
      <c r="I3629" s="20"/>
      <c r="P3629" s="20"/>
      <c r="W3629" s="20"/>
      <c r="AD3629" s="20"/>
    </row>
    <row r="3630" spans="9:30">
      <c r="I3630" s="20"/>
      <c r="P3630" s="20"/>
      <c r="W3630" s="20"/>
      <c r="AD3630" s="20"/>
    </row>
    <row r="3631" spans="9:30">
      <c r="I3631" s="20"/>
      <c r="P3631" s="20"/>
      <c r="W3631" s="20"/>
      <c r="AD3631" s="20"/>
    </row>
    <row r="3632" spans="9:30">
      <c r="I3632" s="20"/>
      <c r="P3632" s="20"/>
      <c r="W3632" s="20"/>
      <c r="AD3632" s="20"/>
    </row>
    <row r="3633" spans="9:30">
      <c r="I3633" s="20"/>
      <c r="P3633" s="20"/>
      <c r="W3633" s="20"/>
      <c r="AD3633" s="20"/>
    </row>
    <row r="3634" spans="9:30">
      <c r="I3634" s="20"/>
      <c r="P3634" s="20"/>
      <c r="W3634" s="20"/>
      <c r="AD3634" s="20"/>
    </row>
    <row r="3635" spans="9:30">
      <c r="I3635" s="20"/>
      <c r="P3635" s="20"/>
      <c r="W3635" s="20"/>
      <c r="AD3635" s="20"/>
    </row>
    <row r="3636" spans="9:30">
      <c r="I3636" s="20"/>
      <c r="P3636" s="20"/>
      <c r="W3636" s="20"/>
      <c r="AD3636" s="20"/>
    </row>
    <row r="3637" spans="9:30">
      <c r="I3637" s="20"/>
      <c r="P3637" s="20"/>
      <c r="W3637" s="20"/>
      <c r="AD3637" s="20"/>
    </row>
    <row r="3638" spans="9:30">
      <c r="I3638" s="20"/>
      <c r="P3638" s="20"/>
      <c r="W3638" s="20"/>
      <c r="AD3638" s="20"/>
    </row>
    <row r="3639" spans="9:30">
      <c r="I3639" s="20"/>
      <c r="P3639" s="20"/>
      <c r="W3639" s="20"/>
      <c r="AD3639" s="20"/>
    </row>
    <row r="3640" spans="9:30">
      <c r="I3640" s="20"/>
      <c r="P3640" s="20"/>
      <c r="W3640" s="20"/>
      <c r="AD3640" s="20"/>
    </row>
    <row r="3641" spans="9:30">
      <c r="I3641" s="20"/>
      <c r="P3641" s="20"/>
      <c r="W3641" s="20"/>
      <c r="AD3641" s="20"/>
    </row>
    <row r="3642" spans="9:30">
      <c r="I3642" s="20"/>
      <c r="P3642" s="20"/>
      <c r="W3642" s="20"/>
      <c r="AD3642" s="20"/>
    </row>
    <row r="3643" spans="9:30">
      <c r="I3643" s="20"/>
      <c r="P3643" s="20"/>
      <c r="W3643" s="20"/>
      <c r="AD3643" s="20"/>
    </row>
    <row r="3644" spans="9:30">
      <c r="I3644" s="20"/>
      <c r="P3644" s="20"/>
      <c r="W3644" s="20"/>
      <c r="AD3644" s="20"/>
    </row>
    <row r="3645" spans="9:30">
      <c r="I3645" s="20"/>
      <c r="P3645" s="20"/>
      <c r="W3645" s="20"/>
      <c r="AD3645" s="20"/>
    </row>
    <row r="3646" spans="9:30">
      <c r="I3646" s="20"/>
      <c r="P3646" s="20"/>
      <c r="W3646" s="20"/>
      <c r="AD3646" s="20"/>
    </row>
    <row r="3647" spans="9:30">
      <c r="I3647" s="20"/>
      <c r="P3647" s="20"/>
      <c r="W3647" s="20"/>
      <c r="AD3647" s="20"/>
    </row>
    <row r="3648" spans="9:30">
      <c r="I3648" s="20"/>
      <c r="P3648" s="20"/>
      <c r="W3648" s="20"/>
      <c r="AD3648" s="20"/>
    </row>
    <row r="3649" spans="9:30">
      <c r="I3649" s="20"/>
      <c r="P3649" s="20"/>
      <c r="W3649" s="20"/>
      <c r="AD3649" s="20"/>
    </row>
    <row r="3650" spans="9:30">
      <c r="I3650" s="20"/>
      <c r="P3650" s="20"/>
      <c r="W3650" s="20"/>
      <c r="AD3650" s="20"/>
    </row>
    <row r="3651" spans="9:30">
      <c r="I3651" s="20"/>
      <c r="P3651" s="20"/>
      <c r="W3651" s="20"/>
      <c r="AD3651" s="20"/>
    </row>
    <row r="3652" spans="9:30">
      <c r="I3652" s="20"/>
      <c r="P3652" s="20"/>
      <c r="W3652" s="20"/>
      <c r="AD3652" s="20"/>
    </row>
    <row r="3653" spans="9:30">
      <c r="I3653" s="20"/>
      <c r="P3653" s="20"/>
      <c r="W3653" s="20"/>
      <c r="AD3653" s="20"/>
    </row>
    <row r="3654" spans="9:30">
      <c r="I3654" s="20"/>
      <c r="P3654" s="20"/>
      <c r="W3654" s="20"/>
      <c r="AD3654" s="20"/>
    </row>
    <row r="3655" spans="9:30">
      <c r="I3655" s="20"/>
      <c r="P3655" s="20"/>
      <c r="W3655" s="20"/>
      <c r="AD3655" s="20"/>
    </row>
    <row r="3656" spans="9:30">
      <c r="I3656" s="20"/>
      <c r="P3656" s="20"/>
      <c r="W3656" s="20"/>
      <c r="AD3656" s="20"/>
    </row>
    <row r="3657" spans="9:30">
      <c r="I3657" s="20"/>
      <c r="P3657" s="20"/>
      <c r="W3657" s="20"/>
      <c r="AD3657" s="20"/>
    </row>
    <row r="3658" spans="9:30">
      <c r="I3658" s="20"/>
      <c r="P3658" s="20"/>
      <c r="W3658" s="20"/>
      <c r="AD3658" s="20"/>
    </row>
    <row r="3659" spans="9:30">
      <c r="I3659" s="20"/>
      <c r="P3659" s="20"/>
      <c r="W3659" s="20"/>
      <c r="AD3659" s="20"/>
    </row>
    <row r="3660" spans="9:30">
      <c r="I3660" s="20"/>
      <c r="P3660" s="20"/>
      <c r="W3660" s="20"/>
      <c r="AD3660" s="20"/>
    </row>
    <row r="3661" spans="9:30">
      <c r="I3661" s="20"/>
      <c r="P3661" s="20"/>
      <c r="W3661" s="20"/>
      <c r="AD3661" s="20"/>
    </row>
    <row r="3662" spans="9:30">
      <c r="I3662" s="20"/>
      <c r="P3662" s="20"/>
      <c r="W3662" s="20"/>
      <c r="AD3662" s="20"/>
    </row>
    <row r="3663" spans="9:30">
      <c r="I3663" s="20"/>
      <c r="P3663" s="20"/>
      <c r="W3663" s="20"/>
      <c r="AD3663" s="20"/>
    </row>
    <row r="3664" spans="9:30">
      <c r="I3664" s="20"/>
      <c r="P3664" s="20"/>
      <c r="W3664" s="20"/>
      <c r="AD3664" s="20"/>
    </row>
    <row r="3665" spans="9:30">
      <c r="I3665" s="20"/>
      <c r="P3665" s="20"/>
      <c r="W3665" s="20"/>
      <c r="AD3665" s="20"/>
    </row>
    <row r="3666" spans="9:30">
      <c r="I3666" s="20"/>
      <c r="P3666" s="20"/>
      <c r="W3666" s="20"/>
      <c r="AD3666" s="20"/>
    </row>
    <row r="3667" spans="9:30">
      <c r="I3667" s="20"/>
      <c r="P3667" s="20"/>
      <c r="W3667" s="20"/>
      <c r="AD3667" s="20"/>
    </row>
    <row r="3668" spans="9:30">
      <c r="I3668" s="20"/>
      <c r="P3668" s="20"/>
      <c r="W3668" s="20"/>
      <c r="AD3668" s="20"/>
    </row>
    <row r="3669" spans="9:30">
      <c r="I3669" s="20"/>
      <c r="P3669" s="20"/>
      <c r="W3669" s="20"/>
      <c r="AD3669" s="20"/>
    </row>
    <row r="3670" spans="9:30">
      <c r="I3670" s="20"/>
      <c r="P3670" s="20"/>
      <c r="W3670" s="20"/>
      <c r="AD3670" s="20"/>
    </row>
    <row r="3671" spans="9:30">
      <c r="I3671" s="20"/>
      <c r="P3671" s="20"/>
      <c r="W3671" s="20"/>
      <c r="AD3671" s="20"/>
    </row>
    <row r="3672" spans="9:30">
      <c r="I3672" s="20"/>
      <c r="P3672" s="20"/>
      <c r="W3672" s="20"/>
      <c r="AD3672" s="20"/>
    </row>
    <row r="3673" spans="9:30">
      <c r="I3673" s="20"/>
      <c r="P3673" s="20"/>
      <c r="W3673" s="20"/>
      <c r="AD3673" s="20"/>
    </row>
    <row r="3674" spans="9:30">
      <c r="I3674" s="20"/>
      <c r="P3674" s="20"/>
      <c r="W3674" s="20"/>
      <c r="AD3674" s="20"/>
    </row>
    <row r="3675" spans="9:30">
      <c r="I3675" s="20"/>
      <c r="P3675" s="20"/>
      <c r="W3675" s="20"/>
      <c r="AD3675" s="20"/>
    </row>
    <row r="3676" spans="9:30">
      <c r="I3676" s="20"/>
      <c r="P3676" s="20"/>
      <c r="W3676" s="20"/>
      <c r="AD3676" s="20"/>
    </row>
    <row r="3677" spans="9:30">
      <c r="I3677" s="20"/>
      <c r="P3677" s="20"/>
      <c r="W3677" s="20"/>
      <c r="AD3677" s="20"/>
    </row>
    <row r="3678" spans="9:30">
      <c r="I3678" s="20"/>
      <c r="P3678" s="20"/>
      <c r="W3678" s="20"/>
      <c r="AD3678" s="20"/>
    </row>
    <row r="3679" spans="9:30">
      <c r="I3679" s="20"/>
      <c r="P3679" s="20"/>
      <c r="W3679" s="20"/>
      <c r="AD3679" s="20"/>
    </row>
    <row r="3680" spans="9:30">
      <c r="I3680" s="20"/>
      <c r="P3680" s="20"/>
      <c r="W3680" s="20"/>
      <c r="AD3680" s="20"/>
    </row>
    <row r="3681" spans="9:30">
      <c r="I3681" s="20"/>
      <c r="P3681" s="20"/>
      <c r="W3681" s="20"/>
      <c r="AD3681" s="20"/>
    </row>
    <row r="3682" spans="9:30">
      <c r="I3682" s="20"/>
      <c r="P3682" s="20"/>
      <c r="W3682" s="20"/>
      <c r="AD3682" s="20"/>
    </row>
    <row r="3683" spans="9:30">
      <c r="I3683" s="20"/>
      <c r="P3683" s="20"/>
      <c r="W3683" s="20"/>
      <c r="AD3683" s="20"/>
    </row>
    <row r="3684" spans="9:30">
      <c r="I3684" s="20"/>
      <c r="P3684" s="20"/>
      <c r="W3684" s="20"/>
      <c r="AD3684" s="20"/>
    </row>
    <row r="3685" spans="9:30">
      <c r="I3685" s="20"/>
      <c r="P3685" s="20"/>
      <c r="W3685" s="20"/>
      <c r="AD3685" s="20"/>
    </row>
    <row r="3686" spans="9:30">
      <c r="I3686" s="20"/>
      <c r="P3686" s="20"/>
      <c r="W3686" s="20"/>
      <c r="AD3686" s="20"/>
    </row>
    <row r="3687" spans="9:30">
      <c r="I3687" s="20"/>
      <c r="P3687" s="20"/>
      <c r="W3687" s="20"/>
      <c r="AD3687" s="20"/>
    </row>
    <row r="3688" spans="9:30">
      <c r="I3688" s="20"/>
      <c r="P3688" s="20"/>
      <c r="W3688" s="20"/>
      <c r="AD3688" s="20"/>
    </row>
    <row r="3689" spans="9:30">
      <c r="I3689" s="20"/>
      <c r="P3689" s="20"/>
      <c r="W3689" s="20"/>
      <c r="AD3689" s="20"/>
    </row>
    <row r="3690" spans="9:30">
      <c r="I3690" s="20"/>
      <c r="P3690" s="20"/>
      <c r="W3690" s="20"/>
      <c r="AD3690" s="20"/>
    </row>
    <row r="3691" spans="9:30">
      <c r="I3691" s="20"/>
      <c r="P3691" s="20"/>
      <c r="W3691" s="20"/>
      <c r="AD3691" s="20"/>
    </row>
    <row r="3692" spans="9:30">
      <c r="I3692" s="20"/>
      <c r="P3692" s="20"/>
      <c r="W3692" s="20"/>
      <c r="AD3692" s="20"/>
    </row>
    <row r="3693" spans="9:30">
      <c r="I3693" s="20"/>
      <c r="P3693" s="20"/>
      <c r="W3693" s="20"/>
      <c r="AD3693" s="20"/>
    </row>
    <row r="3694" spans="9:30">
      <c r="I3694" s="20"/>
      <c r="P3694" s="20"/>
      <c r="W3694" s="20"/>
      <c r="AD3694" s="20"/>
    </row>
    <row r="3695" spans="9:30">
      <c r="I3695" s="20"/>
      <c r="P3695" s="20"/>
      <c r="W3695" s="20"/>
      <c r="AD3695" s="20"/>
    </row>
    <row r="3696" spans="9:30">
      <c r="I3696" s="20"/>
      <c r="P3696" s="20"/>
      <c r="W3696" s="20"/>
      <c r="AD3696" s="20"/>
    </row>
    <row r="3697" spans="9:30">
      <c r="I3697" s="20"/>
      <c r="P3697" s="20"/>
      <c r="W3697" s="20"/>
      <c r="AD3697" s="20"/>
    </row>
    <row r="3698" spans="9:30">
      <c r="I3698" s="20"/>
      <c r="P3698" s="20"/>
      <c r="W3698" s="20"/>
      <c r="AD3698" s="20"/>
    </row>
    <row r="3699" spans="9:30">
      <c r="I3699" s="20"/>
      <c r="P3699" s="20"/>
      <c r="W3699" s="20"/>
      <c r="AD3699" s="20"/>
    </row>
    <row r="3700" spans="9:30">
      <c r="I3700" s="20"/>
      <c r="P3700" s="20"/>
      <c r="W3700" s="20"/>
      <c r="AD3700" s="20"/>
    </row>
    <row r="3701" spans="9:30">
      <c r="I3701" s="20"/>
      <c r="P3701" s="20"/>
      <c r="W3701" s="20"/>
      <c r="AD3701" s="20"/>
    </row>
    <row r="3702" spans="9:30">
      <c r="I3702" s="20"/>
      <c r="P3702" s="20"/>
      <c r="W3702" s="20"/>
      <c r="AD3702" s="20"/>
    </row>
    <row r="3703" spans="9:30">
      <c r="I3703" s="20"/>
      <c r="P3703" s="20"/>
      <c r="W3703" s="20"/>
      <c r="AD3703" s="20"/>
    </row>
    <row r="3704" spans="9:30">
      <c r="I3704" s="20"/>
      <c r="P3704" s="20"/>
      <c r="W3704" s="20"/>
      <c r="AD3704" s="20"/>
    </row>
    <row r="3705" spans="9:30">
      <c r="I3705" s="20"/>
      <c r="P3705" s="20"/>
      <c r="W3705" s="20"/>
      <c r="AD3705" s="20"/>
    </row>
    <row r="3706" spans="9:30">
      <c r="I3706" s="20"/>
      <c r="P3706" s="20"/>
      <c r="W3706" s="20"/>
      <c r="AD3706" s="20"/>
    </row>
    <row r="3707" spans="9:30">
      <c r="I3707" s="20"/>
      <c r="P3707" s="20"/>
      <c r="W3707" s="20"/>
      <c r="AD3707" s="20"/>
    </row>
    <row r="3708" spans="9:30">
      <c r="I3708" s="20"/>
      <c r="P3708" s="20"/>
      <c r="W3708" s="20"/>
      <c r="AD3708" s="20"/>
    </row>
    <row r="3709" spans="9:30">
      <c r="I3709" s="20"/>
      <c r="P3709" s="20"/>
      <c r="W3709" s="20"/>
      <c r="AD3709" s="20"/>
    </row>
    <row r="3710" spans="9:30">
      <c r="I3710" s="20"/>
      <c r="P3710" s="20"/>
      <c r="W3710" s="20"/>
      <c r="AD3710" s="20"/>
    </row>
    <row r="3711" spans="9:30">
      <c r="I3711" s="20"/>
      <c r="P3711" s="20"/>
      <c r="W3711" s="20"/>
      <c r="AD3711" s="20"/>
    </row>
    <row r="3712" spans="9:30">
      <c r="I3712" s="20"/>
      <c r="P3712" s="20"/>
      <c r="W3712" s="20"/>
      <c r="AD3712" s="20"/>
    </row>
    <row r="3713" spans="9:30">
      <c r="I3713" s="20"/>
      <c r="P3713" s="20"/>
      <c r="W3713" s="20"/>
      <c r="AD3713" s="20"/>
    </row>
    <row r="3714" spans="9:30">
      <c r="I3714" s="20"/>
      <c r="P3714" s="20"/>
      <c r="W3714" s="20"/>
      <c r="AD3714" s="20"/>
    </row>
    <row r="3715" spans="9:30">
      <c r="I3715" s="20"/>
      <c r="P3715" s="20"/>
      <c r="W3715" s="20"/>
      <c r="AD3715" s="20"/>
    </row>
    <row r="3716" spans="9:30">
      <c r="I3716" s="20"/>
      <c r="P3716" s="20"/>
      <c r="W3716" s="20"/>
      <c r="AD3716" s="20"/>
    </row>
    <row r="3717" spans="9:30">
      <c r="I3717" s="20"/>
      <c r="P3717" s="20"/>
      <c r="W3717" s="20"/>
      <c r="AD3717" s="20"/>
    </row>
    <row r="3718" spans="9:30">
      <c r="I3718" s="20"/>
      <c r="P3718" s="20"/>
      <c r="W3718" s="20"/>
      <c r="AD3718" s="20"/>
    </row>
    <row r="3719" spans="9:30">
      <c r="I3719" s="20"/>
      <c r="P3719" s="20"/>
      <c r="W3719" s="20"/>
      <c r="AD3719" s="20"/>
    </row>
    <row r="3720" spans="9:30">
      <c r="I3720" s="20"/>
      <c r="P3720" s="20"/>
      <c r="W3720" s="20"/>
      <c r="AD3720" s="20"/>
    </row>
    <row r="3721" spans="9:30">
      <c r="I3721" s="20"/>
      <c r="P3721" s="20"/>
      <c r="W3721" s="20"/>
      <c r="AD3721" s="20"/>
    </row>
    <row r="3722" spans="9:30">
      <c r="I3722" s="20"/>
      <c r="P3722" s="20"/>
      <c r="W3722" s="20"/>
      <c r="AD3722" s="20"/>
    </row>
    <row r="3723" spans="9:30">
      <c r="I3723" s="20"/>
      <c r="P3723" s="20"/>
      <c r="W3723" s="20"/>
      <c r="AD3723" s="20"/>
    </row>
    <row r="3724" spans="9:30">
      <c r="I3724" s="20"/>
      <c r="P3724" s="20"/>
      <c r="W3724" s="20"/>
      <c r="AD3724" s="20"/>
    </row>
    <row r="3725" spans="9:30">
      <c r="I3725" s="20"/>
      <c r="P3725" s="20"/>
      <c r="W3725" s="20"/>
      <c r="AD3725" s="20"/>
    </row>
    <row r="3726" spans="9:30">
      <c r="I3726" s="20"/>
      <c r="P3726" s="20"/>
      <c r="W3726" s="20"/>
      <c r="AD3726" s="20"/>
    </row>
    <row r="3727" spans="9:30">
      <c r="I3727" s="20"/>
      <c r="P3727" s="20"/>
      <c r="W3727" s="20"/>
      <c r="AD3727" s="20"/>
    </row>
    <row r="3728" spans="9:30">
      <c r="I3728" s="20"/>
      <c r="P3728" s="20"/>
      <c r="W3728" s="20"/>
      <c r="AD3728" s="20"/>
    </row>
    <row r="3729" spans="9:30">
      <c r="I3729" s="20"/>
      <c r="P3729" s="20"/>
      <c r="W3729" s="20"/>
      <c r="AD3729" s="20"/>
    </row>
    <row r="3730" spans="9:30">
      <c r="I3730" s="20"/>
      <c r="P3730" s="20"/>
      <c r="W3730" s="20"/>
      <c r="AD3730" s="20"/>
    </row>
    <row r="3731" spans="9:30">
      <c r="I3731" s="20"/>
      <c r="P3731" s="20"/>
      <c r="W3731" s="20"/>
      <c r="AD3731" s="20"/>
    </row>
    <row r="3732" spans="9:30">
      <c r="I3732" s="20"/>
      <c r="P3732" s="20"/>
      <c r="W3732" s="20"/>
      <c r="AD3732" s="20"/>
    </row>
    <row r="3733" spans="9:30">
      <c r="I3733" s="20"/>
      <c r="P3733" s="20"/>
      <c r="W3733" s="20"/>
      <c r="AD3733" s="20"/>
    </row>
    <row r="3734" spans="9:30">
      <c r="I3734" s="20"/>
      <c r="P3734" s="20"/>
      <c r="W3734" s="20"/>
      <c r="AD3734" s="20"/>
    </row>
    <row r="3735" spans="9:30">
      <c r="I3735" s="20"/>
      <c r="P3735" s="20"/>
      <c r="W3735" s="20"/>
      <c r="AD3735" s="20"/>
    </row>
    <row r="3736" spans="9:30">
      <c r="I3736" s="20"/>
      <c r="P3736" s="20"/>
      <c r="W3736" s="20"/>
      <c r="AD3736" s="20"/>
    </row>
    <row r="3737" spans="9:30">
      <c r="I3737" s="20"/>
      <c r="P3737" s="20"/>
      <c r="W3737" s="20"/>
      <c r="AD3737" s="20"/>
    </row>
    <row r="3738" spans="9:30">
      <c r="I3738" s="20"/>
      <c r="P3738" s="20"/>
      <c r="W3738" s="20"/>
      <c r="AD3738" s="20"/>
    </row>
    <row r="3739" spans="9:30">
      <c r="I3739" s="20"/>
      <c r="P3739" s="20"/>
      <c r="W3739" s="20"/>
      <c r="AD3739" s="20"/>
    </row>
    <row r="3740" spans="9:30">
      <c r="I3740" s="20"/>
      <c r="P3740" s="20"/>
      <c r="W3740" s="20"/>
      <c r="AD3740" s="20"/>
    </row>
    <row r="3741" spans="9:30">
      <c r="I3741" s="20"/>
      <c r="P3741" s="20"/>
      <c r="W3741" s="20"/>
      <c r="AD3741" s="20"/>
    </row>
    <row r="3742" spans="9:30">
      <c r="I3742" s="20"/>
      <c r="P3742" s="20"/>
      <c r="W3742" s="20"/>
      <c r="AD3742" s="20"/>
    </row>
    <row r="3743" spans="9:30">
      <c r="I3743" s="20"/>
      <c r="P3743" s="20"/>
      <c r="W3743" s="20"/>
      <c r="AD3743" s="20"/>
    </row>
    <row r="3744" spans="9:30">
      <c r="I3744" s="20"/>
      <c r="P3744" s="20"/>
      <c r="W3744" s="20"/>
      <c r="AD3744" s="20"/>
    </row>
    <row r="3745" spans="9:30">
      <c r="I3745" s="20"/>
      <c r="P3745" s="20"/>
      <c r="W3745" s="20"/>
      <c r="AD3745" s="20"/>
    </row>
    <row r="3746" spans="9:30">
      <c r="I3746" s="20"/>
      <c r="P3746" s="20"/>
      <c r="W3746" s="20"/>
      <c r="AD3746" s="20"/>
    </row>
    <row r="3747" spans="9:30">
      <c r="I3747" s="20"/>
      <c r="P3747" s="20"/>
      <c r="W3747" s="20"/>
      <c r="AD3747" s="20"/>
    </row>
    <row r="3748" spans="9:30">
      <c r="I3748" s="20"/>
      <c r="P3748" s="20"/>
      <c r="W3748" s="20"/>
      <c r="AD3748" s="20"/>
    </row>
    <row r="3749" spans="9:30">
      <c r="I3749" s="20"/>
      <c r="P3749" s="20"/>
      <c r="W3749" s="20"/>
      <c r="AD3749" s="20"/>
    </row>
    <row r="3750" spans="9:30">
      <c r="I3750" s="20"/>
      <c r="P3750" s="20"/>
      <c r="W3750" s="20"/>
      <c r="AD3750" s="20"/>
    </row>
    <row r="3751" spans="9:30">
      <c r="I3751" s="20"/>
      <c r="P3751" s="20"/>
      <c r="W3751" s="20"/>
      <c r="AD3751" s="20"/>
    </row>
    <row r="3752" spans="9:30">
      <c r="I3752" s="20"/>
      <c r="P3752" s="20"/>
      <c r="W3752" s="20"/>
      <c r="AD3752" s="20"/>
    </row>
    <row r="3753" spans="9:30">
      <c r="I3753" s="20"/>
      <c r="P3753" s="20"/>
      <c r="W3753" s="20"/>
      <c r="AD3753" s="20"/>
    </row>
    <row r="3754" spans="9:30">
      <c r="I3754" s="20"/>
      <c r="P3754" s="20"/>
      <c r="W3754" s="20"/>
      <c r="AD3754" s="20"/>
    </row>
    <row r="3755" spans="9:30">
      <c r="I3755" s="20"/>
      <c r="P3755" s="20"/>
      <c r="W3755" s="20"/>
      <c r="AD3755" s="20"/>
    </row>
    <row r="3756" spans="9:30">
      <c r="I3756" s="20"/>
      <c r="P3756" s="20"/>
      <c r="W3756" s="20"/>
      <c r="AD3756" s="20"/>
    </row>
    <row r="3757" spans="9:30">
      <c r="I3757" s="20"/>
      <c r="P3757" s="20"/>
      <c r="W3757" s="20"/>
      <c r="AD3757" s="20"/>
    </row>
    <row r="3758" spans="9:30">
      <c r="I3758" s="20"/>
      <c r="P3758" s="20"/>
      <c r="W3758" s="20"/>
      <c r="AD3758" s="20"/>
    </row>
    <row r="3759" spans="9:30">
      <c r="I3759" s="20"/>
      <c r="P3759" s="20"/>
      <c r="W3759" s="20"/>
      <c r="AD3759" s="20"/>
    </row>
    <row r="3760" spans="9:30">
      <c r="I3760" s="20"/>
      <c r="P3760" s="20"/>
      <c r="W3760" s="20"/>
      <c r="AD3760" s="20"/>
    </row>
    <row r="3761" spans="9:30">
      <c r="I3761" s="20"/>
      <c r="P3761" s="20"/>
      <c r="W3761" s="20"/>
      <c r="AD3761" s="20"/>
    </row>
    <row r="3762" spans="9:30">
      <c r="I3762" s="20"/>
      <c r="P3762" s="20"/>
      <c r="W3762" s="20"/>
      <c r="AD3762" s="20"/>
    </row>
    <row r="3763" spans="9:30">
      <c r="I3763" s="20"/>
      <c r="P3763" s="20"/>
      <c r="W3763" s="20"/>
      <c r="AD3763" s="20"/>
    </row>
    <row r="3764" spans="9:30">
      <c r="I3764" s="20"/>
      <c r="P3764" s="20"/>
      <c r="W3764" s="20"/>
      <c r="AD3764" s="20"/>
    </row>
    <row r="3765" spans="9:30">
      <c r="I3765" s="20"/>
      <c r="P3765" s="20"/>
      <c r="W3765" s="20"/>
      <c r="AD3765" s="20"/>
    </row>
    <row r="3766" spans="9:30">
      <c r="I3766" s="20"/>
      <c r="P3766" s="20"/>
      <c r="W3766" s="20"/>
      <c r="AD3766" s="20"/>
    </row>
    <row r="3767" spans="9:30">
      <c r="I3767" s="20"/>
      <c r="P3767" s="20"/>
      <c r="W3767" s="20"/>
      <c r="AD3767" s="20"/>
    </row>
    <row r="3768" spans="9:30">
      <c r="I3768" s="20"/>
      <c r="P3768" s="20"/>
      <c r="W3768" s="20"/>
      <c r="AD3768" s="20"/>
    </row>
    <row r="3769" spans="9:30">
      <c r="I3769" s="20"/>
      <c r="P3769" s="20"/>
      <c r="W3769" s="20"/>
      <c r="AD3769" s="20"/>
    </row>
    <row r="3770" spans="9:30">
      <c r="I3770" s="20"/>
      <c r="P3770" s="20"/>
      <c r="W3770" s="20"/>
      <c r="AD3770" s="20"/>
    </row>
    <row r="3771" spans="9:30">
      <c r="I3771" s="20"/>
      <c r="P3771" s="20"/>
      <c r="W3771" s="20"/>
      <c r="AD3771" s="20"/>
    </row>
    <row r="3772" spans="9:30">
      <c r="I3772" s="20"/>
      <c r="P3772" s="20"/>
      <c r="W3772" s="20"/>
      <c r="AD3772" s="20"/>
    </row>
    <row r="3773" spans="9:30">
      <c r="I3773" s="20"/>
      <c r="P3773" s="20"/>
      <c r="W3773" s="20"/>
      <c r="AD3773" s="20"/>
    </row>
    <row r="3774" spans="9:30">
      <c r="I3774" s="20"/>
      <c r="P3774" s="20"/>
      <c r="W3774" s="20"/>
      <c r="AD3774" s="20"/>
    </row>
    <row r="3775" spans="9:30">
      <c r="I3775" s="20"/>
      <c r="P3775" s="20"/>
      <c r="W3775" s="20"/>
      <c r="AD3775" s="20"/>
    </row>
    <row r="3776" spans="9:30">
      <c r="I3776" s="20"/>
      <c r="P3776" s="20"/>
      <c r="W3776" s="20"/>
      <c r="AD3776" s="20"/>
    </row>
    <row r="3777" spans="9:30">
      <c r="I3777" s="20"/>
      <c r="P3777" s="20"/>
      <c r="W3777" s="20"/>
      <c r="AD3777" s="20"/>
    </row>
    <row r="3778" spans="9:30">
      <c r="I3778" s="20"/>
      <c r="P3778" s="20"/>
      <c r="W3778" s="20"/>
      <c r="AD3778" s="20"/>
    </row>
    <row r="3779" spans="9:30">
      <c r="I3779" s="20"/>
      <c r="P3779" s="20"/>
      <c r="W3779" s="20"/>
      <c r="AD3779" s="20"/>
    </row>
    <row r="3780" spans="9:30">
      <c r="I3780" s="20"/>
      <c r="P3780" s="20"/>
      <c r="W3780" s="20"/>
      <c r="AD3780" s="20"/>
    </row>
    <row r="3781" spans="9:30">
      <c r="I3781" s="20"/>
      <c r="P3781" s="20"/>
      <c r="W3781" s="20"/>
      <c r="AD3781" s="20"/>
    </row>
    <row r="3782" spans="9:30">
      <c r="I3782" s="20"/>
      <c r="P3782" s="20"/>
      <c r="W3782" s="20"/>
      <c r="AD3782" s="20"/>
    </row>
    <row r="3783" spans="9:30">
      <c r="I3783" s="20"/>
      <c r="P3783" s="20"/>
      <c r="W3783" s="20"/>
      <c r="AD3783" s="20"/>
    </row>
    <row r="3784" spans="9:30">
      <c r="I3784" s="20"/>
      <c r="P3784" s="20"/>
      <c r="W3784" s="20"/>
      <c r="AD3784" s="20"/>
    </row>
    <row r="3785" spans="9:30">
      <c r="I3785" s="20"/>
      <c r="P3785" s="20"/>
      <c r="W3785" s="20"/>
      <c r="AD3785" s="20"/>
    </row>
    <row r="3786" spans="9:30">
      <c r="I3786" s="20"/>
      <c r="P3786" s="20"/>
      <c r="W3786" s="20"/>
      <c r="AD3786" s="20"/>
    </row>
    <row r="3787" spans="9:30">
      <c r="I3787" s="20"/>
      <c r="P3787" s="20"/>
      <c r="W3787" s="20"/>
      <c r="AD3787" s="20"/>
    </row>
    <row r="3788" spans="9:30">
      <c r="I3788" s="20"/>
      <c r="P3788" s="20"/>
      <c r="W3788" s="20"/>
      <c r="AD3788" s="20"/>
    </row>
    <row r="3789" spans="9:30">
      <c r="I3789" s="20"/>
      <c r="P3789" s="20"/>
      <c r="W3789" s="20"/>
      <c r="AD3789" s="20"/>
    </row>
    <row r="3790" spans="9:30">
      <c r="I3790" s="20"/>
      <c r="P3790" s="20"/>
      <c r="W3790" s="20"/>
      <c r="AD3790" s="20"/>
    </row>
    <row r="3791" spans="9:30">
      <c r="I3791" s="20"/>
      <c r="P3791" s="20"/>
      <c r="W3791" s="20"/>
      <c r="AD3791" s="20"/>
    </row>
    <row r="3792" spans="9:30">
      <c r="I3792" s="20"/>
      <c r="P3792" s="20"/>
      <c r="W3792" s="20"/>
      <c r="AD3792" s="20"/>
    </row>
    <row r="3793" spans="9:30">
      <c r="I3793" s="20"/>
      <c r="P3793" s="20"/>
      <c r="W3793" s="20"/>
      <c r="AD3793" s="20"/>
    </row>
    <row r="3794" spans="9:30">
      <c r="I3794" s="20"/>
      <c r="P3794" s="20"/>
      <c r="W3794" s="20"/>
      <c r="AD3794" s="20"/>
    </row>
    <row r="3795" spans="9:30">
      <c r="I3795" s="20"/>
      <c r="P3795" s="20"/>
      <c r="W3795" s="20"/>
      <c r="AD3795" s="20"/>
    </row>
    <row r="3796" spans="9:30">
      <c r="I3796" s="20"/>
      <c r="P3796" s="20"/>
      <c r="W3796" s="20"/>
      <c r="AD3796" s="20"/>
    </row>
    <row r="3797" spans="9:30">
      <c r="I3797" s="20"/>
      <c r="P3797" s="20"/>
      <c r="W3797" s="20"/>
      <c r="AD3797" s="20"/>
    </row>
    <row r="3798" spans="9:30">
      <c r="I3798" s="20"/>
      <c r="P3798" s="20"/>
      <c r="W3798" s="20"/>
      <c r="AD3798" s="20"/>
    </row>
    <row r="3799" spans="9:30">
      <c r="I3799" s="20"/>
      <c r="P3799" s="20"/>
      <c r="W3799" s="20"/>
      <c r="AD3799" s="20"/>
    </row>
    <row r="3800" spans="9:30">
      <c r="I3800" s="20"/>
      <c r="P3800" s="20"/>
      <c r="W3800" s="20"/>
      <c r="AD3800" s="20"/>
    </row>
    <row r="3801" spans="9:30">
      <c r="I3801" s="20"/>
      <c r="P3801" s="20"/>
      <c r="W3801" s="20"/>
      <c r="AD3801" s="20"/>
    </row>
    <row r="3802" spans="9:30">
      <c r="I3802" s="20"/>
      <c r="P3802" s="20"/>
      <c r="W3802" s="20"/>
      <c r="AD3802" s="20"/>
    </row>
    <row r="3803" spans="9:30">
      <c r="I3803" s="20"/>
      <c r="P3803" s="20"/>
      <c r="W3803" s="20"/>
      <c r="AD3803" s="20"/>
    </row>
    <row r="3804" spans="9:30">
      <c r="I3804" s="20"/>
      <c r="P3804" s="20"/>
      <c r="W3804" s="20"/>
      <c r="AD3804" s="20"/>
    </row>
    <row r="3805" spans="9:30">
      <c r="I3805" s="20"/>
      <c r="P3805" s="20"/>
      <c r="W3805" s="20"/>
      <c r="AD3805" s="20"/>
    </row>
    <row r="3806" spans="9:30">
      <c r="I3806" s="20"/>
      <c r="P3806" s="20"/>
      <c r="W3806" s="20"/>
      <c r="AD3806" s="20"/>
    </row>
    <row r="3807" spans="9:30">
      <c r="I3807" s="20"/>
      <c r="P3807" s="20"/>
      <c r="W3807" s="20"/>
      <c r="AD3807" s="20"/>
    </row>
    <row r="3808" spans="9:30">
      <c r="I3808" s="20"/>
      <c r="P3808" s="20"/>
      <c r="W3808" s="20"/>
      <c r="AD3808" s="20"/>
    </row>
    <row r="3809" spans="9:30">
      <c r="I3809" s="20"/>
      <c r="P3809" s="20"/>
      <c r="W3809" s="20"/>
      <c r="AD3809" s="20"/>
    </row>
    <row r="3810" spans="9:30">
      <c r="I3810" s="20"/>
      <c r="P3810" s="20"/>
      <c r="W3810" s="20"/>
      <c r="AD3810" s="20"/>
    </row>
    <row r="3811" spans="9:30">
      <c r="I3811" s="20"/>
      <c r="P3811" s="20"/>
      <c r="W3811" s="20"/>
      <c r="AD3811" s="20"/>
    </row>
    <row r="3812" spans="9:30">
      <c r="I3812" s="20"/>
      <c r="P3812" s="20"/>
      <c r="W3812" s="20"/>
      <c r="AD3812" s="20"/>
    </row>
    <row r="3813" spans="9:30">
      <c r="I3813" s="20"/>
      <c r="P3813" s="20"/>
      <c r="W3813" s="20"/>
      <c r="AD3813" s="20"/>
    </row>
    <row r="3814" spans="9:30">
      <c r="I3814" s="20"/>
      <c r="P3814" s="20"/>
      <c r="W3814" s="20"/>
      <c r="AD3814" s="20"/>
    </row>
    <row r="3815" spans="9:30">
      <c r="I3815" s="20"/>
      <c r="P3815" s="20"/>
      <c r="W3815" s="20"/>
      <c r="AD3815" s="20"/>
    </row>
    <row r="3816" spans="9:30">
      <c r="I3816" s="20"/>
      <c r="P3816" s="20"/>
      <c r="W3816" s="20"/>
      <c r="AD3816" s="20"/>
    </row>
    <row r="3817" spans="9:30">
      <c r="I3817" s="20"/>
      <c r="P3817" s="20"/>
      <c r="W3817" s="20"/>
      <c r="AD3817" s="20"/>
    </row>
    <row r="3818" spans="9:30">
      <c r="I3818" s="20"/>
      <c r="P3818" s="20"/>
      <c r="W3818" s="20"/>
      <c r="AD3818" s="20"/>
    </row>
    <row r="3819" spans="9:30">
      <c r="I3819" s="20"/>
      <c r="P3819" s="20"/>
      <c r="W3819" s="20"/>
      <c r="AD3819" s="20"/>
    </row>
    <row r="3820" spans="9:30">
      <c r="I3820" s="20"/>
      <c r="P3820" s="20"/>
      <c r="W3820" s="20"/>
      <c r="AD3820" s="20"/>
    </row>
    <row r="3821" spans="9:30">
      <c r="I3821" s="20"/>
      <c r="P3821" s="20"/>
      <c r="W3821" s="20"/>
      <c r="AD3821" s="20"/>
    </row>
    <row r="3822" spans="9:30">
      <c r="I3822" s="20"/>
      <c r="P3822" s="20"/>
      <c r="W3822" s="20"/>
      <c r="AD3822" s="20"/>
    </row>
    <row r="3823" spans="9:30">
      <c r="I3823" s="20"/>
      <c r="P3823" s="20"/>
      <c r="W3823" s="20"/>
      <c r="AD3823" s="20"/>
    </row>
    <row r="3824" spans="9:30">
      <c r="I3824" s="20"/>
      <c r="P3824" s="20"/>
      <c r="W3824" s="20"/>
      <c r="AD3824" s="20"/>
    </row>
    <row r="3825" spans="9:30">
      <c r="I3825" s="20"/>
      <c r="P3825" s="20"/>
      <c r="W3825" s="20"/>
      <c r="AD3825" s="20"/>
    </row>
    <row r="3826" spans="9:30">
      <c r="I3826" s="20"/>
      <c r="P3826" s="20"/>
      <c r="W3826" s="20"/>
      <c r="AD3826" s="20"/>
    </row>
    <row r="3827" spans="9:30">
      <c r="I3827" s="20"/>
      <c r="P3827" s="20"/>
      <c r="W3827" s="20"/>
      <c r="AD3827" s="20"/>
    </row>
    <row r="3828" spans="9:30">
      <c r="I3828" s="20"/>
      <c r="P3828" s="20"/>
      <c r="W3828" s="20"/>
      <c r="AD3828" s="20"/>
    </row>
    <row r="3829" spans="9:30">
      <c r="I3829" s="20"/>
      <c r="P3829" s="20"/>
      <c r="W3829" s="20"/>
      <c r="AD3829" s="20"/>
    </row>
    <row r="3830" spans="9:30">
      <c r="I3830" s="20"/>
      <c r="P3830" s="20"/>
      <c r="W3830" s="20"/>
      <c r="AD3830" s="20"/>
    </row>
    <row r="3831" spans="9:30">
      <c r="I3831" s="20"/>
      <c r="P3831" s="20"/>
      <c r="W3831" s="20"/>
      <c r="AD3831" s="20"/>
    </row>
    <row r="3832" spans="9:30">
      <c r="I3832" s="20"/>
      <c r="P3832" s="20"/>
      <c r="W3832" s="20"/>
      <c r="AD3832" s="20"/>
    </row>
    <row r="3833" spans="9:30">
      <c r="I3833" s="20"/>
      <c r="P3833" s="20"/>
      <c r="W3833" s="20"/>
      <c r="AD3833" s="20"/>
    </row>
    <row r="3834" spans="9:30">
      <c r="I3834" s="20"/>
      <c r="P3834" s="20"/>
      <c r="W3834" s="20"/>
      <c r="AD3834" s="20"/>
    </row>
    <row r="3835" spans="9:30">
      <c r="I3835" s="20"/>
      <c r="P3835" s="20"/>
      <c r="W3835" s="20"/>
      <c r="AD3835" s="20"/>
    </row>
    <row r="3836" spans="9:30">
      <c r="I3836" s="20"/>
      <c r="P3836" s="20"/>
      <c r="W3836" s="20"/>
      <c r="AD3836" s="20"/>
    </row>
    <row r="3837" spans="9:30">
      <c r="I3837" s="20"/>
      <c r="P3837" s="20"/>
      <c r="W3837" s="20"/>
      <c r="AD3837" s="20"/>
    </row>
    <row r="3838" spans="9:30">
      <c r="I3838" s="20"/>
      <c r="P3838" s="20"/>
      <c r="W3838" s="20"/>
      <c r="AD3838" s="20"/>
    </row>
    <row r="3839" spans="9:30">
      <c r="I3839" s="20"/>
      <c r="P3839" s="20"/>
      <c r="W3839" s="20"/>
      <c r="AD3839" s="20"/>
    </row>
    <row r="3840" spans="9:30">
      <c r="I3840" s="20"/>
      <c r="P3840" s="20"/>
      <c r="W3840" s="20"/>
      <c r="AD3840" s="20"/>
    </row>
    <row r="3841" spans="9:30">
      <c r="I3841" s="20"/>
      <c r="P3841" s="20"/>
      <c r="W3841" s="20"/>
      <c r="AD3841" s="20"/>
    </row>
    <row r="3842" spans="9:30">
      <c r="I3842" s="20"/>
      <c r="P3842" s="20"/>
      <c r="W3842" s="20"/>
      <c r="AD3842" s="20"/>
    </row>
    <row r="3843" spans="9:30">
      <c r="I3843" s="20"/>
      <c r="P3843" s="20"/>
      <c r="W3843" s="20"/>
      <c r="AD3843" s="20"/>
    </row>
    <row r="3844" spans="9:30">
      <c r="I3844" s="20"/>
      <c r="P3844" s="20"/>
      <c r="W3844" s="20"/>
      <c r="AD3844" s="20"/>
    </row>
    <row r="3845" spans="9:30">
      <c r="I3845" s="20"/>
      <c r="P3845" s="20"/>
      <c r="W3845" s="20"/>
      <c r="AD3845" s="20"/>
    </row>
    <row r="3846" spans="9:30">
      <c r="I3846" s="20"/>
      <c r="P3846" s="20"/>
      <c r="W3846" s="20"/>
      <c r="AD3846" s="20"/>
    </row>
    <row r="3847" spans="9:30">
      <c r="I3847" s="20"/>
      <c r="P3847" s="20"/>
      <c r="W3847" s="20"/>
      <c r="AD3847" s="20"/>
    </row>
    <row r="3848" spans="9:30">
      <c r="I3848" s="20"/>
      <c r="P3848" s="20"/>
      <c r="W3848" s="20"/>
      <c r="AD3848" s="20"/>
    </row>
    <row r="3849" spans="9:30">
      <c r="I3849" s="20"/>
      <c r="P3849" s="20"/>
      <c r="W3849" s="20"/>
      <c r="AD3849" s="20"/>
    </row>
    <row r="3850" spans="9:30">
      <c r="I3850" s="20"/>
      <c r="P3850" s="20"/>
      <c r="W3850" s="20"/>
      <c r="AD3850" s="20"/>
    </row>
    <row r="3851" spans="9:30">
      <c r="I3851" s="20"/>
      <c r="P3851" s="20"/>
      <c r="W3851" s="20"/>
      <c r="AD3851" s="20"/>
    </row>
    <row r="3852" spans="9:30">
      <c r="I3852" s="20"/>
      <c r="P3852" s="20"/>
      <c r="W3852" s="20"/>
      <c r="AD3852" s="20"/>
    </row>
    <row r="3853" spans="9:30">
      <c r="I3853" s="20"/>
      <c r="P3853" s="20"/>
      <c r="W3853" s="20"/>
      <c r="AD3853" s="20"/>
    </row>
    <row r="3854" spans="9:30">
      <c r="I3854" s="20"/>
      <c r="P3854" s="20"/>
      <c r="W3854" s="20"/>
      <c r="AD3854" s="20"/>
    </row>
    <row r="3855" spans="9:30">
      <c r="I3855" s="20"/>
      <c r="P3855" s="20"/>
      <c r="W3855" s="20"/>
      <c r="AD3855" s="20"/>
    </row>
    <row r="3856" spans="9:30">
      <c r="I3856" s="20"/>
      <c r="P3856" s="20"/>
      <c r="W3856" s="20"/>
      <c r="AD3856" s="20"/>
    </row>
    <row r="3857" spans="9:30">
      <c r="I3857" s="20"/>
      <c r="P3857" s="20"/>
      <c r="W3857" s="20"/>
      <c r="AD3857" s="20"/>
    </row>
    <row r="3858" spans="9:30">
      <c r="I3858" s="20"/>
      <c r="P3858" s="20"/>
      <c r="W3858" s="20"/>
      <c r="AD3858" s="20"/>
    </row>
    <row r="3859" spans="9:30">
      <c r="I3859" s="20"/>
      <c r="P3859" s="20"/>
      <c r="W3859" s="20"/>
      <c r="AD3859" s="20"/>
    </row>
    <row r="3860" spans="9:30">
      <c r="I3860" s="20"/>
      <c r="P3860" s="20"/>
      <c r="W3860" s="20"/>
      <c r="AD3860" s="20"/>
    </row>
    <row r="3861" spans="9:30">
      <c r="I3861" s="20"/>
      <c r="P3861" s="20"/>
      <c r="W3861" s="20"/>
      <c r="AD3861" s="20"/>
    </row>
    <row r="3862" spans="9:30">
      <c r="I3862" s="20"/>
      <c r="P3862" s="20"/>
      <c r="W3862" s="20"/>
      <c r="AD3862" s="20"/>
    </row>
    <row r="3863" spans="9:30">
      <c r="I3863" s="20"/>
      <c r="P3863" s="20"/>
      <c r="W3863" s="20"/>
      <c r="AD3863" s="20"/>
    </row>
    <row r="3864" spans="9:30">
      <c r="I3864" s="20"/>
      <c r="P3864" s="20"/>
      <c r="W3864" s="20"/>
      <c r="AD3864" s="20"/>
    </row>
    <row r="3865" spans="9:30">
      <c r="I3865" s="20"/>
      <c r="P3865" s="20"/>
      <c r="W3865" s="20"/>
      <c r="AD3865" s="20"/>
    </row>
    <row r="3866" spans="9:30">
      <c r="I3866" s="20"/>
      <c r="P3866" s="20"/>
      <c r="W3866" s="20"/>
      <c r="AD3866" s="20"/>
    </row>
    <row r="3867" spans="9:30">
      <c r="I3867" s="20"/>
      <c r="P3867" s="20"/>
      <c r="W3867" s="20"/>
      <c r="AD3867" s="20"/>
    </row>
    <row r="3868" spans="9:30">
      <c r="I3868" s="20"/>
      <c r="P3868" s="20"/>
      <c r="W3868" s="20"/>
      <c r="AD3868" s="20"/>
    </row>
    <row r="3869" spans="9:30">
      <c r="I3869" s="20"/>
      <c r="P3869" s="20"/>
      <c r="W3869" s="20"/>
      <c r="AD3869" s="20"/>
    </row>
    <row r="3870" spans="9:30">
      <c r="I3870" s="20"/>
      <c r="P3870" s="20"/>
      <c r="W3870" s="20"/>
      <c r="AD3870" s="20"/>
    </row>
    <row r="3871" spans="9:30">
      <c r="I3871" s="20"/>
      <c r="P3871" s="20"/>
      <c r="W3871" s="20"/>
      <c r="AD3871" s="20"/>
    </row>
    <row r="3872" spans="9:30">
      <c r="I3872" s="20"/>
      <c r="P3872" s="20"/>
      <c r="W3872" s="20"/>
      <c r="AD3872" s="20"/>
    </row>
    <row r="3873" spans="9:30">
      <c r="I3873" s="20"/>
      <c r="P3873" s="20"/>
      <c r="W3873" s="20"/>
      <c r="AD3873" s="20"/>
    </row>
    <row r="3874" spans="9:30">
      <c r="I3874" s="20"/>
      <c r="P3874" s="20"/>
      <c r="W3874" s="20"/>
      <c r="AD3874" s="20"/>
    </row>
    <row r="3875" spans="9:30">
      <c r="I3875" s="20"/>
      <c r="P3875" s="20"/>
      <c r="W3875" s="20"/>
      <c r="AD3875" s="20"/>
    </row>
    <row r="3876" spans="9:30">
      <c r="I3876" s="20"/>
      <c r="P3876" s="20"/>
      <c r="W3876" s="20"/>
      <c r="AD3876" s="20"/>
    </row>
    <row r="3877" spans="9:30">
      <c r="I3877" s="20"/>
      <c r="P3877" s="20"/>
      <c r="W3877" s="20"/>
      <c r="AD3877" s="20"/>
    </row>
    <row r="3878" spans="9:30">
      <c r="I3878" s="20"/>
      <c r="P3878" s="20"/>
      <c r="W3878" s="20"/>
      <c r="AD3878" s="20"/>
    </row>
    <row r="3879" spans="9:30">
      <c r="I3879" s="20"/>
      <c r="P3879" s="20"/>
      <c r="W3879" s="20"/>
      <c r="AD3879" s="20"/>
    </row>
    <row r="3880" spans="9:30">
      <c r="I3880" s="20"/>
      <c r="P3880" s="20"/>
      <c r="W3880" s="20"/>
      <c r="AD3880" s="20"/>
    </row>
    <row r="3881" spans="9:30">
      <c r="I3881" s="20"/>
      <c r="P3881" s="20"/>
      <c r="W3881" s="20"/>
      <c r="AD3881" s="20"/>
    </row>
    <row r="3882" spans="9:30">
      <c r="I3882" s="20"/>
      <c r="P3882" s="20"/>
      <c r="W3882" s="20"/>
      <c r="AD3882" s="20"/>
    </row>
    <row r="3883" spans="9:30">
      <c r="I3883" s="20"/>
      <c r="P3883" s="20"/>
      <c r="W3883" s="20"/>
      <c r="AD3883" s="20"/>
    </row>
    <row r="3884" spans="9:30">
      <c r="I3884" s="20"/>
      <c r="P3884" s="20"/>
      <c r="W3884" s="20"/>
      <c r="AD3884" s="20"/>
    </row>
    <row r="3885" spans="9:30">
      <c r="I3885" s="20"/>
      <c r="P3885" s="20"/>
      <c r="W3885" s="20"/>
      <c r="AD3885" s="20"/>
    </row>
    <row r="3886" spans="9:30">
      <c r="I3886" s="20"/>
      <c r="P3886" s="20"/>
      <c r="W3886" s="20"/>
      <c r="AD3886" s="20"/>
    </row>
    <row r="3887" spans="9:30">
      <c r="I3887" s="20"/>
      <c r="P3887" s="20"/>
      <c r="W3887" s="20"/>
      <c r="AD3887" s="20"/>
    </row>
    <row r="3888" spans="9:30">
      <c r="I3888" s="20"/>
      <c r="P3888" s="20"/>
      <c r="W3888" s="20"/>
      <c r="AD3888" s="20"/>
    </row>
    <row r="3889" spans="9:30">
      <c r="I3889" s="20"/>
      <c r="P3889" s="20"/>
      <c r="W3889" s="20"/>
      <c r="AD3889" s="20"/>
    </row>
    <row r="3890" spans="9:30">
      <c r="I3890" s="20"/>
      <c r="P3890" s="20"/>
      <c r="W3890" s="20"/>
      <c r="AD3890" s="20"/>
    </row>
    <row r="3891" spans="9:30">
      <c r="I3891" s="20"/>
      <c r="P3891" s="20"/>
      <c r="W3891" s="20"/>
      <c r="AD3891" s="20"/>
    </row>
    <row r="3892" spans="9:30">
      <c r="I3892" s="20"/>
      <c r="P3892" s="20"/>
      <c r="W3892" s="20"/>
      <c r="AD3892" s="20"/>
    </row>
    <row r="3893" spans="9:30">
      <c r="I3893" s="20"/>
      <c r="P3893" s="20"/>
      <c r="W3893" s="20"/>
      <c r="AD3893" s="20"/>
    </row>
    <row r="3894" spans="9:30">
      <c r="I3894" s="20"/>
      <c r="P3894" s="20"/>
      <c r="W3894" s="20"/>
      <c r="AD3894" s="20"/>
    </row>
    <row r="3895" spans="9:30">
      <c r="I3895" s="20"/>
      <c r="P3895" s="20"/>
      <c r="W3895" s="20"/>
      <c r="AD3895" s="20"/>
    </row>
    <row r="3896" spans="9:30">
      <c r="I3896" s="20"/>
      <c r="P3896" s="20"/>
      <c r="W3896" s="20"/>
      <c r="AD3896" s="20"/>
    </row>
    <row r="3897" spans="9:30">
      <c r="I3897" s="20"/>
      <c r="P3897" s="20"/>
      <c r="W3897" s="20"/>
      <c r="AD3897" s="20"/>
    </row>
    <row r="3898" spans="9:30">
      <c r="I3898" s="20"/>
      <c r="P3898" s="20"/>
      <c r="W3898" s="20"/>
      <c r="AD3898" s="20"/>
    </row>
    <row r="3899" spans="9:30">
      <c r="I3899" s="20"/>
      <c r="P3899" s="20"/>
      <c r="W3899" s="20"/>
      <c r="AD3899" s="20"/>
    </row>
    <row r="3900" spans="9:30">
      <c r="I3900" s="20"/>
      <c r="P3900" s="20"/>
      <c r="W3900" s="20"/>
      <c r="AD3900" s="20"/>
    </row>
    <row r="3901" spans="9:30">
      <c r="I3901" s="20"/>
      <c r="P3901" s="20"/>
      <c r="W3901" s="20"/>
      <c r="AD3901" s="20"/>
    </row>
    <row r="3902" spans="9:30">
      <c r="I3902" s="20"/>
      <c r="P3902" s="20"/>
      <c r="W3902" s="20"/>
      <c r="AD3902" s="20"/>
    </row>
    <row r="3903" spans="9:30">
      <c r="I3903" s="20"/>
      <c r="P3903" s="20"/>
      <c r="W3903" s="20"/>
      <c r="AD3903" s="20"/>
    </row>
    <row r="3904" spans="9:30">
      <c r="I3904" s="20"/>
      <c r="P3904" s="20"/>
      <c r="W3904" s="20"/>
      <c r="AD3904" s="20"/>
    </row>
    <row r="3905" spans="9:30">
      <c r="I3905" s="20"/>
      <c r="P3905" s="20"/>
      <c r="W3905" s="20"/>
      <c r="AD3905" s="20"/>
    </row>
    <row r="3906" spans="9:30">
      <c r="I3906" s="20"/>
      <c r="P3906" s="20"/>
      <c r="W3906" s="20"/>
      <c r="AD3906" s="20"/>
    </row>
    <row r="3907" spans="9:30">
      <c r="I3907" s="20"/>
      <c r="P3907" s="20"/>
      <c r="W3907" s="20"/>
      <c r="AD3907" s="20"/>
    </row>
    <row r="3908" spans="9:30">
      <c r="I3908" s="20"/>
      <c r="P3908" s="20"/>
      <c r="W3908" s="20"/>
      <c r="AD3908" s="20"/>
    </row>
    <row r="3909" spans="9:30">
      <c r="I3909" s="20"/>
      <c r="P3909" s="20"/>
      <c r="W3909" s="20"/>
      <c r="AD3909" s="20"/>
    </row>
    <row r="3910" spans="9:30">
      <c r="I3910" s="20"/>
      <c r="P3910" s="20"/>
      <c r="W3910" s="20"/>
      <c r="AD3910" s="20"/>
    </row>
    <row r="3911" spans="9:30">
      <c r="I3911" s="20"/>
      <c r="P3911" s="20"/>
      <c r="W3911" s="20"/>
      <c r="AD3911" s="20"/>
    </row>
    <row r="3912" spans="9:30">
      <c r="I3912" s="20"/>
      <c r="P3912" s="20"/>
      <c r="W3912" s="20"/>
      <c r="AD3912" s="20"/>
    </row>
    <row r="3913" spans="9:30">
      <c r="I3913" s="20"/>
      <c r="P3913" s="20"/>
      <c r="W3913" s="20"/>
      <c r="AD3913" s="20"/>
    </row>
    <row r="3914" spans="9:30">
      <c r="I3914" s="20"/>
      <c r="P3914" s="20"/>
      <c r="W3914" s="20"/>
      <c r="AD3914" s="20"/>
    </row>
    <row r="3915" spans="9:30">
      <c r="I3915" s="20"/>
      <c r="P3915" s="20"/>
      <c r="W3915" s="20"/>
      <c r="AD3915" s="20"/>
    </row>
    <row r="3916" spans="9:30">
      <c r="I3916" s="20"/>
      <c r="P3916" s="20"/>
      <c r="W3916" s="20"/>
      <c r="AD3916" s="20"/>
    </row>
    <row r="3917" spans="9:30">
      <c r="I3917" s="20"/>
      <c r="P3917" s="20"/>
      <c r="W3917" s="20"/>
      <c r="AD3917" s="20"/>
    </row>
    <row r="3918" spans="9:30">
      <c r="I3918" s="20"/>
      <c r="P3918" s="20"/>
      <c r="W3918" s="20"/>
      <c r="AD3918" s="20"/>
    </row>
    <row r="3919" spans="9:30">
      <c r="I3919" s="20"/>
      <c r="P3919" s="20"/>
      <c r="W3919" s="20"/>
      <c r="AD3919" s="20"/>
    </row>
    <row r="3920" spans="9:30">
      <c r="I3920" s="20"/>
      <c r="P3920" s="20"/>
      <c r="W3920" s="20"/>
      <c r="AD3920" s="20"/>
    </row>
    <row r="3921" spans="9:30">
      <c r="I3921" s="20"/>
      <c r="P3921" s="20"/>
      <c r="W3921" s="20"/>
      <c r="AD3921" s="20"/>
    </row>
    <row r="3922" spans="9:30">
      <c r="I3922" s="20"/>
      <c r="P3922" s="20"/>
      <c r="W3922" s="20"/>
      <c r="AD3922" s="20"/>
    </row>
    <row r="3923" spans="9:30">
      <c r="I3923" s="20"/>
      <c r="P3923" s="20"/>
      <c r="W3923" s="20"/>
      <c r="AD3923" s="20"/>
    </row>
    <row r="3924" spans="9:30">
      <c r="I3924" s="20"/>
      <c r="P3924" s="20"/>
      <c r="W3924" s="20"/>
      <c r="AD3924" s="20"/>
    </row>
    <row r="3925" spans="9:30">
      <c r="I3925" s="20"/>
      <c r="P3925" s="20"/>
      <c r="W3925" s="20"/>
      <c r="AD3925" s="20"/>
    </row>
    <row r="3926" spans="9:30">
      <c r="I3926" s="20"/>
      <c r="P3926" s="20"/>
      <c r="W3926" s="20"/>
      <c r="AD3926" s="20"/>
    </row>
    <row r="3927" spans="9:30">
      <c r="I3927" s="20"/>
      <c r="P3927" s="20"/>
      <c r="W3927" s="20"/>
      <c r="AD3927" s="20"/>
    </row>
    <row r="3928" spans="9:30">
      <c r="I3928" s="20"/>
      <c r="P3928" s="20"/>
      <c r="W3928" s="20"/>
      <c r="AD3928" s="20"/>
    </row>
    <row r="3929" spans="9:30">
      <c r="I3929" s="20"/>
      <c r="P3929" s="20"/>
      <c r="W3929" s="20"/>
      <c r="AD3929" s="20"/>
    </row>
    <row r="3930" spans="9:30">
      <c r="I3930" s="20"/>
      <c r="P3930" s="20"/>
      <c r="W3930" s="20"/>
      <c r="AD3930" s="20"/>
    </row>
    <row r="3931" spans="9:30">
      <c r="I3931" s="20"/>
      <c r="P3931" s="20"/>
      <c r="W3931" s="20"/>
      <c r="AD3931" s="20"/>
    </row>
    <row r="3932" spans="9:30">
      <c r="I3932" s="20"/>
      <c r="P3932" s="20"/>
      <c r="W3932" s="20"/>
      <c r="AD3932" s="20"/>
    </row>
    <row r="3933" spans="9:30">
      <c r="I3933" s="20"/>
      <c r="P3933" s="20"/>
      <c r="W3933" s="20"/>
      <c r="AD3933" s="20"/>
    </row>
    <row r="3934" spans="9:30">
      <c r="I3934" s="20"/>
      <c r="P3934" s="20"/>
      <c r="W3934" s="20"/>
      <c r="AD3934" s="20"/>
    </row>
    <row r="3935" spans="9:30">
      <c r="I3935" s="20"/>
      <c r="P3935" s="20"/>
      <c r="W3935" s="20"/>
      <c r="AD3935" s="20"/>
    </row>
    <row r="3936" spans="9:30">
      <c r="I3936" s="20"/>
      <c r="P3936" s="20"/>
      <c r="W3936" s="20"/>
      <c r="AD3936" s="20"/>
    </row>
    <row r="3937" spans="9:30">
      <c r="I3937" s="20"/>
      <c r="P3937" s="20"/>
      <c r="W3937" s="20"/>
      <c r="AD3937" s="20"/>
    </row>
    <row r="3938" spans="9:30">
      <c r="I3938" s="20"/>
      <c r="P3938" s="20"/>
      <c r="W3938" s="20"/>
      <c r="AD3938" s="20"/>
    </row>
    <row r="3939" spans="9:30">
      <c r="I3939" s="20"/>
      <c r="P3939" s="20"/>
      <c r="W3939" s="20"/>
      <c r="AD3939" s="20"/>
    </row>
    <row r="3940" spans="9:30">
      <c r="I3940" s="20"/>
      <c r="P3940" s="20"/>
      <c r="W3940" s="20"/>
      <c r="AD3940" s="20"/>
    </row>
    <row r="3941" spans="9:30">
      <c r="I3941" s="20"/>
      <c r="P3941" s="20"/>
      <c r="W3941" s="20"/>
      <c r="AD3941" s="20"/>
    </row>
    <row r="3942" spans="9:30">
      <c r="I3942" s="20"/>
      <c r="P3942" s="20"/>
      <c r="W3942" s="20"/>
      <c r="AD3942" s="20"/>
    </row>
    <row r="3943" spans="9:30">
      <c r="I3943" s="20"/>
      <c r="P3943" s="20"/>
      <c r="W3943" s="20"/>
      <c r="AD3943" s="20"/>
    </row>
    <row r="3944" spans="9:30">
      <c r="I3944" s="20"/>
      <c r="P3944" s="20"/>
      <c r="W3944" s="20"/>
      <c r="AD3944" s="20"/>
    </row>
    <row r="3945" spans="9:30">
      <c r="I3945" s="20"/>
      <c r="P3945" s="20"/>
      <c r="W3945" s="20"/>
      <c r="AD3945" s="20"/>
    </row>
    <row r="3946" spans="9:30">
      <c r="I3946" s="20"/>
      <c r="P3946" s="20"/>
      <c r="W3946" s="20"/>
      <c r="AD3946" s="20"/>
    </row>
    <row r="3947" spans="9:30">
      <c r="I3947" s="20"/>
      <c r="P3947" s="20"/>
      <c r="W3947" s="20"/>
      <c r="AD3947" s="20"/>
    </row>
    <row r="3948" spans="9:30">
      <c r="I3948" s="20"/>
      <c r="P3948" s="20"/>
      <c r="W3948" s="20"/>
      <c r="AD3948" s="20"/>
    </row>
    <row r="3949" spans="9:30">
      <c r="I3949" s="20"/>
      <c r="P3949" s="20"/>
      <c r="W3949" s="20"/>
      <c r="AD3949" s="20"/>
    </row>
    <row r="3950" spans="9:30">
      <c r="I3950" s="20"/>
      <c r="P3950" s="20"/>
      <c r="W3950" s="20"/>
      <c r="AD3950" s="20"/>
    </row>
    <row r="3951" spans="9:30">
      <c r="I3951" s="20"/>
      <c r="P3951" s="20"/>
      <c r="W3951" s="20"/>
      <c r="AD3951" s="20"/>
    </row>
    <row r="3952" spans="9:30">
      <c r="I3952" s="20"/>
      <c r="P3952" s="20"/>
      <c r="W3952" s="20"/>
      <c r="AD3952" s="20"/>
    </row>
    <row r="3953" spans="9:30">
      <c r="I3953" s="20"/>
      <c r="P3953" s="20"/>
      <c r="W3953" s="20"/>
      <c r="AD3953" s="20"/>
    </row>
    <row r="3954" spans="9:30">
      <c r="I3954" s="20"/>
      <c r="P3954" s="20"/>
      <c r="W3954" s="20"/>
      <c r="AD3954" s="20"/>
    </row>
    <row r="3955" spans="9:30">
      <c r="I3955" s="20"/>
      <c r="P3955" s="20"/>
      <c r="W3955" s="20"/>
      <c r="AD3955" s="20"/>
    </row>
    <row r="3956" spans="9:30">
      <c r="I3956" s="20"/>
      <c r="P3956" s="20"/>
      <c r="W3956" s="20"/>
      <c r="AD3956" s="20"/>
    </row>
    <row r="3957" spans="9:30">
      <c r="I3957" s="20"/>
      <c r="P3957" s="20"/>
      <c r="W3957" s="20"/>
      <c r="AD3957" s="20"/>
    </row>
    <row r="3958" spans="9:30">
      <c r="I3958" s="20"/>
      <c r="P3958" s="20"/>
      <c r="W3958" s="20"/>
      <c r="AD3958" s="20"/>
    </row>
    <row r="3959" spans="9:30">
      <c r="I3959" s="20"/>
      <c r="P3959" s="20"/>
      <c r="W3959" s="20"/>
      <c r="AD3959" s="20"/>
    </row>
    <row r="3960" spans="9:30">
      <c r="I3960" s="20"/>
      <c r="P3960" s="20"/>
      <c r="W3960" s="20"/>
      <c r="AD3960" s="20"/>
    </row>
    <row r="3961" spans="9:30">
      <c r="I3961" s="20"/>
      <c r="P3961" s="20"/>
      <c r="W3961" s="20"/>
      <c r="AD3961" s="20"/>
    </row>
    <row r="3962" spans="9:30">
      <c r="I3962" s="20"/>
      <c r="P3962" s="20"/>
      <c r="W3962" s="20"/>
      <c r="AD3962" s="20"/>
    </row>
    <row r="3963" spans="9:30">
      <c r="I3963" s="20"/>
      <c r="P3963" s="20"/>
      <c r="W3963" s="20"/>
      <c r="AD3963" s="20"/>
    </row>
    <row r="3964" spans="9:30">
      <c r="I3964" s="20"/>
      <c r="P3964" s="20"/>
      <c r="W3964" s="20"/>
      <c r="AD3964" s="20"/>
    </row>
    <row r="3965" spans="9:30">
      <c r="I3965" s="20"/>
      <c r="P3965" s="20"/>
      <c r="W3965" s="20"/>
      <c r="AD3965" s="20"/>
    </row>
    <row r="3966" spans="9:30">
      <c r="I3966" s="20"/>
      <c r="P3966" s="20"/>
      <c r="W3966" s="20"/>
      <c r="AD3966" s="20"/>
    </row>
    <row r="3967" spans="9:30">
      <c r="I3967" s="20"/>
      <c r="P3967" s="20"/>
      <c r="W3967" s="20"/>
      <c r="AD3967" s="20"/>
    </row>
    <row r="3968" spans="9:30">
      <c r="I3968" s="20"/>
      <c r="P3968" s="20"/>
      <c r="W3968" s="20"/>
      <c r="AD3968" s="20"/>
    </row>
    <row r="3969" spans="9:30">
      <c r="I3969" s="20"/>
      <c r="P3969" s="20"/>
      <c r="W3969" s="20"/>
      <c r="AD3969" s="20"/>
    </row>
    <row r="3970" spans="9:30">
      <c r="I3970" s="20"/>
      <c r="P3970" s="20"/>
      <c r="W3970" s="20"/>
      <c r="AD3970" s="20"/>
    </row>
    <row r="3971" spans="9:30">
      <c r="I3971" s="20"/>
      <c r="P3971" s="20"/>
      <c r="W3971" s="20"/>
      <c r="AD3971" s="20"/>
    </row>
    <row r="3972" spans="9:30">
      <c r="I3972" s="20"/>
      <c r="P3972" s="20"/>
      <c r="W3972" s="20"/>
      <c r="AD3972" s="20"/>
    </row>
    <row r="3973" spans="9:30">
      <c r="I3973" s="20"/>
      <c r="P3973" s="20"/>
      <c r="W3973" s="20"/>
      <c r="AD3973" s="20"/>
    </row>
    <row r="3974" spans="9:30">
      <c r="I3974" s="20"/>
      <c r="P3974" s="20"/>
      <c r="W3974" s="20"/>
      <c r="AD3974" s="20"/>
    </row>
    <row r="3975" spans="9:30">
      <c r="I3975" s="20"/>
      <c r="P3975" s="20"/>
      <c r="W3975" s="20"/>
      <c r="AD3975" s="20"/>
    </row>
    <row r="3976" spans="9:30">
      <c r="I3976" s="20"/>
      <c r="P3976" s="20"/>
      <c r="W3976" s="20"/>
      <c r="AD3976" s="20"/>
    </row>
    <row r="3977" spans="9:30">
      <c r="I3977" s="20"/>
      <c r="P3977" s="20"/>
      <c r="W3977" s="20"/>
      <c r="AD3977" s="20"/>
    </row>
    <row r="3978" spans="9:30">
      <c r="I3978" s="20"/>
      <c r="P3978" s="20"/>
      <c r="W3978" s="20"/>
      <c r="AD3978" s="20"/>
    </row>
    <row r="3979" spans="9:30">
      <c r="I3979" s="20"/>
      <c r="P3979" s="20"/>
      <c r="W3979" s="20"/>
      <c r="AD3979" s="20"/>
    </row>
    <row r="3980" spans="9:30">
      <c r="I3980" s="20"/>
      <c r="P3980" s="20"/>
      <c r="W3980" s="20"/>
      <c r="AD3980" s="20"/>
    </row>
    <row r="3981" spans="9:30">
      <c r="I3981" s="20"/>
      <c r="P3981" s="20"/>
      <c r="W3981" s="20"/>
      <c r="AD3981" s="20"/>
    </row>
    <row r="3982" spans="9:30">
      <c r="I3982" s="20"/>
      <c r="P3982" s="20"/>
      <c r="W3982" s="20"/>
      <c r="AD3982" s="20"/>
    </row>
    <row r="3983" spans="9:30">
      <c r="I3983" s="20"/>
      <c r="P3983" s="20"/>
      <c r="W3983" s="20"/>
      <c r="AD3983" s="20"/>
    </row>
    <row r="3984" spans="9:30">
      <c r="I3984" s="20"/>
      <c r="P3984" s="20"/>
      <c r="W3984" s="20"/>
      <c r="AD3984" s="20"/>
    </row>
    <row r="3985" spans="9:30">
      <c r="I3985" s="20"/>
      <c r="P3985" s="20"/>
      <c r="W3985" s="20"/>
      <c r="AD3985" s="20"/>
    </row>
    <row r="3986" spans="9:30">
      <c r="I3986" s="20"/>
      <c r="P3986" s="20"/>
      <c r="W3986" s="20"/>
      <c r="AD3986" s="20"/>
    </row>
    <row r="3987" spans="9:30">
      <c r="I3987" s="20"/>
      <c r="P3987" s="20"/>
      <c r="W3987" s="20"/>
      <c r="AD3987" s="20"/>
    </row>
    <row r="3988" spans="9:30">
      <c r="I3988" s="20"/>
      <c r="P3988" s="20"/>
      <c r="W3988" s="20"/>
      <c r="AD3988" s="20"/>
    </row>
    <row r="3989" spans="9:30">
      <c r="I3989" s="20"/>
      <c r="P3989" s="20"/>
      <c r="W3989" s="20"/>
      <c r="AD3989" s="20"/>
    </row>
    <row r="3990" spans="9:30">
      <c r="I3990" s="20"/>
      <c r="P3990" s="20"/>
      <c r="W3990" s="20"/>
      <c r="AD3990" s="20"/>
    </row>
    <row r="3991" spans="9:30">
      <c r="I3991" s="20"/>
      <c r="P3991" s="20"/>
      <c r="W3991" s="20"/>
      <c r="AD3991" s="20"/>
    </row>
    <row r="3992" spans="9:30">
      <c r="I3992" s="20"/>
      <c r="P3992" s="20"/>
      <c r="W3992" s="20"/>
      <c r="AD3992" s="20"/>
    </row>
    <row r="3993" spans="9:30">
      <c r="I3993" s="20"/>
      <c r="P3993" s="20"/>
      <c r="W3993" s="20"/>
      <c r="AD3993" s="20"/>
    </row>
    <row r="3994" spans="9:30">
      <c r="I3994" s="20"/>
      <c r="P3994" s="20"/>
      <c r="W3994" s="20"/>
      <c r="AD3994" s="20"/>
    </row>
    <row r="3995" spans="9:30">
      <c r="I3995" s="20"/>
      <c r="P3995" s="20"/>
      <c r="W3995" s="20"/>
      <c r="AD3995" s="20"/>
    </row>
    <row r="3996" spans="9:30">
      <c r="I3996" s="20"/>
      <c r="P3996" s="20"/>
      <c r="W3996" s="20"/>
      <c r="AD3996" s="20"/>
    </row>
    <row r="3997" spans="9:30">
      <c r="I3997" s="20"/>
      <c r="P3997" s="20"/>
      <c r="W3997" s="20"/>
      <c r="AD3997" s="20"/>
    </row>
    <row r="3998" spans="9:30">
      <c r="I3998" s="20"/>
      <c r="P3998" s="20"/>
      <c r="W3998" s="20"/>
      <c r="AD3998" s="20"/>
    </row>
    <row r="3999" spans="9:30">
      <c r="I3999" s="20"/>
      <c r="P3999" s="20"/>
      <c r="W3999" s="20"/>
      <c r="AD3999" s="20"/>
    </row>
    <row r="4000" spans="9:30">
      <c r="I4000" s="20"/>
      <c r="P4000" s="20"/>
      <c r="W4000" s="20"/>
      <c r="AD4000" s="20"/>
    </row>
    <row r="4001" spans="9:30">
      <c r="I4001" s="20"/>
      <c r="P4001" s="20"/>
      <c r="W4001" s="20"/>
      <c r="AD4001" s="20"/>
    </row>
    <row r="4002" spans="9:30">
      <c r="I4002" s="20"/>
      <c r="P4002" s="20"/>
      <c r="W4002" s="20"/>
      <c r="AD4002" s="20"/>
    </row>
    <row r="4003" spans="9:30">
      <c r="I4003" s="20"/>
      <c r="P4003" s="20"/>
      <c r="W4003" s="20"/>
      <c r="AD4003" s="20"/>
    </row>
    <row r="4004" spans="9:30">
      <c r="I4004" s="20"/>
      <c r="P4004" s="20"/>
      <c r="W4004" s="20"/>
      <c r="AD4004" s="20"/>
    </row>
    <row r="4005" spans="9:30">
      <c r="I4005" s="20"/>
      <c r="P4005" s="20"/>
      <c r="W4005" s="20"/>
      <c r="AD4005" s="20"/>
    </row>
    <row r="4006" spans="9:30">
      <c r="I4006" s="20"/>
      <c r="P4006" s="20"/>
      <c r="W4006" s="20"/>
      <c r="AD4006" s="20"/>
    </row>
    <row r="4007" spans="9:30">
      <c r="I4007" s="20"/>
      <c r="P4007" s="20"/>
      <c r="W4007" s="20"/>
      <c r="AD4007" s="20"/>
    </row>
    <row r="4008" spans="9:30">
      <c r="I4008" s="20"/>
      <c r="P4008" s="20"/>
      <c r="W4008" s="20"/>
      <c r="AD4008" s="20"/>
    </row>
    <row r="4009" spans="9:30">
      <c r="I4009" s="20"/>
      <c r="P4009" s="20"/>
      <c r="W4009" s="20"/>
      <c r="AD4009" s="20"/>
    </row>
    <row r="4010" spans="9:30">
      <c r="I4010" s="20"/>
      <c r="P4010" s="20"/>
      <c r="W4010" s="20"/>
      <c r="AD4010" s="20"/>
    </row>
    <row r="4011" spans="9:30">
      <c r="I4011" s="20"/>
      <c r="P4011" s="20"/>
      <c r="W4011" s="20"/>
      <c r="AD4011" s="20"/>
    </row>
    <row r="4012" spans="9:30">
      <c r="I4012" s="20"/>
      <c r="P4012" s="20"/>
      <c r="W4012" s="20"/>
      <c r="AD4012" s="20"/>
    </row>
    <row r="4013" spans="9:30">
      <c r="I4013" s="20"/>
      <c r="P4013" s="20"/>
      <c r="W4013" s="20"/>
      <c r="AD4013" s="20"/>
    </row>
    <row r="4014" spans="9:30">
      <c r="I4014" s="20"/>
      <c r="P4014" s="20"/>
      <c r="W4014" s="20"/>
      <c r="AD4014" s="20"/>
    </row>
    <row r="4015" spans="9:30">
      <c r="I4015" s="20"/>
      <c r="P4015" s="20"/>
      <c r="W4015" s="20"/>
      <c r="AD4015" s="20"/>
    </row>
    <row r="4016" spans="9:30">
      <c r="I4016" s="20"/>
      <c r="P4016" s="20"/>
      <c r="W4016" s="20"/>
      <c r="AD4016" s="20"/>
    </row>
    <row r="4017" spans="9:30">
      <c r="I4017" s="20"/>
      <c r="P4017" s="20"/>
      <c r="W4017" s="20"/>
      <c r="AD4017" s="20"/>
    </row>
    <row r="4018" spans="9:30">
      <c r="I4018" s="20"/>
      <c r="P4018" s="20"/>
      <c r="W4018" s="20"/>
      <c r="AD4018" s="20"/>
    </row>
    <row r="4019" spans="9:30">
      <c r="I4019" s="20"/>
      <c r="P4019" s="20"/>
      <c r="W4019" s="20"/>
      <c r="AD4019" s="20"/>
    </row>
    <row r="4020" spans="9:30">
      <c r="I4020" s="20"/>
      <c r="P4020" s="20"/>
      <c r="W4020" s="20"/>
      <c r="AD4020" s="20"/>
    </row>
    <row r="4021" spans="9:30">
      <c r="I4021" s="20"/>
      <c r="P4021" s="20"/>
      <c r="W4021" s="20"/>
      <c r="AD4021" s="20"/>
    </row>
    <row r="4022" spans="9:30">
      <c r="I4022" s="20"/>
      <c r="P4022" s="20"/>
      <c r="W4022" s="20"/>
      <c r="AD4022" s="20"/>
    </row>
    <row r="4023" spans="9:30">
      <c r="I4023" s="20"/>
      <c r="P4023" s="20"/>
      <c r="W4023" s="20"/>
      <c r="AD4023" s="20"/>
    </row>
    <row r="4024" spans="9:30">
      <c r="I4024" s="20"/>
      <c r="P4024" s="20"/>
      <c r="W4024" s="20"/>
      <c r="AD4024" s="20"/>
    </row>
    <row r="4025" spans="9:30">
      <c r="I4025" s="20"/>
      <c r="P4025" s="20"/>
      <c r="W4025" s="20"/>
      <c r="AD4025" s="20"/>
    </row>
    <row r="4026" spans="9:30">
      <c r="I4026" s="20"/>
      <c r="P4026" s="20"/>
      <c r="W4026" s="20"/>
      <c r="AD4026" s="20"/>
    </row>
    <row r="4027" spans="9:30">
      <c r="I4027" s="20"/>
      <c r="P4027" s="20"/>
      <c r="W4027" s="20"/>
      <c r="AD4027" s="20"/>
    </row>
    <row r="4028" spans="9:30">
      <c r="I4028" s="20"/>
      <c r="P4028" s="20"/>
      <c r="W4028" s="20"/>
      <c r="AD4028" s="20"/>
    </row>
    <row r="4029" spans="9:30">
      <c r="I4029" s="20"/>
      <c r="P4029" s="20"/>
      <c r="W4029" s="20"/>
      <c r="AD4029" s="20"/>
    </row>
    <row r="4030" spans="9:30">
      <c r="I4030" s="20"/>
      <c r="P4030" s="20"/>
      <c r="W4030" s="20"/>
      <c r="AD4030" s="20"/>
    </row>
    <row r="4031" spans="9:30">
      <c r="I4031" s="20"/>
      <c r="P4031" s="20"/>
      <c r="W4031" s="20"/>
      <c r="AD4031" s="20"/>
    </row>
    <row r="4032" spans="9:30">
      <c r="I4032" s="20"/>
      <c r="P4032" s="20"/>
      <c r="W4032" s="20"/>
      <c r="AD4032" s="20"/>
    </row>
    <row r="4033" spans="9:30">
      <c r="I4033" s="20"/>
      <c r="P4033" s="20"/>
      <c r="W4033" s="20"/>
      <c r="AD4033" s="20"/>
    </row>
    <row r="4034" spans="9:30">
      <c r="I4034" s="20"/>
      <c r="P4034" s="20"/>
      <c r="W4034" s="20"/>
      <c r="AD4034" s="20"/>
    </row>
    <row r="4035" spans="9:30">
      <c r="I4035" s="20"/>
      <c r="P4035" s="20"/>
      <c r="W4035" s="20"/>
      <c r="AD4035" s="20"/>
    </row>
    <row r="4036" spans="9:30">
      <c r="I4036" s="20"/>
      <c r="P4036" s="20"/>
      <c r="W4036" s="20"/>
      <c r="AD4036" s="20"/>
    </row>
    <row r="4037" spans="9:30">
      <c r="I4037" s="20"/>
      <c r="P4037" s="20"/>
      <c r="W4037" s="20"/>
      <c r="AD4037" s="20"/>
    </row>
    <row r="4038" spans="9:30">
      <c r="I4038" s="20"/>
      <c r="P4038" s="20"/>
      <c r="W4038" s="20"/>
      <c r="AD4038" s="20"/>
    </row>
    <row r="4039" spans="9:30">
      <c r="I4039" s="20"/>
      <c r="P4039" s="20"/>
      <c r="W4039" s="20"/>
      <c r="AD4039" s="20"/>
    </row>
    <row r="4040" spans="9:30">
      <c r="I4040" s="20"/>
      <c r="P4040" s="20"/>
      <c r="W4040" s="20"/>
      <c r="AD4040" s="20"/>
    </row>
    <row r="4041" spans="9:30">
      <c r="I4041" s="20"/>
      <c r="P4041" s="20"/>
      <c r="W4041" s="20"/>
      <c r="AD4041" s="20"/>
    </row>
    <row r="4042" spans="9:30">
      <c r="I4042" s="20"/>
      <c r="P4042" s="20"/>
      <c r="W4042" s="20"/>
      <c r="AD4042" s="20"/>
    </row>
    <row r="4043" spans="9:30">
      <c r="I4043" s="20"/>
      <c r="P4043" s="20"/>
      <c r="W4043" s="20"/>
      <c r="AD4043" s="20"/>
    </row>
    <row r="4044" spans="9:30">
      <c r="I4044" s="20"/>
      <c r="P4044" s="20"/>
      <c r="W4044" s="20"/>
      <c r="AD4044" s="20"/>
    </row>
    <row r="4045" spans="9:30">
      <c r="I4045" s="20"/>
      <c r="P4045" s="20"/>
      <c r="W4045" s="20"/>
      <c r="AD4045" s="20"/>
    </row>
    <row r="4046" spans="9:30">
      <c r="I4046" s="20"/>
      <c r="P4046" s="20"/>
      <c r="W4046" s="20"/>
      <c r="AD4046" s="20"/>
    </row>
    <row r="4047" spans="9:30">
      <c r="I4047" s="20"/>
      <c r="P4047" s="20"/>
      <c r="W4047" s="20"/>
      <c r="AD4047" s="20"/>
    </row>
    <row r="4048" spans="9:30">
      <c r="I4048" s="20"/>
      <c r="P4048" s="20"/>
      <c r="W4048" s="20"/>
      <c r="AD4048" s="20"/>
    </row>
    <row r="4049" spans="9:30">
      <c r="I4049" s="20"/>
      <c r="P4049" s="20"/>
      <c r="W4049" s="20"/>
      <c r="AD4049" s="20"/>
    </row>
    <row r="4050" spans="9:30">
      <c r="I4050" s="20"/>
      <c r="P4050" s="20"/>
      <c r="W4050" s="20"/>
      <c r="AD4050" s="20"/>
    </row>
    <row r="4051" spans="9:30">
      <c r="I4051" s="20"/>
      <c r="P4051" s="20"/>
      <c r="W4051" s="20"/>
      <c r="AD4051" s="20"/>
    </row>
    <row r="4052" spans="9:30">
      <c r="I4052" s="20"/>
      <c r="P4052" s="20"/>
      <c r="W4052" s="20"/>
      <c r="AD4052" s="20"/>
    </row>
    <row r="4053" spans="9:30">
      <c r="I4053" s="20"/>
      <c r="P4053" s="20"/>
      <c r="W4053" s="20"/>
      <c r="AD4053" s="20"/>
    </row>
    <row r="4054" spans="9:30">
      <c r="I4054" s="20"/>
      <c r="P4054" s="20"/>
      <c r="W4054" s="20"/>
      <c r="AD4054" s="20"/>
    </row>
    <row r="4055" spans="9:30">
      <c r="I4055" s="20"/>
      <c r="P4055" s="20"/>
      <c r="W4055" s="20"/>
      <c r="AD4055" s="20"/>
    </row>
    <row r="4056" spans="9:30">
      <c r="I4056" s="20"/>
      <c r="P4056" s="20"/>
      <c r="W4056" s="20"/>
      <c r="AD4056" s="20"/>
    </row>
    <row r="4057" spans="9:30">
      <c r="I4057" s="20"/>
      <c r="P4057" s="20"/>
      <c r="W4057" s="20"/>
      <c r="AD4057" s="20"/>
    </row>
    <row r="4058" spans="9:30">
      <c r="I4058" s="20"/>
      <c r="P4058" s="20"/>
      <c r="W4058" s="20"/>
      <c r="AD4058" s="20"/>
    </row>
    <row r="4059" spans="9:30">
      <c r="I4059" s="20"/>
      <c r="P4059" s="20"/>
      <c r="W4059" s="20"/>
      <c r="AD4059" s="20"/>
    </row>
    <row r="4060" spans="9:30">
      <c r="I4060" s="20"/>
      <c r="P4060" s="20"/>
      <c r="W4060" s="20"/>
      <c r="AD4060" s="20"/>
    </row>
    <row r="4061" spans="9:30">
      <c r="I4061" s="20"/>
      <c r="P4061" s="20"/>
      <c r="W4061" s="20"/>
      <c r="AD4061" s="20"/>
    </row>
    <row r="4062" spans="9:30">
      <c r="I4062" s="20"/>
      <c r="P4062" s="20"/>
      <c r="W4062" s="20"/>
      <c r="AD4062" s="20"/>
    </row>
    <row r="4063" spans="9:30">
      <c r="I4063" s="20"/>
      <c r="P4063" s="20"/>
      <c r="W4063" s="20"/>
      <c r="AD4063" s="20"/>
    </row>
    <row r="4064" spans="9:30">
      <c r="I4064" s="20"/>
      <c r="P4064" s="20"/>
      <c r="W4064" s="20"/>
      <c r="AD4064" s="20"/>
    </row>
    <row r="4065" spans="9:30">
      <c r="I4065" s="20"/>
      <c r="P4065" s="20"/>
      <c r="W4065" s="20"/>
      <c r="AD4065" s="20"/>
    </row>
    <row r="4066" spans="9:30">
      <c r="I4066" s="20"/>
      <c r="P4066" s="20"/>
      <c r="W4066" s="20"/>
      <c r="AD4066" s="20"/>
    </row>
    <row r="4067" spans="9:30">
      <c r="I4067" s="20"/>
      <c r="P4067" s="20"/>
      <c r="W4067" s="20"/>
      <c r="AD4067" s="20"/>
    </row>
    <row r="4068" spans="9:30">
      <c r="I4068" s="20"/>
      <c r="P4068" s="20"/>
      <c r="W4068" s="20"/>
      <c r="AD4068" s="20"/>
    </row>
    <row r="4069" spans="9:30">
      <c r="I4069" s="20"/>
      <c r="P4069" s="20"/>
      <c r="W4069" s="20"/>
      <c r="AD4069" s="20"/>
    </row>
    <row r="4070" spans="9:30">
      <c r="I4070" s="20"/>
      <c r="P4070" s="20"/>
      <c r="W4070" s="20"/>
      <c r="AD4070" s="20"/>
    </row>
    <row r="4071" spans="9:30">
      <c r="I4071" s="20"/>
      <c r="P4071" s="20"/>
      <c r="W4071" s="20"/>
      <c r="AD4071" s="20"/>
    </row>
    <row r="4072" spans="9:30">
      <c r="I4072" s="20"/>
      <c r="P4072" s="20"/>
      <c r="W4072" s="20"/>
      <c r="AD4072" s="20"/>
    </row>
    <row r="4073" spans="9:30">
      <c r="I4073" s="20"/>
      <c r="P4073" s="20"/>
      <c r="W4073" s="20"/>
      <c r="AD4073" s="20"/>
    </row>
    <row r="4074" spans="9:30">
      <c r="I4074" s="20"/>
      <c r="P4074" s="20"/>
      <c r="W4074" s="20"/>
      <c r="AD4074" s="20"/>
    </row>
    <row r="4075" spans="9:30">
      <c r="I4075" s="20"/>
      <c r="P4075" s="20"/>
      <c r="W4075" s="20"/>
      <c r="AD4075" s="20"/>
    </row>
    <row r="4076" spans="9:30">
      <c r="I4076" s="20"/>
      <c r="P4076" s="20"/>
      <c r="W4076" s="20"/>
      <c r="AD4076" s="20"/>
    </row>
    <row r="4077" spans="9:30">
      <c r="I4077" s="20"/>
      <c r="P4077" s="20"/>
      <c r="W4077" s="20"/>
      <c r="AD4077" s="20"/>
    </row>
    <row r="4078" spans="9:30">
      <c r="I4078" s="20"/>
      <c r="P4078" s="20"/>
      <c r="W4078" s="20"/>
      <c r="AD4078" s="20"/>
    </row>
    <row r="4079" spans="9:30">
      <c r="I4079" s="20"/>
      <c r="P4079" s="20"/>
      <c r="W4079" s="20"/>
      <c r="AD4079" s="20"/>
    </row>
    <row r="4080" spans="9:30">
      <c r="I4080" s="20"/>
      <c r="P4080" s="20"/>
      <c r="W4080" s="20"/>
      <c r="AD4080" s="20"/>
    </row>
    <row r="4081" spans="9:30">
      <c r="I4081" s="20"/>
      <c r="P4081" s="20"/>
      <c r="W4081" s="20"/>
      <c r="AD4081" s="20"/>
    </row>
    <row r="4082" spans="9:30">
      <c r="I4082" s="20"/>
      <c r="P4082" s="20"/>
      <c r="W4082" s="20"/>
      <c r="AD4082" s="20"/>
    </row>
    <row r="4083" spans="9:30">
      <c r="I4083" s="20"/>
      <c r="P4083" s="20"/>
      <c r="W4083" s="20"/>
      <c r="AD4083" s="20"/>
    </row>
    <row r="4084" spans="9:30">
      <c r="I4084" s="20"/>
      <c r="P4084" s="20"/>
      <c r="W4084" s="20"/>
      <c r="AD4084" s="20"/>
    </row>
    <row r="4085" spans="9:30">
      <c r="I4085" s="20"/>
      <c r="P4085" s="20"/>
      <c r="W4085" s="20"/>
      <c r="AD4085" s="20"/>
    </row>
    <row r="4086" spans="9:30">
      <c r="I4086" s="20"/>
      <c r="P4086" s="20"/>
      <c r="W4086" s="20"/>
      <c r="AD4086" s="20"/>
    </row>
    <row r="4087" spans="9:30">
      <c r="I4087" s="20"/>
      <c r="P4087" s="20"/>
      <c r="W4087" s="20"/>
      <c r="AD4087" s="20"/>
    </row>
    <row r="4088" spans="9:30">
      <c r="I4088" s="20"/>
      <c r="P4088" s="20"/>
      <c r="W4088" s="20"/>
      <c r="AD4088" s="20"/>
    </row>
    <row r="4089" spans="9:30">
      <c r="I4089" s="20"/>
      <c r="P4089" s="20"/>
      <c r="W4089" s="20"/>
      <c r="AD4089" s="20"/>
    </row>
    <row r="4090" spans="9:30">
      <c r="I4090" s="20"/>
      <c r="P4090" s="20"/>
      <c r="W4090" s="20"/>
      <c r="AD4090" s="20"/>
    </row>
    <row r="4091" spans="9:30">
      <c r="I4091" s="20"/>
      <c r="P4091" s="20"/>
      <c r="W4091" s="20"/>
      <c r="AD4091" s="20"/>
    </row>
    <row r="4092" spans="9:30">
      <c r="I4092" s="20"/>
      <c r="P4092" s="20"/>
      <c r="W4092" s="20"/>
      <c r="AD4092" s="20"/>
    </row>
    <row r="4093" spans="9:30">
      <c r="I4093" s="20"/>
      <c r="P4093" s="20"/>
      <c r="W4093" s="20"/>
      <c r="AD4093" s="20"/>
    </row>
    <row r="4094" spans="9:30">
      <c r="I4094" s="20"/>
      <c r="P4094" s="20"/>
      <c r="W4094" s="20"/>
      <c r="AD4094" s="20"/>
    </row>
    <row r="4095" spans="9:30">
      <c r="I4095" s="20"/>
      <c r="P4095" s="20"/>
      <c r="W4095" s="20"/>
      <c r="AD4095" s="20"/>
    </row>
    <row r="4096" spans="9:30">
      <c r="I4096" s="20"/>
      <c r="P4096" s="20"/>
      <c r="W4096" s="20"/>
      <c r="AD4096" s="20"/>
    </row>
    <row r="4097" spans="9:30">
      <c r="I4097" s="20"/>
      <c r="P4097" s="20"/>
      <c r="W4097" s="20"/>
      <c r="AD4097" s="20"/>
    </row>
    <row r="4098" spans="9:30">
      <c r="I4098" s="20"/>
      <c r="P4098" s="20"/>
      <c r="W4098" s="20"/>
      <c r="AD4098" s="20"/>
    </row>
    <row r="4099" spans="9:30">
      <c r="I4099" s="20"/>
      <c r="P4099" s="20"/>
      <c r="W4099" s="20"/>
      <c r="AD4099" s="20"/>
    </row>
    <row r="4100" spans="9:30">
      <c r="I4100" s="20"/>
      <c r="P4100" s="20"/>
      <c r="W4100" s="20"/>
      <c r="AD4100" s="20"/>
    </row>
    <row r="4101" spans="9:30">
      <c r="I4101" s="20"/>
      <c r="P4101" s="20"/>
      <c r="W4101" s="20"/>
      <c r="AD4101" s="20"/>
    </row>
    <row r="4102" spans="9:30">
      <c r="I4102" s="20"/>
      <c r="P4102" s="20"/>
      <c r="W4102" s="20"/>
      <c r="AD4102" s="20"/>
    </row>
    <row r="4103" spans="9:30">
      <c r="I4103" s="20"/>
      <c r="P4103" s="20"/>
      <c r="W4103" s="20"/>
      <c r="AD4103" s="20"/>
    </row>
    <row r="4104" spans="9:30">
      <c r="I4104" s="20"/>
      <c r="P4104" s="20"/>
      <c r="W4104" s="20"/>
      <c r="AD4104" s="20"/>
    </row>
    <row r="4105" spans="9:30">
      <c r="I4105" s="20"/>
      <c r="P4105" s="20"/>
      <c r="W4105" s="20"/>
      <c r="AD4105" s="20"/>
    </row>
    <row r="4106" spans="9:30">
      <c r="I4106" s="20"/>
      <c r="P4106" s="20"/>
      <c r="W4106" s="20"/>
      <c r="AD4106" s="20"/>
    </row>
    <row r="4107" spans="9:30">
      <c r="I4107" s="20"/>
      <c r="P4107" s="20"/>
      <c r="W4107" s="20"/>
      <c r="AD4107" s="20"/>
    </row>
    <row r="4108" spans="9:30">
      <c r="I4108" s="20"/>
      <c r="P4108" s="20"/>
      <c r="W4108" s="20"/>
      <c r="AD4108" s="20"/>
    </row>
    <row r="4109" spans="9:30">
      <c r="I4109" s="20"/>
      <c r="P4109" s="20"/>
      <c r="W4109" s="20"/>
      <c r="AD4109" s="20"/>
    </row>
    <row r="4110" spans="9:30">
      <c r="I4110" s="20"/>
      <c r="P4110" s="20"/>
      <c r="W4110" s="20"/>
      <c r="AD4110" s="20"/>
    </row>
    <row r="4111" spans="9:30">
      <c r="I4111" s="20"/>
      <c r="P4111" s="20"/>
      <c r="W4111" s="20"/>
      <c r="AD4111" s="20"/>
    </row>
    <row r="4112" spans="9:30">
      <c r="I4112" s="20"/>
      <c r="P4112" s="20"/>
      <c r="W4112" s="20"/>
      <c r="AD4112" s="20"/>
    </row>
    <row r="4113" spans="9:30">
      <c r="I4113" s="20"/>
      <c r="P4113" s="20"/>
      <c r="W4113" s="20"/>
      <c r="AD4113" s="20"/>
    </row>
    <row r="4114" spans="9:30">
      <c r="I4114" s="20"/>
      <c r="P4114" s="20"/>
      <c r="W4114" s="20"/>
      <c r="AD4114" s="20"/>
    </row>
    <row r="4115" spans="9:30">
      <c r="I4115" s="20"/>
      <c r="P4115" s="20"/>
      <c r="W4115" s="20"/>
      <c r="AD4115" s="20"/>
    </row>
    <row r="4116" spans="9:30">
      <c r="I4116" s="20"/>
      <c r="P4116" s="20"/>
      <c r="W4116" s="20"/>
      <c r="AD4116" s="20"/>
    </row>
    <row r="4117" spans="9:30">
      <c r="I4117" s="20"/>
      <c r="P4117" s="20"/>
      <c r="W4117" s="20"/>
      <c r="AD4117" s="20"/>
    </row>
    <row r="4118" spans="9:30">
      <c r="I4118" s="20"/>
      <c r="P4118" s="20"/>
      <c r="W4118" s="20"/>
      <c r="AD4118" s="20"/>
    </row>
    <row r="4119" spans="9:30">
      <c r="I4119" s="20"/>
      <c r="P4119" s="20"/>
      <c r="W4119" s="20"/>
      <c r="AD4119" s="20"/>
    </row>
    <row r="4120" spans="9:30">
      <c r="I4120" s="20"/>
      <c r="P4120" s="20"/>
      <c r="W4120" s="20"/>
      <c r="AD4120" s="20"/>
    </row>
    <row r="4121" spans="9:30">
      <c r="I4121" s="20"/>
      <c r="P4121" s="20"/>
      <c r="W4121" s="20"/>
      <c r="AD4121" s="20"/>
    </row>
    <row r="4122" spans="9:30">
      <c r="I4122" s="20"/>
      <c r="P4122" s="20"/>
      <c r="W4122" s="20"/>
      <c r="AD4122" s="20"/>
    </row>
    <row r="4123" spans="9:30">
      <c r="I4123" s="20"/>
      <c r="P4123" s="20"/>
      <c r="W4123" s="20"/>
      <c r="AD4123" s="20"/>
    </row>
    <row r="4124" spans="9:30">
      <c r="I4124" s="20"/>
      <c r="P4124" s="20"/>
      <c r="W4124" s="20"/>
      <c r="AD4124" s="20"/>
    </row>
    <row r="4125" spans="9:30">
      <c r="I4125" s="20"/>
      <c r="P4125" s="20"/>
      <c r="W4125" s="20"/>
      <c r="AD4125" s="20"/>
    </row>
    <row r="4126" spans="9:30">
      <c r="I4126" s="20"/>
      <c r="P4126" s="20"/>
      <c r="W4126" s="20"/>
      <c r="AD4126" s="20"/>
    </row>
    <row r="4127" spans="9:30">
      <c r="I4127" s="20"/>
      <c r="P4127" s="20"/>
      <c r="W4127" s="20"/>
      <c r="AD4127" s="20"/>
    </row>
    <row r="4128" spans="9:30">
      <c r="I4128" s="20"/>
      <c r="P4128" s="20"/>
      <c r="W4128" s="20"/>
      <c r="AD4128" s="20"/>
    </row>
    <row r="4129" spans="9:30">
      <c r="I4129" s="20"/>
      <c r="P4129" s="20"/>
      <c r="W4129" s="20"/>
      <c r="AD4129" s="20"/>
    </row>
    <row r="4130" spans="9:30">
      <c r="I4130" s="20"/>
      <c r="P4130" s="20"/>
      <c r="W4130" s="20"/>
      <c r="AD4130" s="20"/>
    </row>
    <row r="4131" spans="9:30">
      <c r="I4131" s="20"/>
      <c r="P4131" s="20"/>
      <c r="W4131" s="20"/>
      <c r="AD4131" s="20"/>
    </row>
    <row r="4132" spans="9:30">
      <c r="I4132" s="20"/>
      <c r="P4132" s="20"/>
      <c r="W4132" s="20"/>
      <c r="AD4132" s="20"/>
    </row>
    <row r="4133" spans="9:30">
      <c r="I4133" s="20"/>
      <c r="P4133" s="20"/>
      <c r="W4133" s="20"/>
      <c r="AD4133" s="20"/>
    </row>
    <row r="4134" spans="9:30">
      <c r="I4134" s="20"/>
      <c r="P4134" s="20"/>
      <c r="W4134" s="20"/>
      <c r="AD4134" s="20"/>
    </row>
    <row r="4135" spans="9:30">
      <c r="I4135" s="20"/>
      <c r="P4135" s="20"/>
      <c r="W4135" s="20"/>
      <c r="AD4135" s="20"/>
    </row>
    <row r="4136" spans="9:30">
      <c r="I4136" s="20"/>
      <c r="P4136" s="20"/>
      <c r="W4136" s="20"/>
      <c r="AD4136" s="20"/>
    </row>
    <row r="4137" spans="9:30">
      <c r="I4137" s="20"/>
      <c r="P4137" s="20"/>
      <c r="W4137" s="20"/>
      <c r="AD4137" s="20"/>
    </row>
    <row r="4138" spans="9:30">
      <c r="I4138" s="20"/>
      <c r="P4138" s="20"/>
      <c r="W4138" s="20"/>
      <c r="AD4138" s="20"/>
    </row>
    <row r="4139" spans="9:30">
      <c r="I4139" s="20"/>
      <c r="P4139" s="20"/>
      <c r="W4139" s="20"/>
      <c r="AD4139" s="20"/>
    </row>
    <row r="4140" spans="9:30">
      <c r="I4140" s="20"/>
      <c r="P4140" s="20"/>
      <c r="W4140" s="20"/>
      <c r="AD4140" s="20"/>
    </row>
    <row r="4141" spans="9:30">
      <c r="I4141" s="20"/>
      <c r="P4141" s="20"/>
      <c r="W4141" s="20"/>
      <c r="AD4141" s="20"/>
    </row>
    <row r="4142" spans="9:30">
      <c r="I4142" s="20"/>
      <c r="P4142" s="20"/>
      <c r="W4142" s="20"/>
      <c r="AD4142" s="20"/>
    </row>
    <row r="4143" spans="9:30">
      <c r="I4143" s="20"/>
      <c r="P4143" s="20"/>
      <c r="W4143" s="20"/>
      <c r="AD4143" s="20"/>
    </row>
    <row r="4144" spans="9:30">
      <c r="I4144" s="20"/>
      <c r="P4144" s="20"/>
      <c r="W4144" s="20"/>
      <c r="AD4144" s="20"/>
    </row>
    <row r="4145" spans="9:30">
      <c r="I4145" s="20"/>
      <c r="P4145" s="20"/>
      <c r="W4145" s="20"/>
      <c r="AD4145" s="20"/>
    </row>
    <row r="4146" spans="9:30">
      <c r="I4146" s="20"/>
      <c r="P4146" s="20"/>
      <c r="W4146" s="20"/>
      <c r="AD4146" s="20"/>
    </row>
    <row r="4147" spans="9:30">
      <c r="I4147" s="20"/>
      <c r="P4147" s="20"/>
      <c r="W4147" s="20"/>
      <c r="AD4147" s="20"/>
    </row>
    <row r="4148" spans="9:30">
      <c r="I4148" s="20"/>
      <c r="P4148" s="20"/>
      <c r="W4148" s="20"/>
      <c r="AD4148" s="20"/>
    </row>
    <row r="4149" spans="9:30">
      <c r="I4149" s="20"/>
      <c r="P4149" s="20"/>
      <c r="W4149" s="20"/>
      <c r="AD4149" s="20"/>
    </row>
    <row r="4150" spans="9:30">
      <c r="I4150" s="20"/>
      <c r="P4150" s="20"/>
      <c r="W4150" s="20"/>
      <c r="AD4150" s="20"/>
    </row>
    <row r="4151" spans="9:30">
      <c r="I4151" s="20"/>
      <c r="P4151" s="20"/>
      <c r="W4151" s="20"/>
      <c r="AD4151" s="20"/>
    </row>
    <row r="4152" spans="9:30">
      <c r="I4152" s="20"/>
      <c r="P4152" s="20"/>
      <c r="W4152" s="20"/>
      <c r="AD4152" s="20"/>
    </row>
    <row r="4153" spans="9:30">
      <c r="I4153" s="20"/>
      <c r="P4153" s="20"/>
      <c r="W4153" s="20"/>
      <c r="AD4153" s="20"/>
    </row>
    <row r="4154" spans="9:30">
      <c r="I4154" s="20"/>
      <c r="P4154" s="20"/>
      <c r="W4154" s="20"/>
      <c r="AD4154" s="20"/>
    </row>
    <row r="4155" spans="9:30">
      <c r="I4155" s="20"/>
      <c r="P4155" s="20"/>
      <c r="W4155" s="20"/>
      <c r="AD4155" s="20"/>
    </row>
    <row r="4156" spans="9:30">
      <c r="I4156" s="20"/>
      <c r="P4156" s="20"/>
      <c r="W4156" s="20"/>
      <c r="AD4156" s="20"/>
    </row>
    <row r="4157" spans="9:30">
      <c r="I4157" s="20"/>
      <c r="P4157" s="20"/>
      <c r="W4157" s="20"/>
      <c r="AD4157" s="20"/>
    </row>
    <row r="4158" spans="9:30">
      <c r="I4158" s="20"/>
      <c r="P4158" s="20"/>
      <c r="W4158" s="20"/>
      <c r="AD4158" s="20"/>
    </row>
    <row r="4159" spans="9:30">
      <c r="I4159" s="20"/>
      <c r="P4159" s="20"/>
      <c r="W4159" s="20"/>
      <c r="AD4159" s="20"/>
    </row>
    <row r="4160" spans="9:30">
      <c r="I4160" s="20"/>
      <c r="P4160" s="20"/>
      <c r="W4160" s="20"/>
      <c r="AD4160" s="20"/>
    </row>
    <row r="4161" spans="9:30">
      <c r="I4161" s="20"/>
      <c r="P4161" s="20"/>
      <c r="W4161" s="20"/>
      <c r="AD4161" s="20"/>
    </row>
    <row r="4162" spans="9:30">
      <c r="I4162" s="20"/>
      <c r="P4162" s="20"/>
      <c r="W4162" s="20"/>
      <c r="AD4162" s="20"/>
    </row>
    <row r="4163" spans="9:30">
      <c r="I4163" s="20"/>
      <c r="P4163" s="20"/>
      <c r="W4163" s="20"/>
      <c r="AD4163" s="20"/>
    </row>
    <row r="4164" spans="9:30">
      <c r="I4164" s="20"/>
      <c r="P4164" s="20"/>
      <c r="W4164" s="20"/>
      <c r="AD4164" s="20"/>
    </row>
    <row r="4165" spans="9:30">
      <c r="I4165" s="20"/>
      <c r="P4165" s="20"/>
      <c r="W4165" s="20"/>
      <c r="AD4165" s="20"/>
    </row>
    <row r="4166" spans="9:30">
      <c r="I4166" s="20"/>
      <c r="P4166" s="20"/>
      <c r="W4166" s="20"/>
      <c r="AD4166" s="20"/>
    </row>
    <row r="4167" spans="9:30">
      <c r="I4167" s="20"/>
      <c r="P4167" s="20"/>
      <c r="W4167" s="20"/>
      <c r="AD4167" s="20"/>
    </row>
    <row r="4168" spans="9:30">
      <c r="I4168" s="20"/>
      <c r="P4168" s="20"/>
      <c r="W4168" s="20"/>
      <c r="AD4168" s="20"/>
    </row>
    <row r="4169" spans="9:30">
      <c r="I4169" s="20"/>
      <c r="P4169" s="20"/>
      <c r="W4169" s="20"/>
      <c r="AD4169" s="20"/>
    </row>
    <row r="4170" spans="9:30">
      <c r="I4170" s="20"/>
      <c r="P4170" s="20"/>
      <c r="W4170" s="20"/>
      <c r="AD4170" s="20"/>
    </row>
    <row r="4171" spans="9:30">
      <c r="I4171" s="20"/>
      <c r="P4171" s="20"/>
      <c r="W4171" s="20"/>
      <c r="AD4171" s="20"/>
    </row>
    <row r="4172" spans="9:30">
      <c r="I4172" s="20"/>
      <c r="P4172" s="20"/>
      <c r="W4172" s="20"/>
      <c r="AD4172" s="20"/>
    </row>
    <row r="4173" spans="9:30">
      <c r="I4173" s="20"/>
      <c r="P4173" s="20"/>
      <c r="W4173" s="20"/>
      <c r="AD4173" s="20"/>
    </row>
    <row r="4174" spans="9:30">
      <c r="I4174" s="20"/>
      <c r="P4174" s="20"/>
      <c r="W4174" s="20"/>
      <c r="AD4174" s="20"/>
    </row>
    <row r="4175" spans="9:30">
      <c r="I4175" s="20"/>
      <c r="P4175" s="20"/>
      <c r="W4175" s="20"/>
      <c r="AD4175" s="20"/>
    </row>
    <row r="4176" spans="9:30">
      <c r="I4176" s="20"/>
      <c r="P4176" s="20"/>
      <c r="W4176" s="20"/>
      <c r="AD4176" s="20"/>
    </row>
    <row r="4177" spans="9:30">
      <c r="I4177" s="20"/>
      <c r="P4177" s="20"/>
      <c r="W4177" s="20"/>
      <c r="AD4177" s="20"/>
    </row>
    <row r="4178" spans="9:30">
      <c r="I4178" s="20"/>
      <c r="P4178" s="20"/>
      <c r="W4178" s="20"/>
      <c r="AD4178" s="20"/>
    </row>
    <row r="4179" spans="9:30">
      <c r="I4179" s="20"/>
      <c r="P4179" s="20"/>
      <c r="W4179" s="20"/>
      <c r="AD4179" s="20"/>
    </row>
    <row r="4180" spans="9:30">
      <c r="I4180" s="20"/>
      <c r="P4180" s="20"/>
      <c r="W4180" s="20"/>
      <c r="AD4180" s="20"/>
    </row>
    <row r="4181" spans="9:30">
      <c r="I4181" s="20"/>
      <c r="P4181" s="20"/>
      <c r="W4181" s="20"/>
      <c r="AD4181" s="20"/>
    </row>
    <row r="4182" spans="9:30">
      <c r="I4182" s="20"/>
      <c r="P4182" s="20"/>
      <c r="W4182" s="20"/>
      <c r="AD4182" s="20"/>
    </row>
    <row r="4183" spans="9:30">
      <c r="I4183" s="20"/>
      <c r="P4183" s="20"/>
      <c r="W4183" s="20"/>
      <c r="AD4183" s="20"/>
    </row>
    <row r="4184" spans="9:30">
      <c r="I4184" s="20"/>
      <c r="P4184" s="20"/>
      <c r="W4184" s="20"/>
      <c r="AD4184" s="20"/>
    </row>
    <row r="4185" spans="9:30">
      <c r="I4185" s="20"/>
      <c r="P4185" s="20"/>
      <c r="W4185" s="20"/>
      <c r="AD4185" s="20"/>
    </row>
    <row r="4186" spans="9:30">
      <c r="I4186" s="20"/>
      <c r="P4186" s="20"/>
      <c r="W4186" s="20"/>
      <c r="AD4186" s="20"/>
    </row>
    <row r="4187" spans="9:30">
      <c r="I4187" s="20"/>
      <c r="P4187" s="20"/>
      <c r="W4187" s="20"/>
      <c r="AD4187" s="20"/>
    </row>
    <row r="4188" spans="9:30">
      <c r="I4188" s="20"/>
      <c r="P4188" s="20"/>
      <c r="W4188" s="20"/>
      <c r="AD4188" s="20"/>
    </row>
    <row r="4189" spans="9:30">
      <c r="I4189" s="20"/>
      <c r="P4189" s="20"/>
      <c r="W4189" s="20"/>
      <c r="AD4189" s="20"/>
    </row>
    <row r="4190" spans="9:30">
      <c r="I4190" s="20"/>
      <c r="P4190" s="20"/>
      <c r="W4190" s="20"/>
      <c r="AD4190" s="20"/>
    </row>
    <row r="4191" spans="9:30">
      <c r="I4191" s="20"/>
      <c r="P4191" s="20"/>
      <c r="W4191" s="20"/>
      <c r="AD4191" s="20"/>
    </row>
    <row r="4192" spans="9:30">
      <c r="I4192" s="20"/>
      <c r="P4192" s="20"/>
      <c r="W4192" s="20"/>
      <c r="AD4192" s="20"/>
    </row>
    <row r="4193" spans="9:30">
      <c r="I4193" s="20"/>
      <c r="P4193" s="20"/>
      <c r="W4193" s="20"/>
      <c r="AD4193" s="20"/>
    </row>
    <row r="4194" spans="9:30">
      <c r="I4194" s="20"/>
      <c r="P4194" s="20"/>
      <c r="W4194" s="20"/>
      <c r="AD4194" s="20"/>
    </row>
    <row r="4195" spans="9:30">
      <c r="I4195" s="20"/>
      <c r="P4195" s="20"/>
      <c r="W4195" s="20"/>
      <c r="AD4195" s="20"/>
    </row>
    <row r="4196" spans="9:30">
      <c r="I4196" s="20"/>
      <c r="P4196" s="20"/>
      <c r="W4196" s="20"/>
      <c r="AD4196" s="20"/>
    </row>
    <row r="4197" spans="9:30">
      <c r="I4197" s="20"/>
      <c r="P4197" s="20"/>
      <c r="W4197" s="20"/>
      <c r="AD4197" s="20"/>
    </row>
    <row r="4198" spans="9:30">
      <c r="I4198" s="20"/>
      <c r="P4198" s="20"/>
      <c r="W4198" s="20"/>
      <c r="AD4198" s="20"/>
    </row>
    <row r="4199" spans="9:30">
      <c r="I4199" s="20"/>
      <c r="P4199" s="20"/>
      <c r="W4199" s="20"/>
      <c r="AD4199" s="20"/>
    </row>
    <row r="4200" spans="9:30">
      <c r="I4200" s="20"/>
      <c r="P4200" s="20"/>
      <c r="W4200" s="20"/>
      <c r="AD4200" s="20"/>
    </row>
    <row r="4201" spans="9:30">
      <c r="I4201" s="20"/>
      <c r="P4201" s="20"/>
      <c r="W4201" s="20"/>
      <c r="AD4201" s="20"/>
    </row>
    <row r="4202" spans="9:30">
      <c r="I4202" s="20"/>
      <c r="P4202" s="20"/>
      <c r="W4202" s="20"/>
      <c r="AD4202" s="20"/>
    </row>
    <row r="4203" spans="9:30">
      <c r="I4203" s="20"/>
      <c r="P4203" s="20"/>
      <c r="W4203" s="20"/>
      <c r="AD4203" s="20"/>
    </row>
    <row r="4204" spans="9:30">
      <c r="I4204" s="20"/>
      <c r="P4204" s="20"/>
      <c r="W4204" s="20"/>
      <c r="AD4204" s="20"/>
    </row>
    <row r="4205" spans="9:30">
      <c r="I4205" s="20"/>
      <c r="P4205" s="20"/>
      <c r="W4205" s="20"/>
      <c r="AD4205" s="20"/>
    </row>
    <row r="4206" spans="9:30">
      <c r="I4206" s="20"/>
      <c r="P4206" s="20"/>
      <c r="W4206" s="20"/>
      <c r="AD4206" s="20"/>
    </row>
    <row r="4207" spans="9:30">
      <c r="I4207" s="20"/>
      <c r="P4207" s="20"/>
      <c r="W4207" s="20"/>
      <c r="AD4207" s="20"/>
    </row>
    <row r="4208" spans="9:30">
      <c r="I4208" s="20"/>
      <c r="P4208" s="20"/>
      <c r="W4208" s="20"/>
      <c r="AD4208" s="20"/>
    </row>
    <row r="4209" spans="9:30">
      <c r="I4209" s="20"/>
      <c r="P4209" s="20"/>
      <c r="W4209" s="20"/>
      <c r="AD4209" s="20"/>
    </row>
    <row r="4210" spans="9:30">
      <c r="I4210" s="20"/>
      <c r="P4210" s="20"/>
      <c r="W4210" s="20"/>
      <c r="AD4210" s="20"/>
    </row>
    <row r="4211" spans="9:30">
      <c r="I4211" s="20"/>
      <c r="P4211" s="20"/>
      <c r="W4211" s="20"/>
      <c r="AD4211" s="20"/>
    </row>
    <row r="4212" spans="9:30">
      <c r="I4212" s="20"/>
      <c r="P4212" s="20"/>
      <c r="W4212" s="20"/>
      <c r="AD4212" s="20"/>
    </row>
    <row r="4213" spans="9:30">
      <c r="I4213" s="20"/>
      <c r="P4213" s="20"/>
      <c r="W4213" s="20"/>
      <c r="AD4213" s="20"/>
    </row>
    <row r="4214" spans="9:30">
      <c r="I4214" s="20"/>
      <c r="P4214" s="20"/>
      <c r="W4214" s="20"/>
      <c r="AD4214" s="20"/>
    </row>
    <row r="4215" spans="9:30">
      <c r="I4215" s="20"/>
      <c r="P4215" s="20"/>
      <c r="W4215" s="20"/>
      <c r="AD4215" s="20"/>
    </row>
    <row r="4216" spans="9:30">
      <c r="I4216" s="20"/>
      <c r="P4216" s="20"/>
      <c r="W4216" s="20"/>
      <c r="AD4216" s="20"/>
    </row>
    <row r="4217" spans="9:30">
      <c r="I4217" s="20"/>
      <c r="P4217" s="20"/>
      <c r="W4217" s="20"/>
      <c r="AD4217" s="20"/>
    </row>
    <row r="4218" spans="9:30">
      <c r="I4218" s="20"/>
      <c r="P4218" s="20"/>
      <c r="W4218" s="20"/>
      <c r="AD4218" s="20"/>
    </row>
    <row r="4219" spans="9:30">
      <c r="I4219" s="20"/>
      <c r="P4219" s="20"/>
      <c r="W4219" s="20"/>
      <c r="AD4219" s="20"/>
    </row>
    <row r="4220" spans="9:30">
      <c r="I4220" s="20"/>
      <c r="P4220" s="20"/>
      <c r="W4220" s="20"/>
      <c r="AD4220" s="20"/>
    </row>
    <row r="4221" spans="9:30">
      <c r="I4221" s="20"/>
      <c r="P4221" s="20"/>
      <c r="W4221" s="20"/>
      <c r="AD4221" s="20"/>
    </row>
    <row r="4222" spans="9:30">
      <c r="I4222" s="20"/>
      <c r="P4222" s="20"/>
      <c r="W4222" s="20"/>
      <c r="AD4222" s="20"/>
    </row>
    <row r="4223" spans="9:30">
      <c r="I4223" s="20"/>
      <c r="P4223" s="20"/>
      <c r="W4223" s="20"/>
      <c r="AD4223" s="20"/>
    </row>
    <row r="4224" spans="9:30">
      <c r="I4224" s="20"/>
      <c r="P4224" s="20"/>
      <c r="W4224" s="20"/>
      <c r="AD4224" s="20"/>
    </row>
    <row r="4225" spans="9:30">
      <c r="I4225" s="20"/>
      <c r="P4225" s="20"/>
      <c r="W4225" s="20"/>
      <c r="AD4225" s="20"/>
    </row>
    <row r="4226" spans="9:30">
      <c r="I4226" s="20"/>
      <c r="P4226" s="20"/>
      <c r="W4226" s="20"/>
      <c r="AD4226" s="20"/>
    </row>
    <row r="4227" spans="9:30">
      <c r="I4227" s="20"/>
      <c r="P4227" s="20"/>
      <c r="W4227" s="20"/>
      <c r="AD4227" s="20"/>
    </row>
    <row r="4228" spans="9:30">
      <c r="I4228" s="20"/>
      <c r="P4228" s="20"/>
      <c r="W4228" s="20"/>
      <c r="AD4228" s="20"/>
    </row>
    <row r="4229" spans="9:30">
      <c r="I4229" s="20"/>
      <c r="P4229" s="20"/>
      <c r="W4229" s="20"/>
      <c r="AD4229" s="20"/>
    </row>
    <row r="4230" spans="9:30">
      <c r="I4230" s="20"/>
      <c r="P4230" s="20"/>
      <c r="W4230" s="20"/>
      <c r="AD4230" s="20"/>
    </row>
    <row r="4231" spans="9:30">
      <c r="I4231" s="20"/>
      <c r="P4231" s="20"/>
      <c r="W4231" s="20"/>
      <c r="AD4231" s="20"/>
    </row>
    <row r="4232" spans="9:30">
      <c r="I4232" s="20"/>
      <c r="P4232" s="20"/>
      <c r="W4232" s="20"/>
      <c r="AD4232" s="20"/>
    </row>
    <row r="4233" spans="9:30">
      <c r="I4233" s="20"/>
      <c r="P4233" s="20"/>
      <c r="W4233" s="20"/>
      <c r="AD4233" s="20"/>
    </row>
    <row r="4234" spans="9:30">
      <c r="I4234" s="20"/>
      <c r="P4234" s="20"/>
      <c r="W4234" s="20"/>
      <c r="AD4234" s="20"/>
    </row>
    <row r="4235" spans="9:30">
      <c r="I4235" s="20"/>
      <c r="P4235" s="20"/>
      <c r="W4235" s="20"/>
      <c r="AD4235" s="20"/>
    </row>
    <row r="4236" spans="9:30">
      <c r="I4236" s="20"/>
      <c r="P4236" s="20"/>
      <c r="W4236" s="20"/>
      <c r="AD4236" s="20"/>
    </row>
    <row r="4237" spans="9:30">
      <c r="I4237" s="20"/>
      <c r="P4237" s="20"/>
      <c r="W4237" s="20"/>
      <c r="AD4237" s="20"/>
    </row>
    <row r="4238" spans="9:30">
      <c r="I4238" s="20"/>
      <c r="P4238" s="20"/>
      <c r="W4238" s="20"/>
      <c r="AD4238" s="20"/>
    </row>
    <row r="4239" spans="9:30">
      <c r="I4239" s="20"/>
      <c r="P4239" s="20"/>
      <c r="W4239" s="20"/>
      <c r="AD4239" s="20"/>
    </row>
    <row r="4240" spans="9:30">
      <c r="I4240" s="20"/>
      <c r="P4240" s="20"/>
      <c r="W4240" s="20"/>
      <c r="AD4240" s="20"/>
    </row>
    <row r="4241" spans="9:30">
      <c r="I4241" s="20"/>
      <c r="P4241" s="20"/>
      <c r="W4241" s="20"/>
      <c r="AD4241" s="20"/>
    </row>
    <row r="4242" spans="9:30">
      <c r="I4242" s="20"/>
      <c r="P4242" s="20"/>
      <c r="W4242" s="20"/>
      <c r="AD4242" s="20"/>
    </row>
    <row r="4243" spans="9:30">
      <c r="I4243" s="20"/>
      <c r="P4243" s="20"/>
      <c r="W4243" s="20"/>
      <c r="AD4243" s="20"/>
    </row>
    <row r="4244" spans="9:30">
      <c r="I4244" s="20"/>
      <c r="P4244" s="20"/>
      <c r="W4244" s="20"/>
      <c r="AD4244" s="20"/>
    </row>
    <row r="4245" spans="9:30">
      <c r="I4245" s="20"/>
      <c r="P4245" s="20"/>
      <c r="W4245" s="20"/>
      <c r="AD4245" s="20"/>
    </row>
    <row r="4246" spans="9:30">
      <c r="I4246" s="20"/>
      <c r="P4246" s="20"/>
      <c r="W4246" s="20"/>
      <c r="AD4246" s="20"/>
    </row>
    <row r="4247" spans="9:30">
      <c r="I4247" s="20"/>
      <c r="P4247" s="20"/>
      <c r="W4247" s="20"/>
      <c r="AD4247" s="20"/>
    </row>
    <row r="4248" spans="9:30">
      <c r="I4248" s="20"/>
      <c r="P4248" s="20"/>
      <c r="W4248" s="20"/>
      <c r="AD4248" s="20"/>
    </row>
    <row r="4249" spans="9:30">
      <c r="I4249" s="20"/>
      <c r="P4249" s="20"/>
      <c r="W4249" s="20"/>
      <c r="AD4249" s="20"/>
    </row>
    <row r="4250" spans="9:30">
      <c r="I4250" s="20"/>
      <c r="P4250" s="20"/>
      <c r="W4250" s="20"/>
      <c r="AD4250" s="20"/>
    </row>
    <row r="4251" spans="9:30">
      <c r="I4251" s="20"/>
      <c r="P4251" s="20"/>
      <c r="W4251" s="20"/>
      <c r="AD4251" s="20"/>
    </row>
    <row r="4252" spans="9:30">
      <c r="I4252" s="20"/>
      <c r="P4252" s="20"/>
      <c r="W4252" s="20"/>
      <c r="AD4252" s="20"/>
    </row>
    <row r="4253" spans="9:30">
      <c r="I4253" s="20"/>
      <c r="P4253" s="20"/>
      <c r="W4253" s="20"/>
      <c r="AD4253" s="20"/>
    </row>
    <row r="4254" spans="9:30">
      <c r="I4254" s="20"/>
      <c r="P4254" s="20"/>
      <c r="W4254" s="20"/>
      <c r="AD4254" s="20"/>
    </row>
    <row r="4255" spans="9:30">
      <c r="I4255" s="20"/>
      <c r="P4255" s="20"/>
      <c r="W4255" s="20"/>
      <c r="AD4255" s="20"/>
    </row>
    <row r="4256" spans="9:30">
      <c r="I4256" s="20"/>
      <c r="P4256" s="20"/>
      <c r="W4256" s="20"/>
      <c r="AD4256" s="20"/>
    </row>
    <row r="4257" spans="9:30">
      <c r="I4257" s="20"/>
      <c r="P4257" s="20"/>
      <c r="W4257" s="20"/>
      <c r="AD4257" s="20"/>
    </row>
    <row r="4258" spans="9:30">
      <c r="I4258" s="20"/>
      <c r="P4258" s="20"/>
      <c r="W4258" s="20"/>
      <c r="AD4258" s="20"/>
    </row>
    <row r="4259" spans="9:30">
      <c r="I4259" s="20"/>
      <c r="P4259" s="20"/>
      <c r="W4259" s="20"/>
      <c r="AD4259" s="20"/>
    </row>
    <row r="4260" spans="9:30">
      <c r="I4260" s="20"/>
      <c r="P4260" s="20"/>
      <c r="W4260" s="20"/>
      <c r="AD4260" s="20"/>
    </row>
    <row r="4261" spans="9:30">
      <c r="I4261" s="20"/>
      <c r="P4261" s="20"/>
      <c r="W4261" s="20"/>
      <c r="AD4261" s="20"/>
    </row>
    <row r="4262" spans="9:30">
      <c r="I4262" s="20"/>
      <c r="P4262" s="20"/>
      <c r="W4262" s="20"/>
      <c r="AD4262" s="20"/>
    </row>
    <row r="4263" spans="9:30">
      <c r="I4263" s="20"/>
      <c r="P4263" s="20"/>
      <c r="W4263" s="20"/>
      <c r="AD4263" s="20"/>
    </row>
    <row r="4264" spans="9:30">
      <c r="I4264" s="20"/>
      <c r="P4264" s="20"/>
      <c r="W4264" s="20"/>
      <c r="AD4264" s="20"/>
    </row>
    <row r="4265" spans="9:30">
      <c r="I4265" s="20"/>
      <c r="P4265" s="20"/>
      <c r="W4265" s="20"/>
      <c r="AD4265" s="20"/>
    </row>
    <row r="4266" spans="9:30">
      <c r="I4266" s="20"/>
      <c r="P4266" s="20"/>
      <c r="W4266" s="20"/>
      <c r="AD4266" s="20"/>
    </row>
    <row r="4267" spans="9:30">
      <c r="I4267" s="20"/>
      <c r="P4267" s="20"/>
      <c r="W4267" s="20"/>
      <c r="AD4267" s="20"/>
    </row>
    <row r="4268" spans="9:30">
      <c r="I4268" s="20"/>
      <c r="P4268" s="20"/>
      <c r="W4268" s="20"/>
      <c r="AD4268" s="20"/>
    </row>
    <row r="4269" spans="9:30">
      <c r="I4269" s="20"/>
      <c r="P4269" s="20"/>
      <c r="W4269" s="20"/>
      <c r="AD4269" s="20"/>
    </row>
    <row r="4270" spans="9:30">
      <c r="I4270" s="20"/>
      <c r="P4270" s="20"/>
      <c r="W4270" s="20"/>
      <c r="AD4270" s="20"/>
    </row>
    <row r="4271" spans="9:30">
      <c r="I4271" s="20"/>
      <c r="P4271" s="20"/>
      <c r="W4271" s="20"/>
      <c r="AD4271" s="20"/>
    </row>
    <row r="4272" spans="9:30">
      <c r="I4272" s="20"/>
      <c r="P4272" s="20"/>
      <c r="W4272" s="20"/>
      <c r="AD4272" s="20"/>
    </row>
    <row r="4273" spans="9:30">
      <c r="I4273" s="20"/>
      <c r="P4273" s="20"/>
      <c r="W4273" s="20"/>
      <c r="AD4273" s="20"/>
    </row>
    <row r="4274" spans="9:30">
      <c r="I4274" s="20"/>
      <c r="P4274" s="20"/>
      <c r="W4274" s="20"/>
      <c r="AD4274" s="20"/>
    </row>
    <row r="4275" spans="9:30">
      <c r="I4275" s="20"/>
      <c r="P4275" s="20"/>
      <c r="W4275" s="20"/>
      <c r="AD4275" s="20"/>
    </row>
    <row r="4276" spans="9:30">
      <c r="I4276" s="20"/>
      <c r="P4276" s="20"/>
      <c r="W4276" s="20"/>
      <c r="AD4276" s="20"/>
    </row>
    <row r="4277" spans="9:30">
      <c r="I4277" s="20"/>
      <c r="P4277" s="20"/>
      <c r="W4277" s="20"/>
      <c r="AD4277" s="20"/>
    </row>
    <row r="4278" spans="9:30">
      <c r="I4278" s="20"/>
      <c r="P4278" s="20"/>
      <c r="W4278" s="20"/>
      <c r="AD4278" s="20"/>
    </row>
    <row r="4279" spans="9:30">
      <c r="I4279" s="20"/>
      <c r="P4279" s="20"/>
      <c r="W4279" s="20"/>
      <c r="AD4279" s="20"/>
    </row>
    <row r="4280" spans="9:30">
      <c r="I4280" s="20"/>
      <c r="P4280" s="20"/>
      <c r="W4280" s="20"/>
      <c r="AD4280" s="20"/>
    </row>
    <row r="4281" spans="9:30">
      <c r="I4281" s="20"/>
      <c r="P4281" s="20"/>
      <c r="W4281" s="20"/>
      <c r="AD4281" s="20"/>
    </row>
    <row r="4282" spans="9:30">
      <c r="I4282" s="20"/>
      <c r="P4282" s="20"/>
      <c r="W4282" s="20"/>
      <c r="AD4282" s="20"/>
    </row>
    <row r="4283" spans="9:30">
      <c r="I4283" s="20"/>
      <c r="P4283" s="20"/>
      <c r="W4283" s="20"/>
      <c r="AD4283" s="20"/>
    </row>
    <row r="4284" spans="9:30">
      <c r="I4284" s="20"/>
      <c r="P4284" s="20"/>
      <c r="W4284" s="20"/>
      <c r="AD4284" s="20"/>
    </row>
    <row r="4285" spans="9:30">
      <c r="I4285" s="20"/>
      <c r="P4285" s="20"/>
      <c r="W4285" s="20"/>
      <c r="AD4285" s="20"/>
    </row>
    <row r="4286" spans="9:30">
      <c r="I4286" s="20"/>
      <c r="P4286" s="20"/>
      <c r="W4286" s="20"/>
      <c r="AD4286" s="20"/>
    </row>
    <row r="4287" spans="9:30">
      <c r="I4287" s="20"/>
      <c r="P4287" s="20"/>
      <c r="W4287" s="20"/>
      <c r="AD4287" s="20"/>
    </row>
    <row r="4288" spans="9:30">
      <c r="I4288" s="20"/>
      <c r="P4288" s="20"/>
      <c r="W4288" s="20"/>
      <c r="AD4288" s="20"/>
    </row>
    <row r="4289" spans="9:30">
      <c r="I4289" s="20"/>
      <c r="P4289" s="20"/>
      <c r="W4289" s="20"/>
      <c r="AD4289" s="20"/>
    </row>
    <row r="4290" spans="9:30">
      <c r="I4290" s="20"/>
      <c r="P4290" s="20"/>
      <c r="W4290" s="20"/>
      <c r="AD4290" s="20"/>
    </row>
    <row r="4291" spans="9:30">
      <c r="I4291" s="20"/>
      <c r="P4291" s="20"/>
      <c r="W4291" s="20"/>
      <c r="AD4291" s="20"/>
    </row>
    <row r="4292" spans="9:30">
      <c r="I4292" s="20"/>
      <c r="P4292" s="20"/>
      <c r="W4292" s="20"/>
      <c r="AD4292" s="20"/>
    </row>
    <row r="4293" spans="9:30">
      <c r="I4293" s="20"/>
      <c r="P4293" s="20"/>
      <c r="W4293" s="20"/>
      <c r="AD4293" s="20"/>
    </row>
    <row r="4294" spans="9:30">
      <c r="I4294" s="20"/>
      <c r="P4294" s="20"/>
      <c r="W4294" s="20"/>
      <c r="AD4294" s="20"/>
    </row>
    <row r="4295" spans="9:30">
      <c r="I4295" s="20"/>
      <c r="P4295" s="20"/>
      <c r="W4295" s="20"/>
      <c r="AD4295" s="20"/>
    </row>
    <row r="4296" spans="9:30">
      <c r="I4296" s="20"/>
      <c r="P4296" s="20"/>
      <c r="W4296" s="20"/>
      <c r="AD4296" s="20"/>
    </row>
    <row r="4297" spans="9:30">
      <c r="I4297" s="20"/>
      <c r="P4297" s="20"/>
      <c r="W4297" s="20"/>
      <c r="AD4297" s="20"/>
    </row>
    <row r="4298" spans="9:30">
      <c r="I4298" s="20"/>
      <c r="P4298" s="20"/>
      <c r="W4298" s="20"/>
      <c r="AD4298" s="20"/>
    </row>
    <row r="4299" spans="9:30">
      <c r="I4299" s="20"/>
      <c r="P4299" s="20"/>
      <c r="W4299" s="20"/>
      <c r="AD4299" s="20"/>
    </row>
    <row r="4300" spans="9:30">
      <c r="I4300" s="20"/>
      <c r="P4300" s="20"/>
      <c r="W4300" s="20"/>
      <c r="AD4300" s="20"/>
    </row>
    <row r="4301" spans="9:30">
      <c r="I4301" s="20"/>
      <c r="P4301" s="20"/>
      <c r="W4301" s="20"/>
      <c r="AD4301" s="20"/>
    </row>
    <row r="4302" spans="9:30">
      <c r="I4302" s="20"/>
      <c r="P4302" s="20"/>
      <c r="W4302" s="20"/>
      <c r="AD4302" s="20"/>
    </row>
    <row r="4303" spans="9:30">
      <c r="I4303" s="20"/>
      <c r="P4303" s="20"/>
      <c r="W4303" s="20"/>
      <c r="AD4303" s="20"/>
    </row>
    <row r="4304" spans="9:30">
      <c r="I4304" s="20"/>
      <c r="P4304" s="20"/>
      <c r="W4304" s="20"/>
      <c r="AD4304" s="20"/>
    </row>
    <row r="4305" spans="9:30">
      <c r="I4305" s="20"/>
      <c r="P4305" s="20"/>
      <c r="W4305" s="20"/>
      <c r="AD4305" s="20"/>
    </row>
    <row r="4306" spans="9:30">
      <c r="I4306" s="20"/>
      <c r="P4306" s="20"/>
      <c r="W4306" s="20"/>
      <c r="AD4306" s="20"/>
    </row>
    <row r="4307" spans="9:30">
      <c r="I4307" s="20"/>
      <c r="P4307" s="20"/>
      <c r="W4307" s="20"/>
      <c r="AD4307" s="20"/>
    </row>
    <row r="4308" spans="9:30">
      <c r="I4308" s="20"/>
      <c r="P4308" s="20"/>
      <c r="W4308" s="20"/>
      <c r="AD4308" s="20"/>
    </row>
    <row r="4309" spans="9:30">
      <c r="I4309" s="20"/>
      <c r="P4309" s="20"/>
      <c r="W4309" s="20"/>
      <c r="AD4309" s="20"/>
    </row>
    <row r="4310" spans="9:30">
      <c r="I4310" s="20"/>
      <c r="P4310" s="20"/>
      <c r="W4310" s="20"/>
      <c r="AD4310" s="20"/>
    </row>
    <row r="4311" spans="9:30">
      <c r="I4311" s="20"/>
      <c r="P4311" s="20"/>
      <c r="W4311" s="20"/>
      <c r="AD4311" s="20"/>
    </row>
    <row r="4312" spans="9:30">
      <c r="I4312" s="20"/>
      <c r="P4312" s="20"/>
      <c r="W4312" s="20"/>
      <c r="AD4312" s="20"/>
    </row>
    <row r="4313" spans="9:30">
      <c r="I4313" s="20"/>
      <c r="P4313" s="20"/>
      <c r="W4313" s="20"/>
      <c r="AD4313" s="20"/>
    </row>
    <row r="4314" spans="9:30">
      <c r="I4314" s="20"/>
      <c r="P4314" s="20"/>
      <c r="W4314" s="20"/>
      <c r="AD4314" s="20"/>
    </row>
    <row r="4315" spans="9:30">
      <c r="I4315" s="20"/>
      <c r="P4315" s="20"/>
      <c r="W4315" s="20"/>
      <c r="AD4315" s="20"/>
    </row>
    <row r="4316" spans="9:30">
      <c r="I4316" s="20"/>
      <c r="P4316" s="20"/>
      <c r="W4316" s="20"/>
      <c r="AD4316" s="20"/>
    </row>
    <row r="4317" spans="9:30">
      <c r="I4317" s="20"/>
      <c r="P4317" s="20"/>
      <c r="W4317" s="20"/>
      <c r="AD4317" s="20"/>
    </row>
    <row r="4318" spans="9:30">
      <c r="I4318" s="20"/>
      <c r="P4318" s="20"/>
      <c r="W4318" s="20"/>
      <c r="AD4318" s="20"/>
    </row>
    <row r="4319" spans="9:30">
      <c r="I4319" s="20"/>
      <c r="P4319" s="20"/>
      <c r="W4319" s="20"/>
      <c r="AD4319" s="20"/>
    </row>
    <row r="4320" spans="9:30">
      <c r="I4320" s="20"/>
      <c r="P4320" s="20"/>
      <c r="W4320" s="20"/>
      <c r="AD4320" s="20"/>
    </row>
    <row r="4321" spans="9:30">
      <c r="I4321" s="20"/>
      <c r="P4321" s="20"/>
      <c r="W4321" s="20"/>
      <c r="AD4321" s="20"/>
    </row>
    <row r="4322" spans="9:30">
      <c r="I4322" s="20"/>
      <c r="P4322" s="20"/>
      <c r="W4322" s="20"/>
      <c r="AD4322" s="20"/>
    </row>
    <row r="4323" spans="9:30">
      <c r="I4323" s="20"/>
      <c r="P4323" s="20"/>
      <c r="W4323" s="20"/>
      <c r="AD4323" s="20"/>
    </row>
    <row r="4324" spans="9:30">
      <c r="I4324" s="20"/>
      <c r="P4324" s="20"/>
      <c r="W4324" s="20"/>
      <c r="AD4324" s="20"/>
    </row>
    <row r="4325" spans="9:30">
      <c r="I4325" s="20"/>
      <c r="P4325" s="20"/>
      <c r="W4325" s="20"/>
      <c r="AD4325" s="20"/>
    </row>
    <row r="4326" spans="9:30">
      <c r="I4326" s="20"/>
      <c r="P4326" s="20"/>
      <c r="W4326" s="20"/>
      <c r="AD4326" s="20"/>
    </row>
    <row r="4327" spans="9:30">
      <c r="I4327" s="20"/>
      <c r="P4327" s="20"/>
      <c r="W4327" s="20"/>
      <c r="AD4327" s="20"/>
    </row>
    <row r="4328" spans="9:30">
      <c r="I4328" s="20"/>
      <c r="P4328" s="20"/>
      <c r="W4328" s="20"/>
      <c r="AD4328" s="20"/>
    </row>
    <row r="4329" spans="9:30">
      <c r="I4329" s="20"/>
      <c r="P4329" s="20"/>
      <c r="W4329" s="20"/>
      <c r="AD4329" s="20"/>
    </row>
    <row r="4330" spans="9:30">
      <c r="I4330" s="20"/>
      <c r="P4330" s="20"/>
      <c r="W4330" s="20"/>
      <c r="AD4330" s="20"/>
    </row>
    <row r="4331" spans="9:30">
      <c r="I4331" s="20"/>
      <c r="P4331" s="20"/>
      <c r="W4331" s="20"/>
      <c r="AD4331" s="20"/>
    </row>
    <row r="4332" spans="9:30">
      <c r="I4332" s="20"/>
      <c r="P4332" s="20"/>
      <c r="W4332" s="20"/>
      <c r="AD4332" s="20"/>
    </row>
    <row r="4333" spans="9:30">
      <c r="I4333" s="20"/>
      <c r="P4333" s="20"/>
      <c r="W4333" s="20"/>
      <c r="AD4333" s="20"/>
    </row>
    <row r="4334" spans="9:30">
      <c r="I4334" s="20"/>
      <c r="P4334" s="20"/>
      <c r="W4334" s="20"/>
      <c r="AD4334" s="20"/>
    </row>
    <row r="4335" spans="9:30">
      <c r="I4335" s="20"/>
      <c r="P4335" s="20"/>
      <c r="W4335" s="20"/>
      <c r="AD4335" s="20"/>
    </row>
    <row r="4336" spans="9:30">
      <c r="I4336" s="20"/>
      <c r="P4336" s="20"/>
      <c r="W4336" s="20"/>
      <c r="AD4336" s="20"/>
    </row>
    <row r="4337" spans="9:30">
      <c r="I4337" s="20"/>
      <c r="P4337" s="20"/>
      <c r="W4337" s="20"/>
      <c r="AD4337" s="20"/>
    </row>
    <row r="4338" spans="9:30">
      <c r="I4338" s="20"/>
      <c r="P4338" s="20"/>
      <c r="W4338" s="20"/>
      <c r="AD4338" s="20"/>
    </row>
    <row r="4339" spans="9:30">
      <c r="I4339" s="20"/>
      <c r="P4339" s="20"/>
      <c r="W4339" s="20"/>
      <c r="AD4339" s="20"/>
    </row>
    <row r="4340" spans="9:30">
      <c r="I4340" s="20"/>
      <c r="P4340" s="20"/>
      <c r="W4340" s="20"/>
      <c r="AD4340" s="20"/>
    </row>
    <row r="4341" spans="9:30">
      <c r="I4341" s="20"/>
      <c r="P4341" s="20"/>
      <c r="W4341" s="20"/>
      <c r="AD4341" s="20"/>
    </row>
    <row r="4342" spans="9:30">
      <c r="I4342" s="20"/>
      <c r="P4342" s="20"/>
      <c r="W4342" s="20"/>
      <c r="AD4342" s="20"/>
    </row>
    <row r="4343" spans="9:30">
      <c r="I4343" s="20"/>
      <c r="P4343" s="20"/>
      <c r="W4343" s="20"/>
      <c r="AD4343" s="20"/>
    </row>
    <row r="4344" spans="9:30">
      <c r="I4344" s="20"/>
      <c r="P4344" s="20"/>
      <c r="W4344" s="20"/>
      <c r="AD4344" s="20"/>
    </row>
    <row r="4345" spans="9:30">
      <c r="I4345" s="20"/>
      <c r="P4345" s="20"/>
      <c r="W4345" s="20"/>
      <c r="AD4345" s="20"/>
    </row>
    <row r="4346" spans="9:30">
      <c r="I4346" s="20"/>
      <c r="P4346" s="20"/>
      <c r="W4346" s="20"/>
      <c r="AD4346" s="20"/>
    </row>
    <row r="4347" spans="9:30">
      <c r="I4347" s="20"/>
      <c r="P4347" s="20"/>
      <c r="W4347" s="20"/>
      <c r="AD4347" s="20"/>
    </row>
    <row r="4348" spans="9:30">
      <c r="I4348" s="20"/>
      <c r="P4348" s="20"/>
      <c r="W4348" s="20"/>
      <c r="AD4348" s="20"/>
    </row>
    <row r="4349" spans="9:30">
      <c r="I4349" s="20"/>
      <c r="P4349" s="20"/>
      <c r="W4349" s="20"/>
      <c r="AD4349" s="20"/>
    </row>
    <row r="4350" spans="9:30">
      <c r="I4350" s="20"/>
      <c r="P4350" s="20"/>
      <c r="W4350" s="20"/>
      <c r="AD4350" s="20"/>
    </row>
    <row r="4351" spans="9:30">
      <c r="I4351" s="20"/>
      <c r="P4351" s="20"/>
      <c r="W4351" s="20"/>
      <c r="AD4351" s="20"/>
    </row>
    <row r="4352" spans="9:30">
      <c r="I4352" s="20"/>
      <c r="P4352" s="20"/>
      <c r="W4352" s="20"/>
      <c r="AD4352" s="20"/>
    </row>
    <row r="4353" spans="9:30">
      <c r="I4353" s="20"/>
      <c r="P4353" s="20"/>
      <c r="W4353" s="20"/>
      <c r="AD4353" s="20"/>
    </row>
    <row r="4354" spans="9:30">
      <c r="I4354" s="20"/>
      <c r="P4354" s="20"/>
      <c r="W4354" s="20"/>
      <c r="AD4354" s="20"/>
    </row>
    <row r="4355" spans="9:30">
      <c r="I4355" s="20"/>
      <c r="P4355" s="20"/>
      <c r="W4355" s="20"/>
      <c r="AD4355" s="20"/>
    </row>
    <row r="4356" spans="9:30">
      <c r="I4356" s="20"/>
      <c r="P4356" s="20"/>
      <c r="W4356" s="20"/>
      <c r="AD4356" s="20"/>
    </row>
    <row r="4357" spans="9:30">
      <c r="I4357" s="20"/>
      <c r="P4357" s="20"/>
      <c r="W4357" s="20"/>
      <c r="AD4357" s="20"/>
    </row>
    <row r="4358" spans="9:30">
      <c r="I4358" s="20"/>
      <c r="P4358" s="20"/>
      <c r="W4358" s="20"/>
      <c r="AD4358" s="20"/>
    </row>
    <row r="4359" spans="9:30">
      <c r="I4359" s="20"/>
      <c r="P4359" s="20"/>
      <c r="W4359" s="20"/>
      <c r="AD4359" s="20"/>
    </row>
    <row r="4360" spans="9:30">
      <c r="I4360" s="20"/>
      <c r="P4360" s="20"/>
      <c r="W4360" s="20"/>
      <c r="AD4360" s="20"/>
    </row>
    <row r="4361" spans="9:30">
      <c r="I4361" s="20"/>
      <c r="P4361" s="20"/>
      <c r="W4361" s="20"/>
      <c r="AD4361" s="20"/>
    </row>
    <row r="4362" spans="9:30">
      <c r="I4362" s="20"/>
      <c r="P4362" s="20"/>
      <c r="W4362" s="20"/>
      <c r="AD4362" s="20"/>
    </row>
    <row r="4363" spans="9:30">
      <c r="I4363" s="20"/>
      <c r="P4363" s="20"/>
      <c r="W4363" s="20"/>
      <c r="AD4363" s="20"/>
    </row>
    <row r="4364" spans="9:30">
      <c r="I4364" s="20"/>
      <c r="P4364" s="20"/>
      <c r="W4364" s="20"/>
      <c r="AD4364" s="20"/>
    </row>
    <row r="4365" spans="9:30">
      <c r="I4365" s="20"/>
      <c r="P4365" s="20"/>
      <c r="W4365" s="20"/>
      <c r="AD4365" s="20"/>
    </row>
    <row r="4366" spans="9:30">
      <c r="I4366" s="20"/>
      <c r="P4366" s="20"/>
      <c r="W4366" s="20"/>
      <c r="AD4366" s="20"/>
    </row>
    <row r="4367" spans="9:30">
      <c r="I4367" s="20"/>
      <c r="P4367" s="20"/>
      <c r="W4367" s="20"/>
      <c r="AD4367" s="20"/>
    </row>
    <row r="4368" spans="9:30">
      <c r="I4368" s="20"/>
      <c r="P4368" s="20"/>
      <c r="W4368" s="20"/>
      <c r="AD4368" s="20"/>
    </row>
    <row r="4369" spans="9:30">
      <c r="I4369" s="20"/>
      <c r="P4369" s="20"/>
      <c r="W4369" s="20"/>
      <c r="AD4369" s="20"/>
    </row>
    <row r="4370" spans="9:30">
      <c r="I4370" s="20"/>
      <c r="P4370" s="20"/>
      <c r="W4370" s="20"/>
      <c r="AD4370" s="20"/>
    </row>
    <row r="4371" spans="9:30">
      <c r="I4371" s="20"/>
      <c r="P4371" s="20"/>
      <c r="W4371" s="20"/>
      <c r="AD4371" s="20"/>
    </row>
    <row r="4372" spans="9:30">
      <c r="I4372" s="20"/>
      <c r="P4372" s="20"/>
      <c r="W4372" s="20"/>
      <c r="AD4372" s="20"/>
    </row>
    <row r="4373" spans="9:30">
      <c r="I4373" s="20"/>
      <c r="P4373" s="20"/>
      <c r="W4373" s="20"/>
      <c r="AD4373" s="20"/>
    </row>
    <row r="4374" spans="9:30">
      <c r="I4374" s="20"/>
      <c r="P4374" s="20"/>
      <c r="W4374" s="20"/>
      <c r="AD4374" s="20"/>
    </row>
    <row r="4375" spans="9:30">
      <c r="I4375" s="20"/>
      <c r="P4375" s="20"/>
      <c r="W4375" s="20"/>
      <c r="AD4375" s="20"/>
    </row>
    <row r="4376" spans="9:30">
      <c r="I4376" s="20"/>
      <c r="P4376" s="20"/>
      <c r="W4376" s="20"/>
      <c r="AD4376" s="20"/>
    </row>
    <row r="4377" spans="9:30">
      <c r="I4377" s="20"/>
      <c r="P4377" s="20"/>
      <c r="W4377" s="20"/>
      <c r="AD4377" s="20"/>
    </row>
    <row r="4378" spans="9:30">
      <c r="I4378" s="20"/>
      <c r="P4378" s="20"/>
      <c r="W4378" s="20"/>
      <c r="AD4378" s="20"/>
    </row>
    <row r="4379" spans="9:30">
      <c r="I4379" s="20"/>
      <c r="P4379" s="20"/>
      <c r="W4379" s="20"/>
      <c r="AD4379" s="20"/>
    </row>
    <row r="4380" spans="9:30">
      <c r="I4380" s="20"/>
      <c r="P4380" s="20"/>
      <c r="W4380" s="20"/>
      <c r="AD4380" s="20"/>
    </row>
    <row r="4381" spans="9:30">
      <c r="I4381" s="20"/>
      <c r="P4381" s="20"/>
      <c r="W4381" s="20"/>
      <c r="AD4381" s="20"/>
    </row>
    <row r="4382" spans="9:30">
      <c r="I4382" s="20"/>
      <c r="P4382" s="20"/>
      <c r="W4382" s="20"/>
      <c r="AD4382" s="20"/>
    </row>
    <row r="4383" spans="9:30">
      <c r="I4383" s="20"/>
      <c r="P4383" s="20"/>
      <c r="W4383" s="20"/>
      <c r="AD4383" s="20"/>
    </row>
    <row r="4384" spans="9:30">
      <c r="I4384" s="20"/>
      <c r="P4384" s="20"/>
      <c r="W4384" s="20"/>
      <c r="AD4384" s="20"/>
    </row>
    <row r="4385" spans="9:30">
      <c r="I4385" s="20"/>
      <c r="P4385" s="20"/>
      <c r="W4385" s="20"/>
      <c r="AD4385" s="20"/>
    </row>
    <row r="4386" spans="9:30">
      <c r="I4386" s="20"/>
      <c r="P4386" s="20"/>
      <c r="W4386" s="20"/>
      <c r="AD4386" s="20"/>
    </row>
    <row r="4387" spans="9:30">
      <c r="I4387" s="20"/>
      <c r="P4387" s="20"/>
      <c r="W4387" s="20"/>
      <c r="AD4387" s="20"/>
    </row>
    <row r="4388" spans="9:30">
      <c r="I4388" s="20"/>
      <c r="P4388" s="20"/>
      <c r="W4388" s="20"/>
      <c r="AD4388" s="20"/>
    </row>
    <row r="4389" spans="9:30">
      <c r="I4389" s="20"/>
      <c r="P4389" s="20"/>
      <c r="W4389" s="20"/>
      <c r="AD4389" s="20"/>
    </row>
    <row r="4390" spans="9:30">
      <c r="I4390" s="20"/>
      <c r="P4390" s="20"/>
      <c r="W4390" s="20"/>
      <c r="AD4390" s="20"/>
    </row>
    <row r="4391" spans="9:30">
      <c r="I4391" s="20"/>
      <c r="P4391" s="20"/>
      <c r="W4391" s="20"/>
      <c r="AD4391" s="20"/>
    </row>
    <row r="4392" spans="9:30">
      <c r="I4392" s="20"/>
      <c r="P4392" s="20"/>
      <c r="W4392" s="20"/>
      <c r="AD4392" s="20"/>
    </row>
    <row r="4393" spans="9:30">
      <c r="I4393" s="20"/>
      <c r="P4393" s="20"/>
      <c r="W4393" s="20"/>
      <c r="AD4393" s="20"/>
    </row>
    <row r="4394" spans="9:30">
      <c r="I4394" s="20"/>
      <c r="P4394" s="20"/>
      <c r="W4394" s="20"/>
      <c r="AD4394" s="20"/>
    </row>
    <row r="4395" spans="9:30">
      <c r="I4395" s="20"/>
      <c r="P4395" s="20"/>
      <c r="W4395" s="20"/>
      <c r="AD4395" s="20"/>
    </row>
    <row r="4396" spans="9:30">
      <c r="I4396" s="20"/>
      <c r="P4396" s="20"/>
      <c r="W4396" s="20"/>
      <c r="AD4396" s="20"/>
    </row>
    <row r="4397" spans="9:30">
      <c r="I4397" s="20"/>
      <c r="P4397" s="20"/>
      <c r="W4397" s="20"/>
      <c r="AD4397" s="20"/>
    </row>
    <row r="4398" spans="9:30">
      <c r="I4398" s="20"/>
      <c r="P4398" s="20"/>
      <c r="W4398" s="20"/>
      <c r="AD4398" s="20"/>
    </row>
    <row r="4399" spans="9:30">
      <c r="I4399" s="20"/>
      <c r="P4399" s="20"/>
      <c r="W4399" s="20"/>
      <c r="AD4399" s="20"/>
    </row>
    <row r="4400" spans="9:30">
      <c r="I4400" s="20"/>
      <c r="P4400" s="20"/>
      <c r="W4400" s="20"/>
      <c r="AD4400" s="20"/>
    </row>
    <row r="4401" spans="9:30">
      <c r="I4401" s="20"/>
      <c r="P4401" s="20"/>
      <c r="W4401" s="20"/>
      <c r="AD4401" s="20"/>
    </row>
    <row r="4402" spans="9:30">
      <c r="I4402" s="20"/>
      <c r="P4402" s="20"/>
      <c r="W4402" s="20"/>
      <c r="AD4402" s="20"/>
    </row>
    <row r="4403" spans="9:30">
      <c r="I4403" s="20"/>
      <c r="P4403" s="20"/>
      <c r="W4403" s="20"/>
      <c r="AD4403" s="20"/>
    </row>
    <row r="4404" spans="9:30">
      <c r="I4404" s="20"/>
      <c r="P4404" s="20"/>
      <c r="W4404" s="20"/>
      <c r="AD4404" s="20"/>
    </row>
    <row r="4405" spans="9:30">
      <c r="I4405" s="20"/>
      <c r="P4405" s="20"/>
      <c r="W4405" s="20"/>
      <c r="AD4405" s="20"/>
    </row>
    <row r="4406" spans="9:30">
      <c r="I4406" s="20"/>
      <c r="P4406" s="20"/>
      <c r="W4406" s="20"/>
      <c r="AD4406" s="20"/>
    </row>
    <row r="4407" spans="9:30">
      <c r="I4407" s="20"/>
      <c r="P4407" s="20"/>
      <c r="W4407" s="20"/>
      <c r="AD4407" s="20"/>
    </row>
    <row r="4408" spans="9:30">
      <c r="I4408" s="20"/>
      <c r="P4408" s="20"/>
      <c r="W4408" s="20"/>
      <c r="AD4408" s="20"/>
    </row>
    <row r="4409" spans="9:30">
      <c r="I4409" s="20"/>
      <c r="P4409" s="20"/>
      <c r="W4409" s="20"/>
      <c r="AD4409" s="20"/>
    </row>
    <row r="4410" spans="9:30">
      <c r="I4410" s="20"/>
      <c r="P4410" s="20"/>
      <c r="W4410" s="20"/>
      <c r="AD4410" s="20"/>
    </row>
    <row r="4411" spans="9:30">
      <c r="I4411" s="20"/>
      <c r="P4411" s="20"/>
      <c r="W4411" s="20"/>
      <c r="AD4411" s="20"/>
    </row>
    <row r="4412" spans="9:30">
      <c r="I4412" s="20"/>
      <c r="P4412" s="20"/>
      <c r="W4412" s="20"/>
      <c r="AD4412" s="20"/>
    </row>
    <row r="4413" spans="9:30">
      <c r="I4413" s="20"/>
      <c r="P4413" s="20"/>
      <c r="W4413" s="20"/>
      <c r="AD4413" s="20"/>
    </row>
    <row r="4414" spans="9:30">
      <c r="I4414" s="20"/>
      <c r="P4414" s="20"/>
      <c r="W4414" s="20"/>
      <c r="AD4414" s="20"/>
    </row>
    <row r="4415" spans="9:30">
      <c r="I4415" s="20"/>
      <c r="P4415" s="20"/>
      <c r="W4415" s="20"/>
      <c r="AD4415" s="20"/>
    </row>
    <row r="4416" spans="9:30">
      <c r="I4416" s="20"/>
      <c r="P4416" s="20"/>
      <c r="W4416" s="20"/>
      <c r="AD4416" s="20"/>
    </row>
    <row r="4417" spans="9:30">
      <c r="I4417" s="20"/>
      <c r="P4417" s="20"/>
      <c r="W4417" s="20"/>
      <c r="AD4417" s="20"/>
    </row>
    <row r="4418" spans="9:30">
      <c r="I4418" s="20"/>
      <c r="P4418" s="20"/>
      <c r="W4418" s="20"/>
      <c r="AD4418" s="20"/>
    </row>
    <row r="4419" spans="9:30">
      <c r="I4419" s="20"/>
      <c r="P4419" s="20"/>
      <c r="W4419" s="20"/>
      <c r="AD4419" s="20"/>
    </row>
    <row r="4420" spans="9:30">
      <c r="I4420" s="20"/>
      <c r="P4420" s="20"/>
      <c r="W4420" s="20"/>
      <c r="AD4420" s="20"/>
    </row>
    <row r="4421" spans="9:30">
      <c r="I4421" s="20"/>
      <c r="P4421" s="20"/>
      <c r="W4421" s="20"/>
      <c r="AD4421" s="20"/>
    </row>
    <row r="4422" spans="9:30">
      <c r="I4422" s="20"/>
      <c r="P4422" s="20"/>
      <c r="W4422" s="20"/>
      <c r="AD4422" s="20"/>
    </row>
    <row r="4423" spans="9:30">
      <c r="I4423" s="20"/>
      <c r="P4423" s="20"/>
      <c r="W4423" s="20"/>
      <c r="AD4423" s="20"/>
    </row>
    <row r="4424" spans="9:30">
      <c r="I4424" s="20"/>
      <c r="P4424" s="20"/>
      <c r="W4424" s="20"/>
      <c r="AD4424" s="20"/>
    </row>
    <row r="4425" spans="9:30">
      <c r="I4425" s="20"/>
      <c r="P4425" s="20"/>
      <c r="W4425" s="20"/>
      <c r="AD4425" s="20"/>
    </row>
    <row r="4426" spans="9:30">
      <c r="I4426" s="20"/>
      <c r="P4426" s="20"/>
      <c r="W4426" s="20"/>
      <c r="AD4426" s="20"/>
    </row>
    <row r="4427" spans="9:30">
      <c r="I4427" s="20"/>
      <c r="P4427" s="20"/>
      <c r="W4427" s="20"/>
      <c r="AD4427" s="20"/>
    </row>
    <row r="4428" spans="9:30">
      <c r="I4428" s="20"/>
      <c r="P4428" s="20"/>
      <c r="W4428" s="20"/>
      <c r="AD4428" s="20"/>
    </row>
    <row r="4429" spans="9:30">
      <c r="I4429" s="20"/>
      <c r="P4429" s="20"/>
      <c r="W4429" s="20"/>
      <c r="AD4429" s="20"/>
    </row>
    <row r="4430" spans="9:30">
      <c r="I4430" s="20"/>
      <c r="P4430" s="20"/>
      <c r="W4430" s="20"/>
      <c r="AD4430" s="20"/>
    </row>
    <row r="4431" spans="9:30">
      <c r="I4431" s="20"/>
      <c r="P4431" s="20"/>
      <c r="W4431" s="20"/>
      <c r="AD4431" s="20"/>
    </row>
    <row r="4432" spans="9:30">
      <c r="I4432" s="20"/>
      <c r="P4432" s="20"/>
      <c r="W4432" s="20"/>
      <c r="AD4432" s="20"/>
    </row>
    <row r="4433" spans="9:30">
      <c r="I4433" s="20"/>
      <c r="P4433" s="20"/>
      <c r="W4433" s="20"/>
      <c r="AD4433" s="20"/>
    </row>
    <row r="4434" spans="9:30">
      <c r="I4434" s="20"/>
      <c r="P4434" s="20"/>
      <c r="W4434" s="20"/>
      <c r="AD4434" s="20"/>
    </row>
    <row r="4435" spans="9:30">
      <c r="I4435" s="20"/>
      <c r="P4435" s="20"/>
      <c r="W4435" s="20"/>
      <c r="AD4435" s="20"/>
    </row>
    <row r="4436" spans="9:30">
      <c r="I4436" s="20"/>
      <c r="P4436" s="20"/>
      <c r="W4436" s="20"/>
      <c r="AD4436" s="20"/>
    </row>
    <row r="4437" spans="9:30">
      <c r="I4437" s="20"/>
      <c r="P4437" s="20"/>
      <c r="W4437" s="20"/>
      <c r="AD4437" s="20"/>
    </row>
    <row r="4438" spans="9:30">
      <c r="I4438" s="20"/>
      <c r="P4438" s="20"/>
      <c r="W4438" s="20"/>
      <c r="AD4438" s="20"/>
    </row>
    <row r="4439" spans="9:30">
      <c r="I4439" s="20"/>
      <c r="P4439" s="20"/>
      <c r="W4439" s="20"/>
      <c r="AD4439" s="20"/>
    </row>
    <row r="4440" spans="9:30">
      <c r="I4440" s="20"/>
      <c r="P4440" s="20"/>
      <c r="W4440" s="20"/>
      <c r="AD4440" s="20"/>
    </row>
    <row r="4441" spans="9:30">
      <c r="I4441" s="20"/>
      <c r="P4441" s="20"/>
      <c r="W4441" s="20"/>
      <c r="AD4441" s="20"/>
    </row>
    <row r="4442" spans="9:30">
      <c r="I4442" s="20"/>
      <c r="P4442" s="20"/>
      <c r="W4442" s="20"/>
      <c r="AD4442" s="20"/>
    </row>
    <row r="4443" spans="9:30">
      <c r="I4443" s="20"/>
      <c r="P4443" s="20"/>
      <c r="W4443" s="20"/>
      <c r="AD4443" s="20"/>
    </row>
    <row r="4444" spans="9:30">
      <c r="I4444" s="20"/>
      <c r="P4444" s="20"/>
      <c r="W4444" s="20"/>
      <c r="AD4444" s="20"/>
    </row>
    <row r="4445" spans="9:30">
      <c r="I4445" s="20"/>
      <c r="P4445" s="20"/>
      <c r="W4445" s="20"/>
      <c r="AD4445" s="20"/>
    </row>
    <row r="4446" spans="9:30">
      <c r="I4446" s="20"/>
      <c r="P4446" s="20"/>
      <c r="W4446" s="20"/>
      <c r="AD4446" s="20"/>
    </row>
    <row r="4447" spans="9:30">
      <c r="I4447" s="20"/>
      <c r="P4447" s="20"/>
      <c r="W4447" s="20"/>
      <c r="AD4447" s="20"/>
    </row>
    <row r="4448" spans="9:30">
      <c r="I4448" s="20"/>
      <c r="P4448" s="20"/>
      <c r="W4448" s="20"/>
      <c r="AD4448" s="20"/>
    </row>
    <row r="4449" spans="9:30">
      <c r="I4449" s="20"/>
      <c r="P4449" s="20"/>
      <c r="W4449" s="20"/>
      <c r="AD4449" s="20"/>
    </row>
    <row r="4450" spans="9:30">
      <c r="I4450" s="20"/>
      <c r="P4450" s="20"/>
      <c r="W4450" s="20"/>
      <c r="AD4450" s="20"/>
    </row>
    <row r="4451" spans="9:30">
      <c r="I4451" s="20"/>
      <c r="P4451" s="20"/>
      <c r="W4451" s="20"/>
      <c r="AD4451" s="20"/>
    </row>
    <row r="4452" spans="9:30">
      <c r="I4452" s="20"/>
      <c r="P4452" s="20"/>
      <c r="W4452" s="20"/>
      <c r="AD4452" s="20"/>
    </row>
    <row r="4453" spans="9:30">
      <c r="I4453" s="20"/>
      <c r="P4453" s="20"/>
      <c r="W4453" s="20"/>
      <c r="AD4453" s="20"/>
    </row>
    <row r="4454" spans="9:30">
      <c r="I4454" s="20"/>
      <c r="P4454" s="20"/>
      <c r="W4454" s="20"/>
      <c r="AD4454" s="20"/>
    </row>
    <row r="4455" spans="9:30">
      <c r="I4455" s="20"/>
      <c r="P4455" s="20"/>
      <c r="W4455" s="20"/>
      <c r="AD4455" s="20"/>
    </row>
    <row r="4456" spans="9:30">
      <c r="I4456" s="20"/>
      <c r="P4456" s="20"/>
      <c r="W4456" s="20"/>
      <c r="AD4456" s="20"/>
    </row>
    <row r="4457" spans="9:30">
      <c r="I4457" s="20"/>
      <c r="P4457" s="20"/>
      <c r="W4457" s="20"/>
      <c r="AD4457" s="20"/>
    </row>
    <row r="4458" spans="9:30">
      <c r="I4458" s="20"/>
      <c r="P4458" s="20"/>
      <c r="W4458" s="20"/>
      <c r="AD4458" s="20"/>
    </row>
    <row r="4459" spans="9:30">
      <c r="I4459" s="20"/>
      <c r="P4459" s="20"/>
      <c r="W4459" s="20"/>
      <c r="AD4459" s="20"/>
    </row>
    <row r="4460" spans="9:30">
      <c r="I4460" s="20"/>
      <c r="P4460" s="20"/>
      <c r="W4460" s="20"/>
      <c r="AD4460" s="20"/>
    </row>
    <row r="4461" spans="9:30">
      <c r="I4461" s="20"/>
      <c r="P4461" s="20"/>
      <c r="W4461" s="20"/>
      <c r="AD4461" s="20"/>
    </row>
    <row r="4462" spans="9:30">
      <c r="I4462" s="20"/>
      <c r="P4462" s="20"/>
      <c r="W4462" s="20"/>
      <c r="AD4462" s="20"/>
    </row>
    <row r="4463" spans="9:30">
      <c r="I4463" s="20"/>
      <c r="P4463" s="20"/>
      <c r="W4463" s="20"/>
      <c r="AD4463" s="20"/>
    </row>
    <row r="4464" spans="9:30">
      <c r="I4464" s="20"/>
      <c r="P4464" s="20"/>
      <c r="W4464" s="20"/>
      <c r="AD4464" s="20"/>
    </row>
    <row r="4465" spans="9:30">
      <c r="I4465" s="20"/>
      <c r="P4465" s="20"/>
      <c r="W4465" s="20"/>
      <c r="AD4465" s="20"/>
    </row>
    <row r="4466" spans="9:30">
      <c r="I4466" s="20"/>
      <c r="P4466" s="20"/>
      <c r="W4466" s="20"/>
      <c r="AD4466" s="20"/>
    </row>
    <row r="4467" spans="9:30">
      <c r="I4467" s="20"/>
      <c r="P4467" s="20"/>
      <c r="W4467" s="20"/>
      <c r="AD4467" s="20"/>
    </row>
    <row r="4468" spans="9:30">
      <c r="I4468" s="20"/>
      <c r="P4468" s="20"/>
      <c r="W4468" s="20"/>
      <c r="AD4468" s="20"/>
    </row>
    <row r="4469" spans="9:30">
      <c r="I4469" s="20"/>
      <c r="P4469" s="20"/>
      <c r="W4469" s="20"/>
      <c r="AD4469" s="20"/>
    </row>
    <row r="4470" spans="9:30">
      <c r="I4470" s="20"/>
      <c r="P4470" s="20"/>
      <c r="W4470" s="20"/>
      <c r="AD4470" s="20"/>
    </row>
    <row r="4471" spans="9:30">
      <c r="I4471" s="20"/>
      <c r="P4471" s="20"/>
      <c r="W4471" s="20"/>
      <c r="AD4471" s="20"/>
    </row>
    <row r="4472" spans="9:30">
      <c r="I4472" s="20"/>
      <c r="P4472" s="20"/>
      <c r="W4472" s="20"/>
      <c r="AD4472" s="20"/>
    </row>
    <row r="4473" spans="9:30">
      <c r="I4473" s="20"/>
      <c r="P4473" s="20"/>
      <c r="W4473" s="20"/>
      <c r="AD4473" s="20"/>
    </row>
    <row r="4474" spans="9:30">
      <c r="I4474" s="20"/>
      <c r="P4474" s="20"/>
      <c r="W4474" s="20"/>
      <c r="AD4474" s="20"/>
    </row>
    <row r="4475" spans="9:30">
      <c r="I4475" s="20"/>
      <c r="P4475" s="20"/>
      <c r="W4475" s="20"/>
      <c r="AD4475" s="20"/>
    </row>
    <row r="4476" spans="9:30">
      <c r="I4476" s="20"/>
      <c r="P4476" s="20"/>
      <c r="W4476" s="20"/>
      <c r="AD4476" s="20"/>
    </row>
    <row r="4477" spans="9:30">
      <c r="I4477" s="20"/>
      <c r="P4477" s="20"/>
      <c r="W4477" s="20"/>
      <c r="AD4477" s="20"/>
    </row>
    <row r="4478" spans="9:30">
      <c r="I4478" s="20"/>
      <c r="P4478" s="20"/>
      <c r="W4478" s="20"/>
      <c r="AD4478" s="20"/>
    </row>
    <row r="4479" spans="9:30">
      <c r="I4479" s="20"/>
      <c r="P4479" s="20"/>
      <c r="W4479" s="20"/>
      <c r="AD4479" s="20"/>
    </row>
    <row r="4480" spans="9:30">
      <c r="I4480" s="20"/>
      <c r="P4480" s="20"/>
      <c r="W4480" s="20"/>
      <c r="AD4480" s="20"/>
    </row>
    <row r="4481" spans="9:30">
      <c r="I4481" s="20"/>
      <c r="P4481" s="20"/>
      <c r="W4481" s="20"/>
      <c r="AD4481" s="20"/>
    </row>
    <row r="4482" spans="9:30">
      <c r="I4482" s="20"/>
      <c r="P4482" s="20"/>
      <c r="W4482" s="20"/>
      <c r="AD4482" s="20"/>
    </row>
    <row r="4483" spans="9:30">
      <c r="I4483" s="20"/>
      <c r="P4483" s="20"/>
      <c r="W4483" s="20"/>
      <c r="AD4483" s="20"/>
    </row>
    <row r="4484" spans="9:30">
      <c r="I4484" s="20"/>
      <c r="P4484" s="20"/>
      <c r="W4484" s="20"/>
      <c r="AD4484" s="20"/>
    </row>
    <row r="4485" spans="9:30">
      <c r="I4485" s="20"/>
      <c r="P4485" s="20"/>
      <c r="W4485" s="20"/>
      <c r="AD4485" s="20"/>
    </row>
    <row r="4486" spans="9:30">
      <c r="I4486" s="20"/>
      <c r="P4486" s="20"/>
      <c r="W4486" s="20"/>
      <c r="AD4486" s="20"/>
    </row>
    <row r="4487" spans="9:30">
      <c r="I4487" s="20"/>
      <c r="P4487" s="20"/>
      <c r="W4487" s="20"/>
      <c r="AD4487" s="20"/>
    </row>
    <row r="4488" spans="9:30">
      <c r="I4488" s="20"/>
      <c r="P4488" s="20"/>
      <c r="W4488" s="20"/>
      <c r="AD4488" s="20"/>
    </row>
    <row r="4489" spans="9:30">
      <c r="I4489" s="20"/>
      <c r="P4489" s="20"/>
      <c r="W4489" s="20"/>
      <c r="AD4489" s="20"/>
    </row>
    <row r="4490" spans="9:30">
      <c r="I4490" s="20"/>
      <c r="P4490" s="20"/>
      <c r="W4490" s="20"/>
      <c r="AD4490" s="20"/>
    </row>
    <row r="4491" spans="9:30">
      <c r="I4491" s="20"/>
      <c r="P4491" s="20"/>
      <c r="W4491" s="20"/>
      <c r="AD4491" s="20"/>
    </row>
    <row r="4492" spans="9:30">
      <c r="I4492" s="20"/>
      <c r="P4492" s="20"/>
      <c r="W4492" s="20"/>
      <c r="AD4492" s="20"/>
    </row>
    <row r="4493" spans="9:30">
      <c r="I4493" s="20"/>
      <c r="P4493" s="20"/>
      <c r="W4493" s="20"/>
      <c r="AD4493" s="20"/>
    </row>
    <row r="4494" spans="9:30">
      <c r="I4494" s="20"/>
      <c r="P4494" s="20"/>
      <c r="W4494" s="20"/>
      <c r="AD4494" s="20"/>
    </row>
    <row r="4495" spans="9:30">
      <c r="I4495" s="20"/>
      <c r="P4495" s="20"/>
      <c r="W4495" s="20"/>
      <c r="AD4495" s="20"/>
    </row>
    <row r="4496" spans="9:30">
      <c r="I4496" s="20"/>
      <c r="P4496" s="20"/>
      <c r="W4496" s="20"/>
      <c r="AD4496" s="20"/>
    </row>
    <row r="4497" spans="9:30">
      <c r="I4497" s="20"/>
      <c r="P4497" s="20"/>
      <c r="W4497" s="20"/>
      <c r="AD4497" s="20"/>
    </row>
    <row r="4498" spans="9:30">
      <c r="I4498" s="20"/>
      <c r="P4498" s="20"/>
      <c r="W4498" s="20"/>
      <c r="AD4498" s="20"/>
    </row>
    <row r="4499" spans="9:30">
      <c r="I4499" s="20"/>
      <c r="P4499" s="20"/>
      <c r="W4499" s="20"/>
      <c r="AD4499" s="20"/>
    </row>
    <row r="4500" spans="9:30">
      <c r="I4500" s="20"/>
      <c r="P4500" s="20"/>
      <c r="W4500" s="20"/>
      <c r="AD4500" s="20"/>
    </row>
    <row r="4501" spans="9:30">
      <c r="I4501" s="20"/>
      <c r="P4501" s="20"/>
      <c r="W4501" s="20"/>
      <c r="AD4501" s="20"/>
    </row>
    <row r="4502" spans="9:30">
      <c r="I4502" s="20"/>
      <c r="P4502" s="20"/>
      <c r="W4502" s="20"/>
      <c r="AD4502" s="20"/>
    </row>
    <row r="4503" spans="9:30">
      <c r="I4503" s="20"/>
      <c r="P4503" s="20"/>
      <c r="W4503" s="20"/>
      <c r="AD4503" s="20"/>
    </row>
    <row r="4504" spans="9:30">
      <c r="I4504" s="20"/>
      <c r="P4504" s="20"/>
      <c r="W4504" s="20"/>
      <c r="AD4504" s="20"/>
    </row>
    <row r="4505" spans="9:30">
      <c r="I4505" s="20"/>
      <c r="P4505" s="20"/>
      <c r="W4505" s="20"/>
      <c r="AD4505" s="20"/>
    </row>
    <row r="4506" spans="9:30">
      <c r="I4506" s="20"/>
      <c r="P4506" s="20"/>
      <c r="W4506" s="20"/>
      <c r="AD4506" s="20"/>
    </row>
    <row r="4507" spans="9:30">
      <c r="I4507" s="20"/>
      <c r="P4507" s="20"/>
      <c r="W4507" s="20"/>
      <c r="AD4507" s="20"/>
    </row>
    <row r="4508" spans="9:30">
      <c r="I4508" s="20"/>
      <c r="P4508" s="20"/>
      <c r="W4508" s="20"/>
      <c r="AD4508" s="20"/>
    </row>
    <row r="4509" spans="9:30">
      <c r="I4509" s="20"/>
      <c r="P4509" s="20"/>
      <c r="W4509" s="20"/>
      <c r="AD4509" s="20"/>
    </row>
    <row r="4510" spans="9:30">
      <c r="I4510" s="20"/>
      <c r="P4510" s="20"/>
      <c r="W4510" s="20"/>
      <c r="AD4510" s="20"/>
    </row>
    <row r="4511" spans="9:30">
      <c r="I4511" s="20"/>
      <c r="P4511" s="20"/>
      <c r="W4511" s="20"/>
      <c r="AD4511" s="20"/>
    </row>
    <row r="4512" spans="9:30">
      <c r="I4512" s="20"/>
      <c r="P4512" s="20"/>
      <c r="W4512" s="20"/>
      <c r="AD4512" s="20"/>
    </row>
    <row r="4513" spans="9:30">
      <c r="I4513" s="20"/>
      <c r="P4513" s="20"/>
      <c r="W4513" s="20"/>
      <c r="AD4513" s="20"/>
    </row>
    <row r="4514" spans="9:30">
      <c r="I4514" s="20"/>
      <c r="P4514" s="20"/>
      <c r="W4514" s="20"/>
      <c r="AD4514" s="20"/>
    </row>
    <row r="4515" spans="9:30">
      <c r="I4515" s="20"/>
      <c r="P4515" s="20"/>
      <c r="W4515" s="20"/>
      <c r="AD4515" s="20"/>
    </row>
    <row r="4516" spans="9:30">
      <c r="I4516" s="20"/>
      <c r="P4516" s="20"/>
      <c r="W4516" s="20"/>
      <c r="AD4516" s="20"/>
    </row>
    <row r="4517" spans="9:30">
      <c r="I4517" s="20"/>
      <c r="P4517" s="20"/>
      <c r="W4517" s="20"/>
      <c r="AD4517" s="20"/>
    </row>
    <row r="4518" spans="9:30">
      <c r="I4518" s="20"/>
      <c r="P4518" s="20"/>
      <c r="W4518" s="20"/>
      <c r="AD4518" s="20"/>
    </row>
    <row r="4519" spans="9:30">
      <c r="I4519" s="20"/>
      <c r="P4519" s="20"/>
      <c r="W4519" s="20"/>
      <c r="AD4519" s="20"/>
    </row>
    <row r="4520" spans="9:30">
      <c r="I4520" s="20"/>
      <c r="P4520" s="20"/>
      <c r="W4520" s="20"/>
      <c r="AD4520" s="20"/>
    </row>
    <row r="4521" spans="9:30">
      <c r="I4521" s="20"/>
      <c r="P4521" s="20"/>
      <c r="W4521" s="20"/>
      <c r="AD4521" s="20"/>
    </row>
    <row r="4522" spans="9:30">
      <c r="I4522" s="20"/>
      <c r="P4522" s="20"/>
      <c r="W4522" s="20"/>
      <c r="AD4522" s="20"/>
    </row>
    <row r="4523" spans="9:30">
      <c r="I4523" s="20"/>
      <c r="P4523" s="20"/>
      <c r="W4523" s="20"/>
      <c r="AD4523" s="20"/>
    </row>
    <row r="4524" spans="9:30">
      <c r="I4524" s="20"/>
      <c r="P4524" s="20"/>
      <c r="W4524" s="20"/>
      <c r="AD4524" s="20"/>
    </row>
    <row r="4525" spans="9:30">
      <c r="I4525" s="20"/>
      <c r="P4525" s="20"/>
      <c r="W4525" s="20"/>
      <c r="AD4525" s="20"/>
    </row>
    <row r="4526" spans="9:30">
      <c r="I4526" s="20"/>
      <c r="P4526" s="20"/>
      <c r="W4526" s="20"/>
      <c r="AD4526" s="20"/>
    </row>
    <row r="4527" spans="9:30">
      <c r="I4527" s="20"/>
      <c r="P4527" s="20"/>
      <c r="W4527" s="20"/>
      <c r="AD4527" s="20"/>
    </row>
    <row r="4528" spans="9:30">
      <c r="I4528" s="20"/>
      <c r="P4528" s="20"/>
      <c r="W4528" s="20"/>
      <c r="AD4528" s="20"/>
    </row>
    <row r="4529" spans="9:30">
      <c r="I4529" s="20"/>
      <c r="P4529" s="20"/>
      <c r="W4529" s="20"/>
      <c r="AD4529" s="20"/>
    </row>
    <row r="4530" spans="9:30">
      <c r="I4530" s="20"/>
      <c r="P4530" s="20"/>
      <c r="W4530" s="20"/>
      <c r="AD4530" s="20"/>
    </row>
    <row r="4531" spans="9:30">
      <c r="I4531" s="20"/>
      <c r="P4531" s="20"/>
      <c r="W4531" s="20"/>
      <c r="AD4531" s="20"/>
    </row>
    <row r="4532" spans="9:30">
      <c r="I4532" s="20"/>
      <c r="P4532" s="20"/>
      <c r="W4532" s="20"/>
      <c r="AD4532" s="20"/>
    </row>
    <row r="4533" spans="9:30">
      <c r="I4533" s="20"/>
      <c r="P4533" s="20"/>
      <c r="W4533" s="20"/>
      <c r="AD4533" s="20"/>
    </row>
    <row r="4534" spans="9:30">
      <c r="I4534" s="20"/>
      <c r="P4534" s="20"/>
      <c r="W4534" s="20"/>
      <c r="AD4534" s="20"/>
    </row>
    <row r="4535" spans="9:30">
      <c r="I4535" s="20"/>
      <c r="P4535" s="20"/>
      <c r="W4535" s="20"/>
      <c r="AD4535" s="20"/>
    </row>
    <row r="4536" spans="9:30">
      <c r="I4536" s="20"/>
      <c r="P4536" s="20"/>
      <c r="W4536" s="20"/>
      <c r="AD4536" s="20"/>
    </row>
    <row r="4537" spans="9:30">
      <c r="I4537" s="20"/>
      <c r="P4537" s="20"/>
      <c r="W4537" s="20"/>
      <c r="AD4537" s="20"/>
    </row>
    <row r="4538" spans="9:30">
      <c r="I4538" s="20"/>
      <c r="P4538" s="20"/>
      <c r="W4538" s="20"/>
      <c r="AD4538" s="20"/>
    </row>
    <row r="4539" spans="9:30">
      <c r="I4539" s="20"/>
      <c r="P4539" s="20"/>
      <c r="W4539" s="20"/>
      <c r="AD4539" s="20"/>
    </row>
    <row r="4540" spans="9:30">
      <c r="I4540" s="20"/>
      <c r="P4540" s="20"/>
      <c r="W4540" s="20"/>
      <c r="AD4540" s="20"/>
    </row>
    <row r="4541" spans="9:30">
      <c r="I4541" s="20"/>
      <c r="P4541" s="20"/>
      <c r="W4541" s="20"/>
      <c r="AD4541" s="20"/>
    </row>
    <row r="4542" spans="9:30">
      <c r="I4542" s="20"/>
      <c r="P4542" s="20"/>
      <c r="W4542" s="20"/>
      <c r="AD4542" s="20"/>
    </row>
    <row r="4543" spans="9:30">
      <c r="I4543" s="20"/>
      <c r="P4543" s="20"/>
      <c r="W4543" s="20"/>
      <c r="AD4543" s="20"/>
    </row>
    <row r="4544" spans="9:30">
      <c r="I4544" s="20"/>
      <c r="P4544" s="20"/>
      <c r="W4544" s="20"/>
      <c r="AD4544" s="20"/>
    </row>
    <row r="4545" spans="9:30">
      <c r="I4545" s="20"/>
      <c r="P4545" s="20"/>
      <c r="W4545" s="20"/>
      <c r="AD4545" s="20"/>
    </row>
    <row r="4546" spans="9:30">
      <c r="I4546" s="20"/>
      <c r="P4546" s="20"/>
      <c r="W4546" s="20"/>
      <c r="AD4546" s="20"/>
    </row>
    <row r="4547" spans="9:30">
      <c r="I4547" s="20"/>
      <c r="P4547" s="20"/>
      <c r="W4547" s="20"/>
      <c r="AD4547" s="20"/>
    </row>
    <row r="4548" spans="9:30">
      <c r="I4548" s="20"/>
      <c r="P4548" s="20"/>
      <c r="W4548" s="20"/>
      <c r="AD4548" s="20"/>
    </row>
    <row r="4549" spans="9:30">
      <c r="I4549" s="20"/>
      <c r="P4549" s="20"/>
      <c r="W4549" s="20"/>
      <c r="AD4549" s="20"/>
    </row>
    <row r="4550" spans="9:30">
      <c r="I4550" s="20"/>
      <c r="P4550" s="20"/>
      <c r="W4550" s="20"/>
      <c r="AD4550" s="20"/>
    </row>
    <row r="4551" spans="9:30">
      <c r="I4551" s="20"/>
      <c r="P4551" s="20"/>
      <c r="W4551" s="20"/>
      <c r="AD4551" s="20"/>
    </row>
    <row r="4552" spans="9:30">
      <c r="I4552" s="20"/>
      <c r="P4552" s="20"/>
      <c r="W4552" s="20"/>
      <c r="AD4552" s="20"/>
    </row>
    <row r="4553" spans="9:30">
      <c r="I4553" s="20"/>
      <c r="P4553" s="20"/>
      <c r="W4553" s="20"/>
      <c r="AD4553" s="20"/>
    </row>
    <row r="4554" spans="9:30">
      <c r="I4554" s="20"/>
      <c r="P4554" s="20"/>
      <c r="W4554" s="20"/>
      <c r="AD4554" s="20"/>
    </row>
    <row r="4555" spans="9:30">
      <c r="I4555" s="20"/>
      <c r="P4555" s="20"/>
      <c r="W4555" s="20"/>
      <c r="AD4555" s="20"/>
    </row>
    <row r="4556" spans="9:30">
      <c r="I4556" s="20"/>
      <c r="P4556" s="20"/>
      <c r="W4556" s="20"/>
      <c r="AD4556" s="20"/>
    </row>
    <row r="4557" spans="9:30">
      <c r="I4557" s="20"/>
      <c r="P4557" s="20"/>
      <c r="W4557" s="20"/>
      <c r="AD4557" s="20"/>
    </row>
    <row r="4558" spans="9:30">
      <c r="I4558" s="20"/>
      <c r="P4558" s="20"/>
      <c r="W4558" s="20"/>
      <c r="AD4558" s="20"/>
    </row>
    <row r="4559" spans="9:30">
      <c r="I4559" s="20"/>
      <c r="P4559" s="20"/>
      <c r="W4559" s="20"/>
      <c r="AD4559" s="20"/>
    </row>
    <row r="4560" spans="9:30">
      <c r="I4560" s="20"/>
      <c r="P4560" s="20"/>
      <c r="W4560" s="20"/>
      <c r="AD4560" s="20"/>
    </row>
    <row r="4561" spans="9:30">
      <c r="I4561" s="20"/>
      <c r="P4561" s="20"/>
      <c r="W4561" s="20"/>
      <c r="AD4561" s="20"/>
    </row>
    <row r="4562" spans="9:30">
      <c r="I4562" s="20"/>
      <c r="P4562" s="20"/>
      <c r="W4562" s="20"/>
      <c r="AD4562" s="20"/>
    </row>
    <row r="4563" spans="9:30">
      <c r="I4563" s="20"/>
      <c r="P4563" s="20"/>
      <c r="W4563" s="20"/>
      <c r="AD4563" s="20"/>
    </row>
    <row r="4564" spans="9:30">
      <c r="I4564" s="20"/>
      <c r="P4564" s="20"/>
      <c r="W4564" s="20"/>
      <c r="AD4564" s="20"/>
    </row>
    <row r="4565" spans="9:30">
      <c r="I4565" s="20"/>
      <c r="P4565" s="20"/>
      <c r="W4565" s="20"/>
      <c r="AD4565" s="20"/>
    </row>
    <row r="4566" spans="9:30">
      <c r="I4566" s="20"/>
      <c r="P4566" s="20"/>
      <c r="W4566" s="20"/>
      <c r="AD4566" s="20"/>
    </row>
    <row r="4567" spans="9:30">
      <c r="I4567" s="20"/>
      <c r="P4567" s="20"/>
      <c r="W4567" s="20"/>
      <c r="AD4567" s="20"/>
    </row>
    <row r="4568" spans="9:30">
      <c r="I4568" s="20"/>
      <c r="P4568" s="20"/>
      <c r="W4568" s="20"/>
      <c r="AD4568" s="20"/>
    </row>
    <row r="4569" spans="9:30">
      <c r="I4569" s="20"/>
      <c r="P4569" s="20"/>
      <c r="W4569" s="20"/>
      <c r="AD4569" s="20"/>
    </row>
    <row r="4570" spans="9:30">
      <c r="I4570" s="20"/>
      <c r="P4570" s="20"/>
      <c r="W4570" s="20"/>
      <c r="AD4570" s="20"/>
    </row>
    <row r="4571" spans="9:30">
      <c r="I4571" s="20"/>
      <c r="P4571" s="20"/>
      <c r="W4571" s="20"/>
      <c r="AD4571" s="20"/>
    </row>
    <row r="4572" spans="9:30">
      <c r="I4572" s="20"/>
      <c r="P4572" s="20"/>
      <c r="W4572" s="20"/>
      <c r="AD4572" s="20"/>
    </row>
    <row r="4573" spans="9:30">
      <c r="I4573" s="20"/>
      <c r="P4573" s="20"/>
      <c r="W4573" s="20"/>
      <c r="AD4573" s="20"/>
    </row>
    <row r="4574" spans="9:30">
      <c r="I4574" s="20"/>
      <c r="P4574" s="20"/>
      <c r="W4574" s="20"/>
      <c r="AD4574" s="20"/>
    </row>
    <row r="4575" spans="9:30">
      <c r="I4575" s="20"/>
      <c r="P4575" s="20"/>
      <c r="W4575" s="20"/>
      <c r="AD4575" s="20"/>
    </row>
    <row r="4576" spans="9:30">
      <c r="I4576" s="20"/>
      <c r="P4576" s="20"/>
      <c r="W4576" s="20"/>
      <c r="AD4576" s="20"/>
    </row>
    <row r="4577" spans="9:30">
      <c r="I4577" s="20"/>
      <c r="P4577" s="20"/>
      <c r="W4577" s="20"/>
      <c r="AD4577" s="20"/>
    </row>
    <row r="4578" spans="9:30">
      <c r="I4578" s="20"/>
      <c r="P4578" s="20"/>
      <c r="W4578" s="20"/>
      <c r="AD4578" s="20"/>
    </row>
    <row r="4579" spans="9:30">
      <c r="I4579" s="20"/>
      <c r="P4579" s="20"/>
      <c r="W4579" s="20"/>
      <c r="AD4579" s="20"/>
    </row>
    <row r="4580" spans="9:30">
      <c r="I4580" s="20"/>
      <c r="P4580" s="20"/>
      <c r="W4580" s="20"/>
      <c r="AD4580" s="20"/>
    </row>
    <row r="4581" spans="9:30">
      <c r="I4581" s="20"/>
      <c r="P4581" s="20"/>
      <c r="W4581" s="20"/>
      <c r="AD4581" s="20"/>
    </row>
    <row r="4582" spans="9:30">
      <c r="I4582" s="20"/>
      <c r="P4582" s="20"/>
      <c r="W4582" s="20"/>
      <c r="AD4582" s="20"/>
    </row>
    <row r="4583" spans="9:30">
      <c r="I4583" s="20"/>
      <c r="P4583" s="20"/>
      <c r="W4583" s="20"/>
      <c r="AD4583" s="20"/>
    </row>
    <row r="4584" spans="9:30">
      <c r="I4584" s="20"/>
      <c r="P4584" s="20"/>
      <c r="W4584" s="20"/>
      <c r="AD4584" s="20"/>
    </row>
    <row r="4585" spans="9:30">
      <c r="I4585" s="20"/>
      <c r="P4585" s="20"/>
      <c r="W4585" s="20"/>
      <c r="AD4585" s="20"/>
    </row>
    <row r="4586" spans="9:30">
      <c r="I4586" s="20"/>
      <c r="P4586" s="20"/>
      <c r="W4586" s="20"/>
      <c r="AD4586" s="20"/>
    </row>
    <row r="4587" spans="9:30">
      <c r="I4587" s="20"/>
      <c r="P4587" s="20"/>
      <c r="W4587" s="20"/>
      <c r="AD4587" s="20"/>
    </row>
    <row r="4588" spans="9:30">
      <c r="I4588" s="20"/>
      <c r="P4588" s="20"/>
      <c r="W4588" s="20"/>
      <c r="AD4588" s="20"/>
    </row>
    <row r="4589" spans="9:30">
      <c r="I4589" s="20"/>
      <c r="P4589" s="20"/>
      <c r="W4589" s="20"/>
      <c r="AD4589" s="20"/>
    </row>
    <row r="4590" spans="9:30">
      <c r="I4590" s="20"/>
      <c r="P4590" s="20"/>
      <c r="W4590" s="20"/>
      <c r="AD4590" s="20"/>
    </row>
    <row r="4591" spans="9:30">
      <c r="I4591" s="20"/>
      <c r="P4591" s="20"/>
      <c r="W4591" s="20"/>
      <c r="AD4591" s="20"/>
    </row>
    <row r="4592" spans="9:30">
      <c r="I4592" s="20"/>
      <c r="P4592" s="20"/>
      <c r="W4592" s="20"/>
      <c r="AD4592" s="20"/>
    </row>
    <row r="4593" spans="9:30">
      <c r="I4593" s="20"/>
      <c r="P4593" s="20"/>
      <c r="W4593" s="20"/>
      <c r="AD4593" s="20"/>
    </row>
    <row r="4594" spans="9:30">
      <c r="I4594" s="20"/>
      <c r="P4594" s="20"/>
      <c r="W4594" s="20"/>
      <c r="AD4594" s="20"/>
    </row>
    <row r="4595" spans="9:30">
      <c r="I4595" s="20"/>
      <c r="P4595" s="20"/>
      <c r="W4595" s="20"/>
      <c r="AD4595" s="20"/>
    </row>
    <row r="4596" spans="9:30">
      <c r="I4596" s="20"/>
      <c r="P4596" s="20"/>
      <c r="W4596" s="20"/>
      <c r="AD4596" s="20"/>
    </row>
    <row r="4597" spans="9:30">
      <c r="I4597" s="20"/>
      <c r="P4597" s="20"/>
      <c r="W4597" s="20"/>
      <c r="AD4597" s="20"/>
    </row>
    <row r="4598" spans="9:30">
      <c r="I4598" s="20"/>
      <c r="P4598" s="20"/>
      <c r="W4598" s="20"/>
      <c r="AD4598" s="20"/>
    </row>
    <row r="4599" spans="9:30">
      <c r="I4599" s="20"/>
      <c r="P4599" s="20"/>
      <c r="W4599" s="20"/>
      <c r="AD4599" s="20"/>
    </row>
    <row r="4600" spans="9:30">
      <c r="I4600" s="20"/>
      <c r="P4600" s="20"/>
      <c r="W4600" s="20"/>
      <c r="AD4600" s="20"/>
    </row>
    <row r="4601" spans="9:30">
      <c r="I4601" s="20"/>
      <c r="P4601" s="20"/>
      <c r="W4601" s="20"/>
      <c r="AD4601" s="20"/>
    </row>
    <row r="4602" spans="9:30">
      <c r="I4602" s="20"/>
      <c r="P4602" s="20"/>
      <c r="W4602" s="20"/>
      <c r="AD4602" s="20"/>
    </row>
    <row r="4603" spans="9:30">
      <c r="I4603" s="20"/>
      <c r="P4603" s="20"/>
      <c r="W4603" s="20"/>
      <c r="AD4603" s="20"/>
    </row>
    <row r="4604" spans="9:30">
      <c r="I4604" s="20"/>
      <c r="P4604" s="20"/>
      <c r="W4604" s="20"/>
      <c r="AD4604" s="20"/>
    </row>
    <row r="4605" spans="9:30">
      <c r="I4605" s="20"/>
      <c r="P4605" s="20"/>
      <c r="W4605" s="20"/>
      <c r="AD4605" s="20"/>
    </row>
    <row r="4606" spans="9:30">
      <c r="I4606" s="20"/>
      <c r="P4606" s="20"/>
      <c r="W4606" s="20"/>
      <c r="AD4606" s="20"/>
    </row>
    <row r="4607" spans="9:30">
      <c r="I4607" s="20"/>
      <c r="P4607" s="20"/>
      <c r="W4607" s="20"/>
      <c r="AD4607" s="20"/>
    </row>
    <row r="4608" spans="9:30">
      <c r="I4608" s="20"/>
      <c r="P4608" s="20"/>
      <c r="W4608" s="20"/>
      <c r="AD4608" s="20"/>
    </row>
    <row r="4609" spans="9:30">
      <c r="I4609" s="20"/>
      <c r="P4609" s="20"/>
      <c r="W4609" s="20"/>
      <c r="AD4609" s="20"/>
    </row>
    <row r="4610" spans="9:30">
      <c r="I4610" s="20"/>
      <c r="P4610" s="20"/>
      <c r="W4610" s="20"/>
      <c r="AD4610" s="20"/>
    </row>
    <row r="4611" spans="9:30">
      <c r="I4611" s="20"/>
      <c r="P4611" s="20"/>
      <c r="W4611" s="20"/>
      <c r="AD4611" s="20"/>
    </row>
    <row r="4612" spans="9:30">
      <c r="I4612" s="20"/>
      <c r="P4612" s="20"/>
      <c r="W4612" s="20"/>
      <c r="AD4612" s="20"/>
    </row>
    <row r="4613" spans="9:30">
      <c r="I4613" s="20"/>
      <c r="P4613" s="20"/>
      <c r="W4613" s="20"/>
      <c r="AD4613" s="20"/>
    </row>
    <row r="4614" spans="9:30">
      <c r="I4614" s="20"/>
      <c r="P4614" s="20"/>
      <c r="W4614" s="20"/>
      <c r="AD4614" s="20"/>
    </row>
    <row r="4615" spans="9:30">
      <c r="I4615" s="20"/>
      <c r="P4615" s="20"/>
      <c r="W4615" s="20"/>
      <c r="AD4615" s="20"/>
    </row>
    <row r="4616" spans="9:30">
      <c r="I4616" s="20"/>
      <c r="P4616" s="20"/>
      <c r="W4616" s="20"/>
      <c r="AD4616" s="20"/>
    </row>
    <row r="4617" spans="9:30">
      <c r="I4617" s="20"/>
      <c r="P4617" s="20"/>
      <c r="W4617" s="20"/>
      <c r="AD4617" s="20"/>
    </row>
    <row r="4618" spans="9:30">
      <c r="I4618" s="20"/>
      <c r="P4618" s="20"/>
      <c r="W4618" s="20"/>
      <c r="AD4618" s="20"/>
    </row>
    <row r="4619" spans="9:30">
      <c r="I4619" s="20"/>
      <c r="P4619" s="20"/>
      <c r="W4619" s="20"/>
      <c r="AD4619" s="20"/>
    </row>
    <row r="4620" spans="9:30">
      <c r="I4620" s="20"/>
      <c r="P4620" s="20"/>
      <c r="W4620" s="20"/>
      <c r="AD4620" s="20"/>
    </row>
    <row r="4621" spans="9:30">
      <c r="I4621" s="20"/>
      <c r="P4621" s="20"/>
      <c r="W4621" s="20"/>
      <c r="AD4621" s="20"/>
    </row>
    <row r="4622" spans="9:30">
      <c r="I4622" s="20"/>
      <c r="P4622" s="20"/>
      <c r="W4622" s="20"/>
      <c r="AD4622" s="20"/>
    </row>
    <row r="4623" spans="9:30">
      <c r="I4623" s="20"/>
      <c r="P4623" s="20"/>
      <c r="W4623" s="20"/>
      <c r="AD4623" s="20"/>
    </row>
    <row r="4624" spans="9:30">
      <c r="I4624" s="20"/>
      <c r="P4624" s="20"/>
      <c r="W4624" s="20"/>
      <c r="AD4624" s="20"/>
    </row>
    <row r="4625" spans="9:30">
      <c r="I4625" s="20"/>
      <c r="P4625" s="20"/>
      <c r="W4625" s="20"/>
      <c r="AD4625" s="20"/>
    </row>
    <row r="4626" spans="9:30">
      <c r="I4626" s="20"/>
      <c r="P4626" s="20"/>
      <c r="W4626" s="20"/>
      <c r="AD4626" s="20"/>
    </row>
    <row r="4627" spans="9:30">
      <c r="I4627" s="20"/>
      <c r="P4627" s="20"/>
      <c r="W4627" s="20"/>
      <c r="AD4627" s="20"/>
    </row>
    <row r="4628" spans="9:30">
      <c r="I4628" s="20"/>
      <c r="P4628" s="20"/>
      <c r="W4628" s="20"/>
      <c r="AD4628" s="20"/>
    </row>
    <row r="4629" spans="9:30">
      <c r="I4629" s="20"/>
      <c r="P4629" s="20"/>
      <c r="W4629" s="20"/>
      <c r="AD4629" s="20"/>
    </row>
    <row r="4630" spans="9:30">
      <c r="I4630" s="20"/>
      <c r="P4630" s="20"/>
      <c r="W4630" s="20"/>
      <c r="AD4630" s="20"/>
    </row>
    <row r="4631" spans="9:30">
      <c r="I4631" s="20"/>
      <c r="P4631" s="20"/>
      <c r="W4631" s="20"/>
      <c r="AD4631" s="20"/>
    </row>
    <row r="4632" spans="9:30">
      <c r="I4632" s="20"/>
      <c r="P4632" s="20"/>
      <c r="W4632" s="20"/>
      <c r="AD4632" s="20"/>
    </row>
    <row r="4633" spans="9:30">
      <c r="I4633" s="20"/>
      <c r="P4633" s="20"/>
      <c r="W4633" s="20"/>
      <c r="AD4633" s="20"/>
    </row>
    <row r="4634" spans="9:30">
      <c r="I4634" s="20"/>
      <c r="P4634" s="20"/>
      <c r="W4634" s="20"/>
      <c r="AD4634" s="20"/>
    </row>
    <row r="4635" spans="9:30">
      <c r="I4635" s="20"/>
      <c r="P4635" s="20"/>
      <c r="W4635" s="20"/>
      <c r="AD4635" s="20"/>
    </row>
    <row r="4636" spans="9:30">
      <c r="I4636" s="20"/>
      <c r="P4636" s="20"/>
      <c r="W4636" s="20"/>
      <c r="AD4636" s="20"/>
    </row>
    <row r="4637" spans="9:30">
      <c r="I4637" s="20"/>
      <c r="P4637" s="20"/>
      <c r="W4637" s="20"/>
      <c r="AD4637" s="20"/>
    </row>
    <row r="4638" spans="9:30">
      <c r="I4638" s="20"/>
      <c r="P4638" s="20"/>
      <c r="W4638" s="20"/>
      <c r="AD4638" s="20"/>
    </row>
    <row r="4639" spans="9:30">
      <c r="I4639" s="20"/>
      <c r="P4639" s="20"/>
      <c r="W4639" s="20"/>
      <c r="AD4639" s="20"/>
    </row>
    <row r="4640" spans="9:30">
      <c r="I4640" s="20"/>
      <c r="P4640" s="20"/>
      <c r="W4640" s="20"/>
      <c r="AD4640" s="20"/>
    </row>
    <row r="4641" spans="9:30">
      <c r="I4641" s="20"/>
      <c r="P4641" s="20"/>
      <c r="W4641" s="20"/>
      <c r="AD4641" s="20"/>
    </row>
    <row r="4642" spans="9:30">
      <c r="I4642" s="20"/>
      <c r="P4642" s="20"/>
      <c r="W4642" s="20"/>
      <c r="AD4642" s="20"/>
    </row>
    <row r="4643" spans="9:30">
      <c r="I4643" s="20"/>
      <c r="P4643" s="20"/>
      <c r="W4643" s="20"/>
      <c r="AD4643" s="20"/>
    </row>
    <row r="4644" spans="9:30">
      <c r="I4644" s="20"/>
      <c r="P4644" s="20"/>
      <c r="W4644" s="20"/>
      <c r="AD4644" s="20"/>
    </row>
    <row r="4645" spans="9:30">
      <c r="I4645" s="20"/>
      <c r="P4645" s="20"/>
      <c r="W4645" s="20"/>
      <c r="AD4645" s="20"/>
    </row>
    <row r="4646" spans="9:30">
      <c r="I4646" s="20"/>
      <c r="P4646" s="20"/>
      <c r="W4646" s="20"/>
      <c r="AD4646" s="20"/>
    </row>
    <row r="4647" spans="9:30">
      <c r="I4647" s="20"/>
      <c r="P4647" s="20"/>
      <c r="W4647" s="20"/>
      <c r="AD4647" s="20"/>
    </row>
    <row r="4648" spans="9:30">
      <c r="I4648" s="20"/>
      <c r="P4648" s="20"/>
      <c r="W4648" s="20"/>
      <c r="AD4648" s="20"/>
    </row>
    <row r="4649" spans="9:30">
      <c r="I4649" s="20"/>
      <c r="P4649" s="20"/>
      <c r="W4649" s="20"/>
      <c r="AD4649" s="20"/>
    </row>
    <row r="4650" spans="9:30">
      <c r="I4650" s="20"/>
      <c r="P4650" s="20"/>
      <c r="W4650" s="20"/>
      <c r="AD4650" s="20"/>
    </row>
    <row r="4651" spans="9:30">
      <c r="I4651" s="20"/>
      <c r="P4651" s="20"/>
      <c r="W4651" s="20"/>
      <c r="AD4651" s="20"/>
    </row>
    <row r="4652" spans="9:30">
      <c r="I4652" s="20"/>
      <c r="P4652" s="20"/>
      <c r="W4652" s="20"/>
      <c r="AD4652" s="20"/>
    </row>
    <row r="4653" spans="9:30">
      <c r="I4653" s="20"/>
      <c r="P4653" s="20"/>
      <c r="W4653" s="20"/>
      <c r="AD4653" s="20"/>
    </row>
    <row r="4654" spans="9:30">
      <c r="I4654" s="20"/>
      <c r="P4654" s="20"/>
      <c r="W4654" s="20"/>
      <c r="AD4654" s="20"/>
    </row>
    <row r="4655" spans="9:30">
      <c r="I4655" s="20"/>
      <c r="P4655" s="20"/>
      <c r="W4655" s="20"/>
      <c r="AD4655" s="20"/>
    </row>
    <row r="4656" spans="9:30">
      <c r="I4656" s="20"/>
      <c r="P4656" s="20"/>
      <c r="W4656" s="20"/>
      <c r="AD4656" s="20"/>
    </row>
    <row r="4657" spans="9:30">
      <c r="I4657" s="20"/>
      <c r="P4657" s="20"/>
      <c r="W4657" s="20"/>
      <c r="AD4657" s="20"/>
    </row>
    <row r="4658" spans="9:30">
      <c r="I4658" s="20"/>
      <c r="P4658" s="20"/>
      <c r="W4658" s="20"/>
      <c r="AD4658" s="20"/>
    </row>
    <row r="4659" spans="9:30">
      <c r="I4659" s="20"/>
      <c r="P4659" s="20"/>
      <c r="W4659" s="20"/>
      <c r="AD4659" s="20"/>
    </row>
    <row r="4660" spans="9:30">
      <c r="I4660" s="20"/>
      <c r="P4660" s="20"/>
      <c r="W4660" s="20"/>
      <c r="AD4660" s="20"/>
    </row>
    <row r="4661" spans="9:30">
      <c r="I4661" s="20"/>
      <c r="P4661" s="20"/>
      <c r="W4661" s="20"/>
      <c r="AD4661" s="20"/>
    </row>
    <row r="4662" spans="9:30">
      <c r="I4662" s="20"/>
      <c r="P4662" s="20"/>
      <c r="W4662" s="20"/>
      <c r="AD4662" s="20"/>
    </row>
    <row r="4663" spans="9:30">
      <c r="I4663" s="20"/>
      <c r="P4663" s="20"/>
      <c r="W4663" s="20"/>
      <c r="AD4663" s="20"/>
    </row>
    <row r="4664" spans="9:30">
      <c r="I4664" s="20"/>
      <c r="P4664" s="20"/>
      <c r="W4664" s="20"/>
      <c r="AD4664" s="20"/>
    </row>
    <row r="4665" spans="9:30">
      <c r="I4665" s="20"/>
      <c r="P4665" s="20"/>
      <c r="W4665" s="20"/>
      <c r="AD4665" s="20"/>
    </row>
    <row r="4666" spans="9:30">
      <c r="I4666" s="20"/>
      <c r="P4666" s="20"/>
      <c r="W4666" s="20"/>
      <c r="AD4666" s="20"/>
    </row>
    <row r="4667" spans="9:30">
      <c r="I4667" s="20"/>
      <c r="P4667" s="20"/>
      <c r="W4667" s="20"/>
      <c r="AD4667" s="20"/>
    </row>
    <row r="4668" spans="9:30">
      <c r="I4668" s="20"/>
      <c r="P4668" s="20"/>
      <c r="W4668" s="20"/>
      <c r="AD4668" s="20"/>
    </row>
    <row r="4669" spans="9:30">
      <c r="I4669" s="20"/>
      <c r="P4669" s="20"/>
      <c r="W4669" s="20"/>
      <c r="AD4669" s="20"/>
    </row>
    <row r="4670" spans="9:30">
      <c r="I4670" s="20"/>
      <c r="P4670" s="20"/>
      <c r="W4670" s="20"/>
      <c r="AD4670" s="20"/>
    </row>
    <row r="4671" spans="9:30">
      <c r="I4671" s="20"/>
      <c r="P4671" s="20"/>
      <c r="W4671" s="20"/>
      <c r="AD4671" s="20"/>
    </row>
    <row r="4672" spans="9:30">
      <c r="I4672" s="20"/>
      <c r="P4672" s="20"/>
      <c r="W4672" s="20"/>
      <c r="AD4672" s="20"/>
    </row>
    <row r="4673" spans="9:30">
      <c r="I4673" s="20"/>
      <c r="P4673" s="20"/>
      <c r="W4673" s="20"/>
      <c r="AD4673" s="20"/>
    </row>
    <row r="4674" spans="9:30">
      <c r="I4674" s="20"/>
      <c r="P4674" s="20"/>
      <c r="W4674" s="20"/>
      <c r="AD4674" s="20"/>
    </row>
    <row r="4675" spans="9:30">
      <c r="I4675" s="20"/>
      <c r="P4675" s="20"/>
      <c r="W4675" s="20"/>
      <c r="AD4675" s="20"/>
    </row>
    <row r="4676" spans="9:30">
      <c r="I4676" s="20"/>
      <c r="P4676" s="20"/>
      <c r="W4676" s="20"/>
      <c r="AD4676" s="20"/>
    </row>
    <row r="4677" spans="9:30">
      <c r="I4677" s="20"/>
      <c r="P4677" s="20"/>
      <c r="W4677" s="20"/>
      <c r="AD4677" s="20"/>
    </row>
    <row r="4678" spans="9:30">
      <c r="I4678" s="20"/>
      <c r="P4678" s="20"/>
      <c r="W4678" s="20"/>
      <c r="AD4678" s="20"/>
    </row>
    <row r="4679" spans="9:30">
      <c r="I4679" s="20"/>
      <c r="P4679" s="20"/>
      <c r="W4679" s="20"/>
      <c r="AD4679" s="20"/>
    </row>
    <row r="4680" spans="9:30">
      <c r="I4680" s="20"/>
      <c r="P4680" s="20"/>
      <c r="W4680" s="20"/>
      <c r="AD4680" s="20"/>
    </row>
    <row r="4681" spans="9:30">
      <c r="I4681" s="20"/>
      <c r="P4681" s="20"/>
      <c r="W4681" s="20"/>
      <c r="AD4681" s="20"/>
    </row>
    <row r="4682" spans="9:30">
      <c r="I4682" s="20"/>
      <c r="P4682" s="20"/>
      <c r="W4682" s="20"/>
      <c r="AD4682" s="20"/>
    </row>
    <row r="4683" spans="9:30">
      <c r="I4683" s="20"/>
      <c r="P4683" s="20"/>
      <c r="W4683" s="20"/>
      <c r="AD4683" s="20"/>
    </row>
    <row r="4684" spans="9:30">
      <c r="I4684" s="20"/>
      <c r="P4684" s="20"/>
      <c r="W4684" s="20"/>
      <c r="AD4684" s="20"/>
    </row>
    <row r="4685" spans="9:30">
      <c r="I4685" s="20"/>
      <c r="P4685" s="20"/>
      <c r="W4685" s="20"/>
      <c r="AD4685" s="20"/>
    </row>
    <row r="4686" spans="9:30">
      <c r="I4686" s="20"/>
      <c r="P4686" s="20"/>
      <c r="W4686" s="20"/>
      <c r="AD4686" s="20"/>
    </row>
    <row r="4687" spans="9:30">
      <c r="I4687" s="20"/>
      <c r="P4687" s="20"/>
      <c r="W4687" s="20"/>
      <c r="AD4687" s="20"/>
    </row>
    <row r="4688" spans="9:30">
      <c r="I4688" s="20"/>
      <c r="P4688" s="20"/>
      <c r="W4688" s="20"/>
      <c r="AD4688" s="20"/>
    </row>
    <row r="4689" spans="9:30">
      <c r="I4689" s="20"/>
      <c r="P4689" s="20"/>
      <c r="W4689" s="20"/>
      <c r="AD4689" s="20"/>
    </row>
    <row r="4690" spans="9:30">
      <c r="I4690" s="20"/>
      <c r="P4690" s="20"/>
      <c r="W4690" s="20"/>
      <c r="AD4690" s="20"/>
    </row>
    <row r="4691" spans="9:30">
      <c r="I4691" s="20"/>
      <c r="P4691" s="20"/>
      <c r="W4691" s="20"/>
      <c r="AD4691" s="20"/>
    </row>
    <row r="4692" spans="9:30">
      <c r="I4692" s="20"/>
      <c r="P4692" s="20"/>
      <c r="W4692" s="20"/>
      <c r="AD4692" s="20"/>
    </row>
    <row r="4693" spans="9:30">
      <c r="I4693" s="20"/>
      <c r="P4693" s="20"/>
      <c r="W4693" s="20"/>
      <c r="AD4693" s="20"/>
    </row>
    <row r="4694" spans="9:30">
      <c r="I4694" s="20"/>
      <c r="P4694" s="20"/>
      <c r="W4694" s="20"/>
      <c r="AD4694" s="20"/>
    </row>
    <row r="4695" spans="9:30">
      <c r="I4695" s="20"/>
      <c r="P4695" s="20"/>
      <c r="W4695" s="20"/>
      <c r="AD4695" s="20"/>
    </row>
    <row r="4696" spans="9:30">
      <c r="I4696" s="20"/>
      <c r="P4696" s="20"/>
      <c r="W4696" s="20"/>
      <c r="AD4696" s="20"/>
    </row>
    <row r="4697" spans="9:30">
      <c r="I4697" s="20"/>
      <c r="P4697" s="20"/>
      <c r="W4697" s="20"/>
      <c r="AD4697" s="20"/>
    </row>
    <row r="4698" spans="9:30">
      <c r="I4698" s="20"/>
      <c r="P4698" s="20"/>
      <c r="W4698" s="20"/>
      <c r="AD4698" s="20"/>
    </row>
    <row r="4699" spans="9:30">
      <c r="I4699" s="20"/>
      <c r="P4699" s="20"/>
      <c r="W4699" s="20"/>
      <c r="AD4699" s="20"/>
    </row>
    <row r="4700" spans="9:30">
      <c r="I4700" s="20"/>
      <c r="P4700" s="20"/>
      <c r="W4700" s="20"/>
      <c r="AD4700" s="20"/>
    </row>
    <row r="4701" spans="9:30">
      <c r="I4701" s="20"/>
      <c r="P4701" s="20"/>
      <c r="W4701" s="20"/>
      <c r="AD4701" s="20"/>
    </row>
    <row r="4702" spans="9:30">
      <c r="I4702" s="20"/>
      <c r="P4702" s="20"/>
      <c r="W4702" s="20"/>
      <c r="AD4702" s="20"/>
    </row>
    <row r="4703" spans="9:30">
      <c r="I4703" s="20"/>
      <c r="P4703" s="20"/>
      <c r="W4703" s="20"/>
      <c r="AD4703" s="20"/>
    </row>
    <row r="4704" spans="9:30">
      <c r="I4704" s="20"/>
      <c r="P4704" s="20"/>
      <c r="W4704" s="20"/>
      <c r="AD4704" s="20"/>
    </row>
    <row r="4705" spans="9:30">
      <c r="I4705" s="20"/>
      <c r="P4705" s="20"/>
      <c r="W4705" s="20"/>
      <c r="AD4705" s="20"/>
    </row>
    <row r="4706" spans="9:30">
      <c r="I4706" s="20"/>
      <c r="P4706" s="20"/>
      <c r="W4706" s="20"/>
      <c r="AD4706" s="20"/>
    </row>
    <row r="4707" spans="9:30">
      <c r="I4707" s="20"/>
      <c r="P4707" s="20"/>
      <c r="W4707" s="20"/>
      <c r="AD4707" s="20"/>
    </row>
    <row r="4708" spans="9:30">
      <c r="I4708" s="20"/>
      <c r="P4708" s="20"/>
      <c r="W4708" s="20"/>
      <c r="AD4708" s="20"/>
    </row>
    <row r="4709" spans="9:30">
      <c r="I4709" s="20"/>
      <c r="P4709" s="20"/>
      <c r="W4709" s="20"/>
      <c r="AD4709" s="20"/>
    </row>
    <row r="4710" spans="9:30">
      <c r="I4710" s="20"/>
      <c r="P4710" s="20"/>
      <c r="W4710" s="20"/>
      <c r="AD4710" s="20"/>
    </row>
    <row r="4711" spans="9:30">
      <c r="I4711" s="20"/>
      <c r="P4711" s="20"/>
      <c r="W4711" s="20"/>
      <c r="AD4711" s="20"/>
    </row>
    <row r="4712" spans="9:30">
      <c r="I4712" s="20"/>
      <c r="P4712" s="20"/>
      <c r="W4712" s="20"/>
      <c r="AD4712" s="20"/>
    </row>
    <row r="4713" spans="9:30">
      <c r="I4713" s="20"/>
      <c r="P4713" s="20"/>
      <c r="W4713" s="20"/>
      <c r="AD4713" s="20"/>
    </row>
    <row r="4714" spans="9:30">
      <c r="I4714" s="20"/>
      <c r="P4714" s="20"/>
      <c r="W4714" s="20"/>
      <c r="AD4714" s="20"/>
    </row>
    <row r="4715" spans="9:30">
      <c r="I4715" s="20"/>
      <c r="P4715" s="20"/>
      <c r="W4715" s="20"/>
      <c r="AD4715" s="20"/>
    </row>
    <row r="4716" spans="9:30">
      <c r="I4716" s="20"/>
      <c r="P4716" s="20"/>
      <c r="W4716" s="20"/>
      <c r="AD4716" s="20"/>
    </row>
    <row r="4717" spans="9:30">
      <c r="I4717" s="20"/>
      <c r="P4717" s="20"/>
      <c r="W4717" s="20"/>
      <c r="AD4717" s="20"/>
    </row>
    <row r="4718" spans="9:30">
      <c r="I4718" s="20"/>
      <c r="P4718" s="20"/>
      <c r="W4718" s="20"/>
      <c r="AD4718" s="20"/>
    </row>
    <row r="4719" spans="9:30">
      <c r="I4719" s="20"/>
      <c r="P4719" s="20"/>
      <c r="W4719" s="20"/>
      <c r="AD4719" s="20"/>
    </row>
    <row r="4720" spans="9:30">
      <c r="I4720" s="20"/>
      <c r="P4720" s="20"/>
      <c r="W4720" s="20"/>
      <c r="AD4720" s="20"/>
    </row>
    <row r="4721" spans="9:30">
      <c r="I4721" s="20"/>
      <c r="P4721" s="20"/>
      <c r="W4721" s="20"/>
      <c r="AD4721" s="20"/>
    </row>
    <row r="4722" spans="9:30">
      <c r="I4722" s="20"/>
      <c r="P4722" s="20"/>
      <c r="W4722" s="20"/>
      <c r="AD4722" s="20"/>
    </row>
    <row r="4723" spans="9:30">
      <c r="I4723" s="20"/>
      <c r="P4723" s="20"/>
      <c r="W4723" s="20"/>
      <c r="AD4723" s="20"/>
    </row>
    <row r="4724" spans="9:30">
      <c r="I4724" s="20"/>
      <c r="P4724" s="20"/>
      <c r="W4724" s="20"/>
      <c r="AD4724" s="20"/>
    </row>
    <row r="4725" spans="9:30">
      <c r="I4725" s="20"/>
      <c r="P4725" s="20"/>
      <c r="W4725" s="20"/>
      <c r="AD4725" s="20"/>
    </row>
    <row r="4726" spans="9:30">
      <c r="I4726" s="20"/>
      <c r="P4726" s="20"/>
      <c r="W4726" s="20"/>
      <c r="AD4726" s="20"/>
    </row>
    <row r="4727" spans="9:30">
      <c r="I4727" s="20"/>
      <c r="P4727" s="20"/>
      <c r="W4727" s="20"/>
      <c r="AD4727" s="20"/>
    </row>
    <row r="4728" spans="9:30">
      <c r="I4728" s="20"/>
      <c r="P4728" s="20"/>
      <c r="W4728" s="20"/>
      <c r="AD4728" s="20"/>
    </row>
    <row r="4729" spans="9:30">
      <c r="I4729" s="20"/>
      <c r="P4729" s="20"/>
      <c r="W4729" s="20"/>
      <c r="AD4729" s="20"/>
    </row>
    <row r="4730" spans="9:30">
      <c r="I4730" s="20"/>
      <c r="P4730" s="20"/>
      <c r="W4730" s="20"/>
      <c r="AD4730" s="20"/>
    </row>
    <row r="4731" spans="9:30">
      <c r="I4731" s="20"/>
      <c r="P4731" s="20"/>
      <c r="W4731" s="20"/>
      <c r="AD4731" s="20"/>
    </row>
    <row r="4732" spans="9:30">
      <c r="I4732" s="20"/>
      <c r="P4732" s="20"/>
      <c r="W4732" s="20"/>
      <c r="AD4732" s="20"/>
    </row>
    <row r="4733" spans="9:30">
      <c r="I4733" s="20"/>
      <c r="P4733" s="20"/>
      <c r="W4733" s="20"/>
      <c r="AD4733" s="20"/>
    </row>
    <row r="4734" spans="9:30">
      <c r="I4734" s="20"/>
      <c r="P4734" s="20"/>
      <c r="W4734" s="20"/>
      <c r="AD4734" s="20"/>
    </row>
    <row r="4735" spans="9:30">
      <c r="I4735" s="20"/>
      <c r="P4735" s="20"/>
      <c r="W4735" s="20"/>
      <c r="AD4735" s="20"/>
    </row>
    <row r="4736" spans="9:30">
      <c r="I4736" s="20"/>
      <c r="P4736" s="20"/>
      <c r="W4736" s="20"/>
      <c r="AD4736" s="20"/>
    </row>
    <row r="4737" spans="9:30">
      <c r="I4737" s="20"/>
      <c r="P4737" s="20"/>
      <c r="W4737" s="20"/>
      <c r="AD4737" s="20"/>
    </row>
    <row r="4738" spans="9:30">
      <c r="I4738" s="20"/>
      <c r="P4738" s="20"/>
      <c r="W4738" s="20"/>
      <c r="AD4738" s="20"/>
    </row>
    <row r="4739" spans="9:30">
      <c r="I4739" s="20"/>
      <c r="P4739" s="20"/>
      <c r="W4739" s="20"/>
      <c r="AD4739" s="20"/>
    </row>
    <row r="4740" spans="9:30">
      <c r="I4740" s="20"/>
      <c r="P4740" s="20"/>
      <c r="W4740" s="20"/>
      <c r="AD4740" s="20"/>
    </row>
    <row r="4741" spans="9:30">
      <c r="I4741" s="20"/>
      <c r="P4741" s="20"/>
      <c r="W4741" s="20"/>
      <c r="AD4741" s="20"/>
    </row>
    <row r="4742" spans="9:30">
      <c r="I4742" s="20"/>
      <c r="P4742" s="20"/>
      <c r="W4742" s="20"/>
      <c r="AD4742" s="20"/>
    </row>
    <row r="4743" spans="9:30">
      <c r="I4743" s="20"/>
      <c r="P4743" s="20"/>
      <c r="W4743" s="20"/>
      <c r="AD4743" s="20"/>
    </row>
    <row r="4744" spans="9:30">
      <c r="I4744" s="20"/>
      <c r="P4744" s="20"/>
      <c r="W4744" s="20"/>
      <c r="AD4744" s="20"/>
    </row>
    <row r="4745" spans="9:30">
      <c r="I4745" s="20"/>
      <c r="P4745" s="20"/>
      <c r="W4745" s="20"/>
      <c r="AD4745" s="20"/>
    </row>
    <row r="4746" spans="9:30">
      <c r="I4746" s="20"/>
      <c r="P4746" s="20"/>
      <c r="W4746" s="20"/>
      <c r="AD4746" s="20"/>
    </row>
    <row r="4747" spans="9:30">
      <c r="I4747" s="20"/>
      <c r="P4747" s="20"/>
      <c r="W4747" s="20"/>
      <c r="AD4747" s="20"/>
    </row>
    <row r="4748" spans="9:30">
      <c r="I4748" s="20"/>
      <c r="P4748" s="20"/>
      <c r="W4748" s="20"/>
      <c r="AD4748" s="20"/>
    </row>
    <row r="4749" spans="9:30">
      <c r="I4749" s="20"/>
      <c r="P4749" s="20"/>
      <c r="W4749" s="20"/>
      <c r="AD4749" s="20"/>
    </row>
    <row r="4750" spans="9:30">
      <c r="I4750" s="20"/>
      <c r="P4750" s="20"/>
      <c r="W4750" s="20"/>
      <c r="AD4750" s="20"/>
    </row>
    <row r="4751" spans="9:30">
      <c r="I4751" s="20"/>
      <c r="P4751" s="20"/>
      <c r="W4751" s="20"/>
      <c r="AD4751" s="20"/>
    </row>
    <row r="4752" spans="9:30">
      <c r="I4752" s="20"/>
      <c r="P4752" s="20"/>
      <c r="W4752" s="20"/>
      <c r="AD4752" s="20"/>
    </row>
    <row r="4753" spans="9:30">
      <c r="I4753" s="20"/>
      <c r="P4753" s="20"/>
      <c r="W4753" s="20"/>
      <c r="AD4753" s="20"/>
    </row>
    <row r="4754" spans="9:30">
      <c r="I4754" s="20"/>
      <c r="P4754" s="20"/>
      <c r="W4754" s="20"/>
      <c r="AD4754" s="20"/>
    </row>
    <row r="4755" spans="9:30">
      <c r="I4755" s="20"/>
      <c r="P4755" s="20"/>
      <c r="W4755" s="20"/>
      <c r="AD4755" s="20"/>
    </row>
    <row r="4756" spans="9:30">
      <c r="I4756" s="20"/>
      <c r="P4756" s="20"/>
      <c r="W4756" s="20"/>
      <c r="AD4756" s="20"/>
    </row>
    <row r="4757" spans="9:30">
      <c r="I4757" s="20"/>
      <c r="P4757" s="20"/>
      <c r="W4757" s="20"/>
      <c r="AD4757" s="20"/>
    </row>
    <row r="4758" spans="9:30">
      <c r="I4758" s="20"/>
      <c r="P4758" s="20"/>
      <c r="W4758" s="20"/>
      <c r="AD4758" s="20"/>
    </row>
    <row r="4759" spans="9:30">
      <c r="I4759" s="20"/>
      <c r="P4759" s="20"/>
      <c r="W4759" s="20"/>
      <c r="AD4759" s="20"/>
    </row>
    <row r="4760" spans="9:30">
      <c r="I4760" s="20"/>
      <c r="P4760" s="20"/>
      <c r="W4760" s="20"/>
      <c r="AD4760" s="20"/>
    </row>
    <row r="4761" spans="9:30">
      <c r="I4761" s="20"/>
      <c r="P4761" s="20"/>
      <c r="W4761" s="20"/>
      <c r="AD4761" s="20"/>
    </row>
    <row r="4762" spans="9:30">
      <c r="I4762" s="20"/>
      <c r="P4762" s="20"/>
      <c r="W4762" s="20"/>
      <c r="AD4762" s="20"/>
    </row>
    <row r="4763" spans="9:30">
      <c r="I4763" s="20"/>
      <c r="P4763" s="20"/>
      <c r="W4763" s="20"/>
      <c r="AD4763" s="20"/>
    </row>
    <row r="4764" spans="9:30">
      <c r="I4764" s="20"/>
      <c r="P4764" s="20"/>
      <c r="W4764" s="20"/>
      <c r="AD4764" s="20"/>
    </row>
    <row r="4765" spans="9:30">
      <c r="I4765" s="20"/>
      <c r="P4765" s="20"/>
      <c r="W4765" s="20"/>
      <c r="AD4765" s="20"/>
    </row>
    <row r="4766" spans="9:30">
      <c r="I4766" s="20"/>
      <c r="P4766" s="20"/>
      <c r="W4766" s="20"/>
      <c r="AD4766" s="20"/>
    </row>
    <row r="4767" spans="9:30">
      <c r="I4767" s="20"/>
      <c r="P4767" s="20"/>
      <c r="W4767" s="20"/>
      <c r="AD4767" s="20"/>
    </row>
    <row r="4768" spans="9:30">
      <c r="I4768" s="20"/>
      <c r="P4768" s="20"/>
      <c r="W4768" s="20"/>
      <c r="AD4768" s="20"/>
    </row>
    <row r="4769" spans="9:30">
      <c r="I4769" s="20"/>
      <c r="P4769" s="20"/>
      <c r="W4769" s="20"/>
      <c r="AD4769" s="20"/>
    </row>
    <row r="4770" spans="9:30">
      <c r="I4770" s="20"/>
      <c r="P4770" s="20"/>
      <c r="W4770" s="20"/>
      <c r="AD4770" s="20"/>
    </row>
    <row r="4771" spans="9:30">
      <c r="I4771" s="20"/>
      <c r="P4771" s="20"/>
      <c r="W4771" s="20"/>
      <c r="AD4771" s="20"/>
    </row>
    <row r="4772" spans="9:30">
      <c r="I4772" s="20"/>
      <c r="P4772" s="20"/>
      <c r="W4772" s="20"/>
      <c r="AD4772" s="20"/>
    </row>
    <row r="4773" spans="9:30">
      <c r="I4773" s="20"/>
      <c r="P4773" s="20"/>
      <c r="W4773" s="20"/>
      <c r="AD4773" s="20"/>
    </row>
    <row r="4774" spans="9:30">
      <c r="I4774" s="20"/>
      <c r="P4774" s="20"/>
      <c r="W4774" s="20"/>
      <c r="AD4774" s="20"/>
    </row>
    <row r="4775" spans="9:30">
      <c r="I4775" s="20"/>
      <c r="P4775" s="20"/>
      <c r="W4775" s="20"/>
      <c r="AD4775" s="20"/>
    </row>
    <row r="4776" spans="9:30">
      <c r="I4776" s="20"/>
      <c r="P4776" s="20"/>
      <c r="W4776" s="20"/>
      <c r="AD4776" s="20"/>
    </row>
    <row r="4777" spans="9:30">
      <c r="I4777" s="20"/>
      <c r="P4777" s="20"/>
      <c r="W4777" s="20"/>
      <c r="AD4777" s="20"/>
    </row>
    <row r="4778" spans="9:30">
      <c r="I4778" s="20"/>
      <c r="P4778" s="20"/>
      <c r="W4778" s="20"/>
      <c r="AD4778" s="20"/>
    </row>
    <row r="4779" spans="9:30">
      <c r="I4779" s="20"/>
      <c r="P4779" s="20"/>
      <c r="W4779" s="20"/>
      <c r="AD4779" s="20"/>
    </row>
    <row r="4780" spans="9:30">
      <c r="I4780" s="20"/>
      <c r="P4780" s="20"/>
      <c r="W4780" s="20"/>
      <c r="AD4780" s="20"/>
    </row>
    <row r="4781" spans="9:30">
      <c r="I4781" s="20"/>
      <c r="P4781" s="20"/>
      <c r="W4781" s="20"/>
      <c r="AD4781" s="20"/>
    </row>
    <row r="4782" spans="9:30">
      <c r="I4782" s="20"/>
      <c r="P4782" s="20"/>
      <c r="W4782" s="20"/>
      <c r="AD4782" s="20"/>
    </row>
    <row r="4783" spans="9:30">
      <c r="I4783" s="20"/>
      <c r="P4783" s="20"/>
      <c r="W4783" s="20"/>
      <c r="AD4783" s="20"/>
    </row>
    <row r="4784" spans="9:30">
      <c r="I4784" s="20"/>
      <c r="P4784" s="20"/>
      <c r="W4784" s="20"/>
      <c r="AD4784" s="20"/>
    </row>
    <row r="4785" spans="9:30">
      <c r="I4785" s="20"/>
      <c r="P4785" s="20"/>
      <c r="W4785" s="20"/>
      <c r="AD4785" s="20"/>
    </row>
    <row r="4786" spans="9:30">
      <c r="I4786" s="20"/>
      <c r="P4786" s="20"/>
      <c r="W4786" s="20"/>
      <c r="AD4786" s="20"/>
    </row>
    <row r="4787" spans="9:30">
      <c r="I4787" s="20"/>
      <c r="P4787" s="20"/>
      <c r="W4787" s="20"/>
      <c r="AD4787" s="20"/>
    </row>
    <row r="4788" spans="9:30">
      <c r="I4788" s="20"/>
      <c r="P4788" s="20"/>
      <c r="W4788" s="20"/>
      <c r="AD4788" s="20"/>
    </row>
    <row r="4789" spans="9:30">
      <c r="I4789" s="20"/>
      <c r="P4789" s="20"/>
      <c r="W4789" s="20"/>
      <c r="AD4789" s="20"/>
    </row>
    <row r="4790" spans="9:30">
      <c r="I4790" s="20"/>
      <c r="P4790" s="20"/>
      <c r="W4790" s="20"/>
      <c r="AD4790" s="20"/>
    </row>
    <row r="4791" spans="9:30">
      <c r="I4791" s="20"/>
      <c r="P4791" s="20"/>
      <c r="W4791" s="20"/>
      <c r="AD4791" s="20"/>
    </row>
    <row r="4792" spans="9:30">
      <c r="I4792" s="20"/>
      <c r="P4792" s="20"/>
      <c r="W4792" s="20"/>
      <c r="AD4792" s="20"/>
    </row>
    <row r="4793" spans="9:30">
      <c r="I4793" s="20"/>
      <c r="P4793" s="20"/>
      <c r="W4793" s="20"/>
      <c r="AD4793" s="20"/>
    </row>
    <row r="4794" spans="9:30">
      <c r="I4794" s="20"/>
      <c r="P4794" s="20"/>
      <c r="W4794" s="20"/>
      <c r="AD4794" s="20"/>
    </row>
    <row r="4795" spans="9:30">
      <c r="I4795" s="20"/>
      <c r="P4795" s="20"/>
      <c r="W4795" s="20"/>
      <c r="AD4795" s="20"/>
    </row>
    <row r="4796" spans="9:30">
      <c r="I4796" s="20"/>
      <c r="P4796" s="20"/>
      <c r="W4796" s="20"/>
      <c r="AD4796" s="20"/>
    </row>
    <row r="4797" spans="9:30">
      <c r="I4797" s="20"/>
      <c r="P4797" s="20"/>
      <c r="W4797" s="20"/>
      <c r="AD4797" s="20"/>
    </row>
    <row r="4798" spans="9:30">
      <c r="I4798" s="20"/>
      <c r="P4798" s="20"/>
      <c r="W4798" s="20"/>
      <c r="AD4798" s="20"/>
    </row>
    <row r="4799" spans="9:30">
      <c r="I4799" s="20"/>
      <c r="P4799" s="20"/>
      <c r="W4799" s="20"/>
      <c r="AD4799" s="20"/>
    </row>
    <row r="4800" spans="9:30">
      <c r="I4800" s="20"/>
      <c r="P4800" s="20"/>
      <c r="W4800" s="20"/>
      <c r="AD4800" s="20"/>
    </row>
    <row r="4801" spans="9:30">
      <c r="I4801" s="20"/>
      <c r="P4801" s="20"/>
      <c r="W4801" s="20"/>
      <c r="AD4801" s="20"/>
    </row>
    <row r="4802" spans="9:30">
      <c r="I4802" s="20"/>
      <c r="P4802" s="20"/>
      <c r="W4802" s="20"/>
      <c r="AD4802" s="20"/>
    </row>
    <row r="4803" spans="9:30">
      <c r="I4803" s="20"/>
      <c r="P4803" s="20"/>
      <c r="W4803" s="20"/>
      <c r="AD4803" s="20"/>
    </row>
    <row r="4804" spans="9:30">
      <c r="I4804" s="20"/>
      <c r="P4804" s="20"/>
      <c r="W4804" s="20"/>
      <c r="AD4804" s="20"/>
    </row>
    <row r="4805" spans="9:30">
      <c r="I4805" s="20"/>
      <c r="P4805" s="20"/>
      <c r="W4805" s="20"/>
      <c r="AD4805" s="20"/>
    </row>
    <row r="4806" spans="9:30">
      <c r="I4806" s="20"/>
      <c r="P4806" s="20"/>
      <c r="W4806" s="20"/>
      <c r="AD4806" s="20"/>
    </row>
    <row r="4807" spans="9:30">
      <c r="I4807" s="20"/>
      <c r="P4807" s="20"/>
      <c r="W4807" s="20"/>
      <c r="AD4807" s="20"/>
    </row>
    <row r="4808" spans="9:30">
      <c r="I4808" s="20"/>
      <c r="P4808" s="20"/>
      <c r="W4808" s="20"/>
      <c r="AD4808" s="20"/>
    </row>
    <row r="4809" spans="9:30">
      <c r="I4809" s="20"/>
      <c r="P4809" s="20"/>
      <c r="W4809" s="20"/>
      <c r="AD4809" s="20"/>
    </row>
    <row r="4810" spans="9:30">
      <c r="I4810" s="20"/>
      <c r="P4810" s="20"/>
      <c r="W4810" s="20"/>
      <c r="AD4810" s="20"/>
    </row>
    <row r="4811" spans="9:30">
      <c r="I4811" s="20"/>
      <c r="P4811" s="20"/>
      <c r="W4811" s="20"/>
      <c r="AD4811" s="20"/>
    </row>
    <row r="4812" spans="9:30">
      <c r="I4812" s="20"/>
      <c r="P4812" s="20"/>
      <c r="W4812" s="20"/>
      <c r="AD4812" s="20"/>
    </row>
    <row r="4813" spans="9:30">
      <c r="I4813" s="20"/>
      <c r="P4813" s="20"/>
      <c r="W4813" s="20"/>
      <c r="AD4813" s="20"/>
    </row>
    <row r="4814" spans="9:30">
      <c r="I4814" s="20"/>
      <c r="P4814" s="20"/>
      <c r="W4814" s="20"/>
      <c r="AD4814" s="20"/>
    </row>
    <row r="4815" spans="9:30">
      <c r="I4815" s="20"/>
      <c r="P4815" s="20"/>
      <c r="W4815" s="20"/>
      <c r="AD4815" s="20"/>
    </row>
    <row r="4816" spans="9:30">
      <c r="I4816" s="20"/>
      <c r="P4816" s="20"/>
      <c r="W4816" s="20"/>
      <c r="AD4816" s="20"/>
    </row>
    <row r="4817" spans="9:30">
      <c r="I4817" s="20"/>
      <c r="P4817" s="20"/>
      <c r="W4817" s="20"/>
      <c r="AD4817" s="20"/>
    </row>
    <row r="4818" spans="9:30">
      <c r="I4818" s="20"/>
      <c r="P4818" s="20"/>
      <c r="W4818" s="20"/>
      <c r="AD4818" s="20"/>
    </row>
    <row r="4819" spans="9:30">
      <c r="I4819" s="20"/>
      <c r="P4819" s="20"/>
      <c r="W4819" s="20"/>
      <c r="AD4819" s="20"/>
    </row>
    <row r="4820" spans="9:30">
      <c r="I4820" s="20"/>
      <c r="P4820" s="20"/>
      <c r="W4820" s="20"/>
      <c r="AD4820" s="20"/>
    </row>
    <row r="4821" spans="9:30">
      <c r="I4821" s="20"/>
      <c r="P4821" s="20"/>
      <c r="W4821" s="20"/>
      <c r="AD4821" s="20"/>
    </row>
    <row r="4822" spans="9:30">
      <c r="I4822" s="20"/>
      <c r="P4822" s="20"/>
      <c r="W4822" s="20"/>
      <c r="AD4822" s="20"/>
    </row>
    <row r="4823" spans="9:30">
      <c r="I4823" s="20"/>
      <c r="P4823" s="20"/>
      <c r="W4823" s="20"/>
      <c r="AD4823" s="20"/>
    </row>
    <row r="4824" spans="9:30">
      <c r="I4824" s="20"/>
      <c r="P4824" s="20"/>
      <c r="W4824" s="20"/>
      <c r="AD4824" s="20"/>
    </row>
    <row r="4825" spans="9:30">
      <c r="I4825" s="20"/>
      <c r="P4825" s="20"/>
      <c r="W4825" s="20"/>
      <c r="AD4825" s="20"/>
    </row>
    <row r="4826" spans="9:30">
      <c r="I4826" s="20"/>
      <c r="P4826" s="20"/>
      <c r="W4826" s="20"/>
      <c r="AD4826" s="20"/>
    </row>
    <row r="4827" spans="9:30">
      <c r="I4827" s="20"/>
      <c r="P4827" s="20"/>
      <c r="W4827" s="20"/>
      <c r="AD4827" s="20"/>
    </row>
    <row r="4828" spans="9:30">
      <c r="I4828" s="20"/>
      <c r="P4828" s="20"/>
      <c r="W4828" s="20"/>
      <c r="AD4828" s="20"/>
    </row>
    <row r="4829" spans="9:30">
      <c r="I4829" s="20"/>
      <c r="P4829" s="20"/>
      <c r="W4829" s="20"/>
      <c r="AD4829" s="20"/>
    </row>
    <row r="4830" spans="9:30">
      <c r="I4830" s="20"/>
      <c r="P4830" s="20"/>
      <c r="W4830" s="20"/>
      <c r="AD4830" s="20"/>
    </row>
    <row r="4831" spans="9:30">
      <c r="I4831" s="20"/>
      <c r="P4831" s="20"/>
      <c r="W4831" s="20"/>
      <c r="AD4831" s="20"/>
    </row>
    <row r="4832" spans="9:30">
      <c r="I4832" s="20"/>
      <c r="P4832" s="20"/>
      <c r="W4832" s="20"/>
      <c r="AD4832" s="20"/>
    </row>
    <row r="4833" spans="9:30">
      <c r="I4833" s="20"/>
      <c r="P4833" s="20"/>
      <c r="W4833" s="20"/>
      <c r="AD4833" s="20"/>
    </row>
    <row r="4834" spans="9:30">
      <c r="I4834" s="20"/>
      <c r="P4834" s="20"/>
      <c r="W4834" s="20"/>
      <c r="AD4834" s="20"/>
    </row>
    <row r="4835" spans="9:30">
      <c r="I4835" s="20"/>
      <c r="P4835" s="20"/>
      <c r="W4835" s="20"/>
      <c r="AD4835" s="20"/>
    </row>
    <row r="4836" spans="9:30">
      <c r="I4836" s="20"/>
      <c r="P4836" s="20"/>
      <c r="W4836" s="20"/>
      <c r="AD4836" s="20"/>
    </row>
    <row r="4837" spans="9:30">
      <c r="I4837" s="20"/>
      <c r="P4837" s="20"/>
      <c r="W4837" s="20"/>
      <c r="AD4837" s="20"/>
    </row>
    <row r="4838" spans="9:30">
      <c r="I4838" s="20"/>
      <c r="P4838" s="20"/>
      <c r="W4838" s="20"/>
      <c r="AD4838" s="20"/>
    </row>
    <row r="4839" spans="9:30">
      <c r="I4839" s="20"/>
      <c r="P4839" s="20"/>
      <c r="W4839" s="20"/>
      <c r="AD4839" s="20"/>
    </row>
    <row r="4840" spans="9:30">
      <c r="I4840" s="20"/>
      <c r="P4840" s="20"/>
      <c r="W4840" s="20"/>
      <c r="AD4840" s="20"/>
    </row>
    <row r="4841" spans="9:30">
      <c r="I4841" s="20"/>
      <c r="P4841" s="20"/>
      <c r="W4841" s="20"/>
      <c r="AD4841" s="20"/>
    </row>
    <row r="4842" spans="9:30">
      <c r="I4842" s="20"/>
      <c r="P4842" s="20"/>
      <c r="W4842" s="20"/>
      <c r="AD4842" s="20"/>
    </row>
    <row r="4843" spans="9:30">
      <c r="I4843" s="20"/>
      <c r="P4843" s="20"/>
      <c r="W4843" s="20"/>
      <c r="AD4843" s="20"/>
    </row>
    <row r="4844" spans="9:30">
      <c r="I4844" s="20"/>
      <c r="P4844" s="20"/>
      <c r="W4844" s="20"/>
      <c r="AD4844" s="20"/>
    </row>
    <row r="4845" spans="9:30">
      <c r="I4845" s="20"/>
      <c r="P4845" s="20"/>
      <c r="W4845" s="20"/>
      <c r="AD4845" s="20"/>
    </row>
    <row r="4846" spans="9:30">
      <c r="I4846" s="20"/>
      <c r="P4846" s="20"/>
      <c r="W4846" s="20"/>
      <c r="AD4846" s="20"/>
    </row>
    <row r="4847" spans="9:30">
      <c r="I4847" s="20"/>
      <c r="P4847" s="20"/>
      <c r="W4847" s="20"/>
      <c r="AD4847" s="20"/>
    </row>
    <row r="4848" spans="9:30">
      <c r="I4848" s="20"/>
      <c r="P4848" s="20"/>
      <c r="W4848" s="20"/>
      <c r="AD4848" s="20"/>
    </row>
    <row r="4849" spans="9:30">
      <c r="I4849" s="20"/>
      <c r="P4849" s="20"/>
      <c r="W4849" s="20"/>
      <c r="AD4849" s="20"/>
    </row>
    <row r="4850" spans="9:30">
      <c r="I4850" s="20"/>
      <c r="P4850" s="20"/>
      <c r="W4850" s="20"/>
      <c r="AD4850" s="20"/>
    </row>
    <row r="4851" spans="9:30">
      <c r="I4851" s="20"/>
      <c r="P4851" s="20"/>
      <c r="W4851" s="20"/>
      <c r="AD4851" s="20"/>
    </row>
    <row r="4852" spans="9:30">
      <c r="I4852" s="20"/>
      <c r="P4852" s="20"/>
      <c r="W4852" s="20"/>
      <c r="AD4852" s="20"/>
    </row>
    <row r="4853" spans="9:30">
      <c r="I4853" s="20"/>
      <c r="P4853" s="20"/>
      <c r="W4853" s="20"/>
      <c r="AD4853" s="20"/>
    </row>
    <row r="4854" spans="9:30">
      <c r="I4854" s="20"/>
      <c r="P4854" s="20"/>
      <c r="W4854" s="20"/>
      <c r="AD4854" s="20"/>
    </row>
    <row r="4855" spans="9:30">
      <c r="I4855" s="20"/>
      <c r="P4855" s="20"/>
      <c r="W4855" s="20"/>
      <c r="AD4855" s="20"/>
    </row>
    <row r="4856" spans="9:30">
      <c r="I4856" s="20"/>
      <c r="P4856" s="20"/>
      <c r="W4856" s="20"/>
      <c r="AD4856" s="20"/>
    </row>
    <row r="4857" spans="9:30">
      <c r="I4857" s="20"/>
      <c r="P4857" s="20"/>
      <c r="W4857" s="20"/>
      <c r="AD4857" s="20"/>
    </row>
    <row r="4858" spans="9:30">
      <c r="I4858" s="20"/>
      <c r="P4858" s="20"/>
      <c r="W4858" s="20"/>
      <c r="AD4858" s="20"/>
    </row>
    <row r="4859" spans="9:30">
      <c r="I4859" s="20"/>
      <c r="P4859" s="20"/>
      <c r="W4859" s="20"/>
      <c r="AD4859" s="20"/>
    </row>
    <row r="4860" spans="9:30">
      <c r="I4860" s="20"/>
      <c r="P4860" s="20"/>
      <c r="W4860" s="20"/>
      <c r="AD4860" s="20"/>
    </row>
    <row r="4861" spans="9:30">
      <c r="I4861" s="20"/>
      <c r="P4861" s="20"/>
      <c r="W4861" s="20"/>
      <c r="AD4861" s="20"/>
    </row>
    <row r="4862" spans="9:30">
      <c r="I4862" s="20"/>
      <c r="P4862" s="20"/>
      <c r="W4862" s="20"/>
      <c r="AD4862" s="20"/>
    </row>
    <row r="4863" spans="9:30">
      <c r="I4863" s="20"/>
      <c r="P4863" s="20"/>
      <c r="W4863" s="20"/>
      <c r="AD4863" s="20"/>
    </row>
    <row r="4864" spans="9:30">
      <c r="I4864" s="20"/>
      <c r="P4864" s="20"/>
      <c r="W4864" s="20"/>
      <c r="AD4864" s="20"/>
    </row>
    <row r="4865" spans="9:30">
      <c r="I4865" s="20"/>
      <c r="P4865" s="20"/>
      <c r="W4865" s="20"/>
      <c r="AD4865" s="20"/>
    </row>
    <row r="4866" spans="9:30">
      <c r="I4866" s="20"/>
      <c r="P4866" s="20"/>
      <c r="W4866" s="20"/>
      <c r="AD4866" s="20"/>
    </row>
    <row r="4867" spans="9:30">
      <c r="I4867" s="20"/>
      <c r="P4867" s="20"/>
      <c r="W4867" s="20"/>
      <c r="AD4867" s="20"/>
    </row>
    <row r="4868" spans="9:30">
      <c r="I4868" s="20"/>
      <c r="P4868" s="20"/>
      <c r="W4868" s="20"/>
      <c r="AD4868" s="20"/>
    </row>
    <row r="4869" spans="9:30">
      <c r="I4869" s="20"/>
      <c r="P4869" s="20"/>
      <c r="W4869" s="20"/>
      <c r="AD4869" s="20"/>
    </row>
    <row r="4870" spans="9:30">
      <c r="I4870" s="20"/>
      <c r="P4870" s="20"/>
      <c r="W4870" s="20"/>
      <c r="AD4870" s="20"/>
    </row>
    <row r="4871" spans="9:30">
      <c r="I4871" s="20"/>
      <c r="P4871" s="20"/>
      <c r="W4871" s="20"/>
      <c r="AD4871" s="20"/>
    </row>
    <row r="4872" spans="9:30">
      <c r="I4872" s="20"/>
      <c r="P4872" s="20"/>
      <c r="W4872" s="20"/>
      <c r="AD4872" s="20"/>
    </row>
    <row r="4873" spans="9:30">
      <c r="I4873" s="20"/>
      <c r="P4873" s="20"/>
      <c r="W4873" s="20"/>
      <c r="AD4873" s="20"/>
    </row>
    <row r="4874" spans="9:30">
      <c r="I4874" s="20"/>
      <c r="P4874" s="20"/>
      <c r="W4874" s="20"/>
      <c r="AD4874" s="20"/>
    </row>
    <row r="4875" spans="9:30">
      <c r="I4875" s="20"/>
      <c r="P4875" s="20"/>
      <c r="W4875" s="20"/>
      <c r="AD4875" s="20"/>
    </row>
    <row r="4876" spans="9:30">
      <c r="I4876" s="20"/>
      <c r="P4876" s="20"/>
      <c r="W4876" s="20"/>
      <c r="AD4876" s="20"/>
    </row>
    <row r="4877" spans="9:30">
      <c r="I4877" s="20"/>
      <c r="P4877" s="20"/>
      <c r="W4877" s="20"/>
      <c r="AD4877" s="20"/>
    </row>
    <row r="4878" spans="9:30">
      <c r="I4878" s="20"/>
      <c r="P4878" s="20"/>
      <c r="W4878" s="20"/>
      <c r="AD4878" s="20"/>
    </row>
    <row r="4879" spans="9:30">
      <c r="I4879" s="20"/>
      <c r="P4879" s="20"/>
      <c r="W4879" s="20"/>
      <c r="AD4879" s="20"/>
    </row>
    <row r="4880" spans="9:30">
      <c r="I4880" s="20"/>
      <c r="P4880" s="20"/>
      <c r="W4880" s="20"/>
      <c r="AD4880" s="20"/>
    </row>
    <row r="4881" spans="9:30">
      <c r="I4881" s="20"/>
      <c r="P4881" s="20"/>
      <c r="W4881" s="20"/>
      <c r="AD4881" s="20"/>
    </row>
    <row r="4882" spans="9:30">
      <c r="I4882" s="20"/>
      <c r="P4882" s="20"/>
      <c r="W4882" s="20"/>
      <c r="AD4882" s="20"/>
    </row>
    <row r="4883" spans="9:30">
      <c r="I4883" s="20"/>
      <c r="P4883" s="20"/>
      <c r="W4883" s="20"/>
      <c r="AD4883" s="20"/>
    </row>
    <row r="4884" spans="9:30">
      <c r="I4884" s="20"/>
      <c r="P4884" s="20"/>
      <c r="W4884" s="20"/>
      <c r="AD4884" s="20"/>
    </row>
    <row r="4885" spans="9:30">
      <c r="I4885" s="20"/>
      <c r="P4885" s="20"/>
      <c r="W4885" s="20"/>
      <c r="AD4885" s="20"/>
    </row>
    <row r="4886" spans="9:30">
      <c r="I4886" s="20"/>
      <c r="P4886" s="20"/>
      <c r="W4886" s="20"/>
      <c r="AD4886" s="20"/>
    </row>
    <row r="4887" spans="9:30">
      <c r="I4887" s="20"/>
      <c r="P4887" s="20"/>
      <c r="W4887" s="20"/>
      <c r="AD4887" s="20"/>
    </row>
    <row r="4888" spans="9:30">
      <c r="I4888" s="20"/>
      <c r="P4888" s="20"/>
      <c r="W4888" s="20"/>
      <c r="AD4888" s="20"/>
    </row>
    <row r="4889" spans="9:30">
      <c r="I4889" s="20"/>
      <c r="P4889" s="20"/>
      <c r="W4889" s="20"/>
      <c r="AD4889" s="20"/>
    </row>
    <row r="4890" spans="9:30">
      <c r="I4890" s="20"/>
      <c r="P4890" s="20"/>
      <c r="W4890" s="20"/>
      <c r="AD4890" s="20"/>
    </row>
    <row r="4891" spans="9:30">
      <c r="I4891" s="20"/>
      <c r="P4891" s="20"/>
      <c r="W4891" s="20"/>
      <c r="AD4891" s="20"/>
    </row>
    <row r="4892" spans="9:30">
      <c r="I4892" s="20"/>
      <c r="P4892" s="20"/>
      <c r="W4892" s="20"/>
      <c r="AD4892" s="20"/>
    </row>
    <row r="4893" spans="9:30">
      <c r="I4893" s="20"/>
      <c r="P4893" s="20"/>
      <c r="W4893" s="20"/>
      <c r="AD4893" s="20"/>
    </row>
    <row r="4894" spans="9:30">
      <c r="I4894" s="20"/>
      <c r="P4894" s="20"/>
      <c r="W4894" s="20"/>
      <c r="AD4894" s="20"/>
    </row>
    <row r="4895" spans="9:30">
      <c r="I4895" s="20"/>
      <c r="P4895" s="20"/>
      <c r="W4895" s="20"/>
      <c r="AD4895" s="20"/>
    </row>
    <row r="4896" spans="9:30">
      <c r="I4896" s="20"/>
      <c r="P4896" s="20"/>
      <c r="W4896" s="20"/>
      <c r="AD4896" s="20"/>
    </row>
    <row r="4897" spans="9:30">
      <c r="I4897" s="20"/>
      <c r="P4897" s="20"/>
      <c r="W4897" s="20"/>
      <c r="AD4897" s="20"/>
    </row>
    <row r="4898" spans="9:30">
      <c r="I4898" s="20"/>
      <c r="P4898" s="20"/>
      <c r="W4898" s="20"/>
      <c r="AD4898" s="20"/>
    </row>
    <row r="4899" spans="9:30">
      <c r="I4899" s="20"/>
      <c r="P4899" s="20"/>
      <c r="W4899" s="20"/>
      <c r="AD4899" s="20"/>
    </row>
    <row r="4900" spans="9:30">
      <c r="I4900" s="20"/>
      <c r="P4900" s="20"/>
      <c r="W4900" s="20"/>
      <c r="AD4900" s="20"/>
    </row>
    <row r="4901" spans="9:30">
      <c r="I4901" s="20"/>
      <c r="P4901" s="20"/>
      <c r="W4901" s="20"/>
      <c r="AD4901" s="20"/>
    </row>
    <row r="4902" spans="9:30">
      <c r="I4902" s="20"/>
      <c r="P4902" s="20"/>
      <c r="W4902" s="20"/>
      <c r="AD4902" s="20"/>
    </row>
    <row r="4903" spans="9:30">
      <c r="I4903" s="20"/>
      <c r="P4903" s="20"/>
      <c r="W4903" s="20"/>
      <c r="AD4903" s="20"/>
    </row>
    <row r="4904" spans="9:30">
      <c r="I4904" s="20"/>
      <c r="P4904" s="20"/>
      <c r="W4904" s="20"/>
      <c r="AD4904" s="20"/>
    </row>
    <row r="4905" spans="9:30">
      <c r="I4905" s="20"/>
      <c r="P4905" s="20"/>
      <c r="W4905" s="20"/>
      <c r="AD4905" s="20"/>
    </row>
    <row r="4906" spans="9:30">
      <c r="I4906" s="20"/>
      <c r="P4906" s="20"/>
      <c r="W4906" s="20"/>
      <c r="AD4906" s="20"/>
    </row>
    <row r="4907" spans="9:30">
      <c r="I4907" s="20"/>
      <c r="P4907" s="20"/>
      <c r="W4907" s="20"/>
      <c r="AD4907" s="20"/>
    </row>
    <row r="4908" spans="9:30">
      <c r="I4908" s="20"/>
      <c r="P4908" s="20"/>
      <c r="W4908" s="20"/>
      <c r="AD4908" s="20"/>
    </row>
    <row r="4909" spans="9:30">
      <c r="I4909" s="20"/>
      <c r="P4909" s="20"/>
      <c r="W4909" s="20"/>
      <c r="AD4909" s="20"/>
    </row>
    <row r="4910" spans="9:30">
      <c r="I4910" s="20"/>
      <c r="P4910" s="20"/>
      <c r="W4910" s="20"/>
      <c r="AD4910" s="20"/>
    </row>
    <row r="4911" spans="9:30">
      <c r="I4911" s="20"/>
      <c r="P4911" s="20"/>
      <c r="W4911" s="20"/>
      <c r="AD4911" s="20"/>
    </row>
    <row r="4912" spans="9:30">
      <c r="I4912" s="20"/>
      <c r="P4912" s="20"/>
      <c r="W4912" s="20"/>
      <c r="AD4912" s="20"/>
    </row>
    <row r="4913" spans="9:30">
      <c r="I4913" s="20"/>
      <c r="P4913" s="20"/>
      <c r="W4913" s="20"/>
      <c r="AD4913" s="20"/>
    </row>
    <row r="4914" spans="9:30">
      <c r="I4914" s="20"/>
      <c r="P4914" s="20"/>
      <c r="W4914" s="20"/>
      <c r="AD4914" s="20"/>
    </row>
    <row r="4915" spans="9:30">
      <c r="I4915" s="20"/>
      <c r="P4915" s="20"/>
      <c r="W4915" s="20"/>
      <c r="AD4915" s="20"/>
    </row>
    <row r="4916" spans="9:30">
      <c r="I4916" s="20"/>
      <c r="P4916" s="20"/>
      <c r="W4916" s="20"/>
      <c r="AD4916" s="20"/>
    </row>
    <row r="4917" spans="9:30">
      <c r="I4917" s="20"/>
      <c r="P4917" s="20"/>
      <c r="W4917" s="20"/>
      <c r="AD4917" s="20"/>
    </row>
    <row r="4918" spans="9:30">
      <c r="I4918" s="20"/>
      <c r="P4918" s="20"/>
      <c r="W4918" s="20"/>
      <c r="AD4918" s="20"/>
    </row>
    <row r="4919" spans="9:30">
      <c r="I4919" s="20"/>
      <c r="P4919" s="20"/>
      <c r="W4919" s="20"/>
      <c r="AD4919" s="20"/>
    </row>
    <row r="4920" spans="9:30">
      <c r="I4920" s="20"/>
      <c r="P4920" s="20"/>
      <c r="W4920" s="20"/>
      <c r="AD4920" s="20"/>
    </row>
    <row r="4921" spans="9:30">
      <c r="I4921" s="20"/>
      <c r="P4921" s="20"/>
      <c r="W4921" s="20"/>
      <c r="AD4921" s="20"/>
    </row>
    <row r="4922" spans="9:30">
      <c r="I4922" s="20"/>
      <c r="P4922" s="20"/>
      <c r="W4922" s="20"/>
      <c r="AD4922" s="20"/>
    </row>
    <row r="4923" spans="9:30">
      <c r="I4923" s="20"/>
      <c r="P4923" s="20"/>
      <c r="W4923" s="20"/>
      <c r="AD4923" s="20"/>
    </row>
    <row r="4924" spans="9:30">
      <c r="I4924" s="20"/>
      <c r="P4924" s="20"/>
      <c r="W4924" s="20"/>
      <c r="AD4924" s="20"/>
    </row>
    <row r="4925" spans="9:30">
      <c r="I4925" s="20"/>
      <c r="P4925" s="20"/>
      <c r="W4925" s="20"/>
      <c r="AD4925" s="20"/>
    </row>
    <row r="4926" spans="9:30">
      <c r="I4926" s="20"/>
      <c r="P4926" s="20"/>
      <c r="W4926" s="20"/>
      <c r="AD4926" s="20"/>
    </row>
    <row r="4927" spans="9:30">
      <c r="I4927" s="20"/>
      <c r="P4927" s="20"/>
      <c r="W4927" s="20"/>
      <c r="AD4927" s="20"/>
    </row>
    <row r="4928" spans="9:30">
      <c r="I4928" s="20"/>
      <c r="P4928" s="20"/>
      <c r="W4928" s="20"/>
      <c r="AD4928" s="20"/>
    </row>
    <row r="4929" spans="9:30">
      <c r="I4929" s="20"/>
      <c r="P4929" s="20"/>
      <c r="W4929" s="20"/>
      <c r="AD4929" s="20"/>
    </row>
    <row r="4930" spans="9:30">
      <c r="I4930" s="20"/>
      <c r="P4930" s="20"/>
      <c r="W4930" s="20"/>
      <c r="AD4930" s="20"/>
    </row>
    <row r="4931" spans="9:30">
      <c r="I4931" s="20"/>
      <c r="P4931" s="20"/>
      <c r="W4931" s="20"/>
      <c r="AD4931" s="20"/>
    </row>
    <row r="4932" spans="9:30">
      <c r="I4932" s="20"/>
      <c r="P4932" s="20"/>
      <c r="W4932" s="20"/>
      <c r="AD4932" s="20"/>
    </row>
    <row r="4933" spans="9:30">
      <c r="I4933" s="20"/>
      <c r="P4933" s="20"/>
      <c r="W4933" s="20"/>
      <c r="AD4933" s="20"/>
    </row>
    <row r="4934" spans="9:30">
      <c r="I4934" s="20"/>
      <c r="P4934" s="20"/>
      <c r="W4934" s="20"/>
      <c r="AD4934" s="20"/>
    </row>
    <row r="4935" spans="9:30">
      <c r="I4935" s="20"/>
      <c r="P4935" s="20"/>
      <c r="W4935" s="20"/>
      <c r="AD4935" s="20"/>
    </row>
    <row r="4936" spans="9:30">
      <c r="I4936" s="20"/>
      <c r="P4936" s="20"/>
      <c r="W4936" s="20"/>
      <c r="AD4936" s="20"/>
    </row>
    <row r="4937" spans="9:30">
      <c r="I4937" s="20"/>
      <c r="P4937" s="20"/>
      <c r="W4937" s="20"/>
      <c r="AD4937" s="20"/>
    </row>
    <row r="4938" spans="9:30">
      <c r="I4938" s="20"/>
      <c r="P4938" s="20"/>
      <c r="W4938" s="20"/>
      <c r="AD4938" s="20"/>
    </row>
    <row r="4939" spans="9:30">
      <c r="I4939" s="20"/>
      <c r="P4939" s="20"/>
      <c r="W4939" s="20"/>
      <c r="AD4939" s="20"/>
    </row>
    <row r="4940" spans="9:30">
      <c r="I4940" s="20"/>
      <c r="P4940" s="20"/>
      <c r="W4940" s="20"/>
      <c r="AD4940" s="20"/>
    </row>
    <row r="4941" spans="9:30">
      <c r="I4941" s="20"/>
      <c r="P4941" s="20"/>
      <c r="W4941" s="20"/>
      <c r="AD4941" s="20"/>
    </row>
    <row r="4942" spans="9:30">
      <c r="I4942" s="20"/>
      <c r="P4942" s="20"/>
      <c r="W4942" s="20"/>
      <c r="AD4942" s="20"/>
    </row>
    <row r="4943" spans="9:30">
      <c r="I4943" s="20"/>
      <c r="P4943" s="20"/>
      <c r="W4943" s="20"/>
      <c r="AD4943" s="20"/>
    </row>
    <row r="4944" spans="9:30">
      <c r="I4944" s="20"/>
      <c r="P4944" s="20"/>
      <c r="W4944" s="20"/>
      <c r="AD4944" s="20"/>
    </row>
    <row r="4945" spans="9:30">
      <c r="I4945" s="20"/>
      <c r="P4945" s="20"/>
      <c r="W4945" s="20"/>
      <c r="AD4945" s="20"/>
    </row>
    <row r="4946" spans="9:30">
      <c r="I4946" s="20"/>
      <c r="P4946" s="20"/>
      <c r="W4946" s="20"/>
      <c r="AD4946" s="20"/>
    </row>
    <row r="4947" spans="9:30">
      <c r="I4947" s="20"/>
      <c r="P4947" s="20"/>
      <c r="W4947" s="20"/>
      <c r="AD4947" s="20"/>
    </row>
    <row r="4948" spans="9:30">
      <c r="I4948" s="20"/>
      <c r="P4948" s="20"/>
      <c r="W4948" s="20"/>
      <c r="AD4948" s="20"/>
    </row>
    <row r="4949" spans="9:30">
      <c r="I4949" s="20"/>
      <c r="P4949" s="20"/>
      <c r="W4949" s="20"/>
      <c r="AD4949" s="20"/>
    </row>
    <row r="4950" spans="9:30">
      <c r="I4950" s="20"/>
      <c r="P4950" s="20"/>
      <c r="W4950" s="20"/>
      <c r="AD4950" s="20"/>
    </row>
    <row r="4951" spans="9:30">
      <c r="I4951" s="20"/>
      <c r="P4951" s="20"/>
      <c r="W4951" s="20"/>
      <c r="AD4951" s="20"/>
    </row>
    <row r="4952" spans="9:30">
      <c r="I4952" s="20"/>
      <c r="P4952" s="20"/>
      <c r="W4952" s="20"/>
      <c r="AD4952" s="20"/>
    </row>
    <row r="4953" spans="9:30">
      <c r="I4953" s="20"/>
      <c r="P4953" s="20"/>
      <c r="W4953" s="20"/>
      <c r="AD4953" s="20"/>
    </row>
    <row r="4954" spans="9:30">
      <c r="I4954" s="20"/>
      <c r="P4954" s="20"/>
      <c r="W4954" s="20"/>
      <c r="AD4954" s="20"/>
    </row>
    <row r="4955" spans="9:30">
      <c r="I4955" s="20"/>
      <c r="P4955" s="20"/>
      <c r="W4955" s="20"/>
      <c r="AD4955" s="20"/>
    </row>
    <row r="4956" spans="9:30">
      <c r="I4956" s="20"/>
      <c r="P4956" s="20"/>
      <c r="W4956" s="20"/>
      <c r="AD4956" s="20"/>
    </row>
    <row r="4957" spans="9:30">
      <c r="I4957" s="20"/>
      <c r="P4957" s="20"/>
      <c r="W4957" s="20"/>
      <c r="AD4957" s="20"/>
    </row>
    <row r="4958" spans="9:30">
      <c r="I4958" s="20"/>
      <c r="P4958" s="20"/>
      <c r="W4958" s="20"/>
      <c r="AD4958" s="20"/>
    </row>
    <row r="4959" spans="9:30">
      <c r="I4959" s="20"/>
      <c r="P4959" s="20"/>
      <c r="W4959" s="20"/>
      <c r="AD4959" s="20"/>
    </row>
    <row r="4960" spans="9:30">
      <c r="I4960" s="20"/>
      <c r="P4960" s="20"/>
      <c r="W4960" s="20"/>
      <c r="AD4960" s="20"/>
    </row>
    <row r="4961" spans="9:30">
      <c r="I4961" s="20"/>
      <c r="P4961" s="20"/>
      <c r="W4961" s="20"/>
      <c r="AD4961" s="20"/>
    </row>
    <row r="4962" spans="9:30">
      <c r="I4962" s="20"/>
      <c r="P4962" s="20"/>
      <c r="W4962" s="20"/>
      <c r="AD4962" s="20"/>
    </row>
    <row r="4963" spans="9:30">
      <c r="I4963" s="20"/>
      <c r="P4963" s="20"/>
      <c r="W4963" s="20"/>
      <c r="AD4963" s="20"/>
    </row>
    <row r="4964" spans="9:30">
      <c r="I4964" s="20"/>
      <c r="P4964" s="20"/>
      <c r="W4964" s="20"/>
      <c r="AD4964" s="20"/>
    </row>
    <row r="4965" spans="9:30">
      <c r="I4965" s="20"/>
      <c r="P4965" s="20"/>
      <c r="W4965" s="20"/>
      <c r="AD4965" s="20"/>
    </row>
    <row r="4966" spans="9:30">
      <c r="I4966" s="20"/>
      <c r="P4966" s="20"/>
      <c r="W4966" s="20"/>
      <c r="AD4966" s="20"/>
    </row>
    <row r="4967" spans="9:30">
      <c r="I4967" s="20"/>
      <c r="P4967" s="20"/>
      <c r="W4967" s="20"/>
      <c r="AD4967" s="20"/>
    </row>
    <row r="4968" spans="9:30">
      <c r="I4968" s="20"/>
      <c r="P4968" s="20"/>
      <c r="W4968" s="20"/>
      <c r="AD4968" s="20"/>
    </row>
    <row r="4969" spans="9:30">
      <c r="I4969" s="20"/>
      <c r="P4969" s="20"/>
      <c r="W4969" s="20"/>
      <c r="AD4969" s="20"/>
    </row>
    <row r="4970" spans="9:30">
      <c r="I4970" s="20"/>
      <c r="P4970" s="20"/>
      <c r="W4970" s="20"/>
      <c r="AD4970" s="20"/>
    </row>
    <row r="4971" spans="9:30">
      <c r="I4971" s="20"/>
      <c r="P4971" s="20"/>
      <c r="W4971" s="20"/>
      <c r="AD4971" s="20"/>
    </row>
    <row r="4972" spans="9:30">
      <c r="I4972" s="20"/>
      <c r="P4972" s="20"/>
      <c r="W4972" s="20"/>
      <c r="AD4972" s="20"/>
    </row>
    <row r="4973" spans="9:30">
      <c r="I4973" s="20"/>
      <c r="P4973" s="20"/>
      <c r="W4973" s="20"/>
      <c r="AD4973" s="20"/>
    </row>
    <row r="4974" spans="9:30">
      <c r="I4974" s="20"/>
      <c r="P4974" s="20"/>
      <c r="W4974" s="20"/>
      <c r="AD4974" s="20"/>
    </row>
    <row r="4975" spans="9:30">
      <c r="I4975" s="20"/>
      <c r="P4975" s="20"/>
      <c r="W4975" s="20"/>
      <c r="AD4975" s="20"/>
    </row>
    <row r="4976" spans="9:30">
      <c r="I4976" s="20"/>
      <c r="P4976" s="20"/>
      <c r="W4976" s="20"/>
      <c r="AD4976" s="20"/>
    </row>
    <row r="4977" spans="9:30">
      <c r="I4977" s="20"/>
      <c r="P4977" s="20"/>
      <c r="W4977" s="20"/>
      <c r="AD4977" s="20"/>
    </row>
    <row r="4978" spans="9:30">
      <c r="I4978" s="20"/>
      <c r="P4978" s="20"/>
      <c r="W4978" s="20"/>
      <c r="AD4978" s="20"/>
    </row>
    <row r="4979" spans="9:30">
      <c r="I4979" s="20"/>
      <c r="P4979" s="20"/>
      <c r="W4979" s="20"/>
      <c r="AD4979" s="20"/>
    </row>
    <row r="4980" spans="9:30">
      <c r="I4980" s="20"/>
      <c r="P4980" s="20"/>
      <c r="W4980" s="20"/>
      <c r="AD4980" s="20"/>
    </row>
    <row r="4981" spans="9:30">
      <c r="I4981" s="20"/>
      <c r="P4981" s="20"/>
      <c r="W4981" s="20"/>
      <c r="AD4981" s="20"/>
    </row>
    <row r="4982" spans="9:30">
      <c r="I4982" s="20"/>
      <c r="P4982" s="20"/>
      <c r="W4982" s="20"/>
      <c r="AD4982" s="20"/>
    </row>
    <row r="4983" spans="9:30">
      <c r="I4983" s="20"/>
      <c r="P4983" s="20"/>
      <c r="W4983" s="20"/>
      <c r="AD4983" s="20"/>
    </row>
    <row r="4984" spans="9:30">
      <c r="I4984" s="20"/>
      <c r="P4984" s="20"/>
      <c r="W4984" s="20"/>
      <c r="AD4984" s="20"/>
    </row>
    <row r="4985" spans="9:30">
      <c r="I4985" s="20"/>
      <c r="P4985" s="20"/>
      <c r="W4985" s="20"/>
      <c r="AD4985" s="20"/>
    </row>
    <row r="4986" spans="9:30">
      <c r="I4986" s="20"/>
      <c r="P4986" s="20"/>
      <c r="W4986" s="20"/>
      <c r="AD4986" s="20"/>
    </row>
    <row r="4987" spans="9:30">
      <c r="I4987" s="20"/>
      <c r="P4987" s="20"/>
      <c r="W4987" s="20"/>
      <c r="AD4987" s="20"/>
    </row>
    <row r="4988" spans="9:30">
      <c r="I4988" s="20"/>
      <c r="P4988" s="20"/>
      <c r="W4988" s="20"/>
      <c r="AD4988" s="20"/>
    </row>
    <row r="4989" spans="9:30">
      <c r="I4989" s="20"/>
      <c r="P4989" s="20"/>
      <c r="W4989" s="20"/>
      <c r="AD4989" s="20"/>
    </row>
    <row r="4990" spans="9:30">
      <c r="I4990" s="20"/>
      <c r="P4990" s="20"/>
      <c r="W4990" s="20"/>
      <c r="AD4990" s="20"/>
    </row>
    <row r="4991" spans="9:30">
      <c r="I4991" s="20"/>
      <c r="P4991" s="20"/>
      <c r="W4991" s="20"/>
      <c r="AD4991" s="20"/>
    </row>
    <row r="4992" spans="9:30">
      <c r="I4992" s="20"/>
      <c r="P4992" s="20"/>
      <c r="W4992" s="20"/>
      <c r="AD4992" s="20"/>
    </row>
    <row r="4993" spans="9:30">
      <c r="I4993" s="20"/>
      <c r="P4993" s="20"/>
      <c r="W4993" s="20"/>
      <c r="AD4993" s="20"/>
    </row>
    <row r="4994" spans="9:30">
      <c r="I4994" s="20"/>
      <c r="P4994" s="20"/>
      <c r="W4994" s="20"/>
      <c r="AD4994" s="20"/>
    </row>
    <row r="4995" spans="9:30">
      <c r="I4995" s="20"/>
      <c r="P4995" s="20"/>
      <c r="W4995" s="20"/>
      <c r="AD4995" s="20"/>
    </row>
    <row r="4996" spans="9:30">
      <c r="I4996" s="20"/>
      <c r="P4996" s="20"/>
      <c r="W4996" s="20"/>
      <c r="AD4996" s="20"/>
    </row>
    <row r="4997" spans="9:30">
      <c r="I4997" s="20"/>
      <c r="P4997" s="20"/>
      <c r="W4997" s="20"/>
      <c r="AD4997" s="20"/>
    </row>
    <row r="4998" spans="9:30">
      <c r="I4998" s="20"/>
      <c r="P4998" s="20"/>
      <c r="W4998" s="20"/>
      <c r="AD4998" s="20"/>
    </row>
    <row r="4999" spans="9:30">
      <c r="I4999" s="20"/>
      <c r="P4999" s="20"/>
      <c r="W4999" s="20"/>
      <c r="AD4999" s="20"/>
    </row>
    <row r="5000" spans="9:30">
      <c r="I5000" s="20"/>
      <c r="P5000" s="20"/>
      <c r="W5000" s="20"/>
      <c r="AD5000" s="20"/>
    </row>
    <row r="5001" spans="9:30">
      <c r="I5001" s="20"/>
      <c r="P5001" s="20"/>
      <c r="W5001" s="20"/>
      <c r="AD5001" s="20"/>
    </row>
    <row r="5002" spans="9:30">
      <c r="I5002" s="20"/>
      <c r="P5002" s="20"/>
      <c r="W5002" s="20"/>
      <c r="AD5002" s="20"/>
    </row>
    <row r="5003" spans="9:30">
      <c r="I5003" s="20"/>
      <c r="P5003" s="20"/>
      <c r="W5003" s="20"/>
      <c r="AD5003" s="20"/>
    </row>
    <row r="5004" spans="9:30">
      <c r="I5004" s="20"/>
      <c r="P5004" s="20"/>
      <c r="W5004" s="20"/>
      <c r="AD5004" s="20"/>
    </row>
    <row r="5005" spans="9:30">
      <c r="I5005" s="20"/>
      <c r="P5005" s="20"/>
      <c r="W5005" s="20"/>
      <c r="AD5005" s="20"/>
    </row>
    <row r="5006" spans="9:30">
      <c r="I5006" s="20"/>
      <c r="P5006" s="20"/>
      <c r="W5006" s="20"/>
      <c r="AD5006" s="20"/>
    </row>
    <row r="5007" spans="9:30">
      <c r="I5007" s="20"/>
      <c r="P5007" s="20"/>
      <c r="W5007" s="20"/>
      <c r="AD5007" s="20"/>
    </row>
    <row r="5008" spans="9:30">
      <c r="I5008" s="20"/>
      <c r="P5008" s="20"/>
      <c r="W5008" s="20"/>
      <c r="AD5008" s="20"/>
    </row>
    <row r="5009" spans="9:30">
      <c r="I5009" s="20"/>
      <c r="P5009" s="20"/>
      <c r="W5009" s="20"/>
      <c r="AD5009" s="20"/>
    </row>
    <row r="5010" spans="9:30">
      <c r="I5010" s="20"/>
      <c r="P5010" s="20"/>
      <c r="W5010" s="20"/>
      <c r="AD5010" s="20"/>
    </row>
    <row r="5011" spans="9:30">
      <c r="I5011" s="20"/>
      <c r="P5011" s="20"/>
      <c r="W5011" s="20"/>
      <c r="AD5011" s="20"/>
    </row>
    <row r="5012" spans="9:30">
      <c r="I5012" s="20"/>
      <c r="P5012" s="20"/>
      <c r="W5012" s="20"/>
      <c r="AD5012" s="20"/>
    </row>
    <row r="5013" spans="9:30">
      <c r="I5013" s="20"/>
      <c r="P5013" s="20"/>
      <c r="W5013" s="20"/>
      <c r="AD5013" s="20"/>
    </row>
    <row r="5014" spans="9:30">
      <c r="I5014" s="20"/>
      <c r="P5014" s="20"/>
      <c r="W5014" s="20"/>
      <c r="AD5014" s="20"/>
    </row>
    <row r="5015" spans="9:30">
      <c r="I5015" s="20"/>
      <c r="P5015" s="20"/>
      <c r="W5015" s="20"/>
      <c r="AD5015" s="20"/>
    </row>
    <row r="5016" spans="9:30">
      <c r="I5016" s="20"/>
      <c r="P5016" s="20"/>
      <c r="W5016" s="20"/>
      <c r="AD5016" s="20"/>
    </row>
    <row r="5017" spans="9:30">
      <c r="I5017" s="20"/>
      <c r="P5017" s="20"/>
      <c r="W5017" s="20"/>
      <c r="AD5017" s="20"/>
    </row>
    <row r="5018" spans="9:30">
      <c r="I5018" s="20"/>
      <c r="P5018" s="20"/>
      <c r="W5018" s="20"/>
      <c r="AD5018" s="20"/>
    </row>
    <row r="5019" spans="9:30">
      <c r="I5019" s="20"/>
      <c r="P5019" s="20"/>
      <c r="W5019" s="20"/>
      <c r="AD5019" s="20"/>
    </row>
    <row r="5020" spans="9:30">
      <c r="I5020" s="20"/>
      <c r="P5020" s="20"/>
      <c r="W5020" s="20"/>
      <c r="AD5020" s="20"/>
    </row>
    <row r="5021" spans="9:30">
      <c r="I5021" s="20"/>
      <c r="P5021" s="20"/>
      <c r="W5021" s="20"/>
      <c r="AD5021" s="20"/>
    </row>
    <row r="5022" spans="9:30">
      <c r="I5022" s="20"/>
      <c r="P5022" s="20"/>
      <c r="W5022" s="20"/>
      <c r="AD5022" s="20"/>
    </row>
    <row r="5023" spans="9:30">
      <c r="I5023" s="20"/>
      <c r="P5023" s="20"/>
      <c r="W5023" s="20"/>
      <c r="AD5023" s="20"/>
    </row>
    <row r="5024" spans="9:30">
      <c r="I5024" s="20"/>
      <c r="P5024" s="20"/>
      <c r="W5024" s="20"/>
      <c r="AD5024" s="20"/>
    </row>
    <row r="5025" spans="9:30">
      <c r="I5025" s="20"/>
      <c r="P5025" s="20"/>
      <c r="W5025" s="20"/>
      <c r="AD5025" s="20"/>
    </row>
    <row r="5026" spans="9:30">
      <c r="I5026" s="20"/>
      <c r="P5026" s="20"/>
      <c r="W5026" s="20"/>
      <c r="AD5026" s="20"/>
    </row>
    <row r="5027" spans="9:30">
      <c r="I5027" s="20"/>
      <c r="P5027" s="20"/>
      <c r="W5027" s="20"/>
      <c r="AD5027" s="20"/>
    </row>
    <row r="5028" spans="9:30">
      <c r="I5028" s="20"/>
      <c r="P5028" s="20"/>
      <c r="W5028" s="20"/>
      <c r="AD5028" s="20"/>
    </row>
    <row r="5029" spans="9:30">
      <c r="I5029" s="20"/>
      <c r="P5029" s="20"/>
      <c r="W5029" s="20"/>
      <c r="AD5029" s="20"/>
    </row>
    <row r="5030" spans="9:30">
      <c r="I5030" s="20"/>
      <c r="P5030" s="20"/>
      <c r="W5030" s="20"/>
      <c r="AD5030" s="20"/>
    </row>
    <row r="5031" spans="9:30">
      <c r="I5031" s="20"/>
      <c r="P5031" s="20"/>
      <c r="W5031" s="20"/>
      <c r="AD5031" s="20"/>
    </row>
    <row r="5032" spans="9:30">
      <c r="I5032" s="20"/>
      <c r="P5032" s="20"/>
      <c r="W5032" s="20"/>
      <c r="AD5032" s="20"/>
    </row>
    <row r="5033" spans="9:30">
      <c r="I5033" s="20"/>
      <c r="P5033" s="20"/>
      <c r="W5033" s="20"/>
      <c r="AD5033" s="20"/>
    </row>
    <row r="5034" spans="9:30">
      <c r="I5034" s="20"/>
      <c r="P5034" s="20"/>
      <c r="W5034" s="20"/>
      <c r="AD5034" s="20"/>
    </row>
    <row r="5035" spans="9:30">
      <c r="I5035" s="20"/>
      <c r="P5035" s="20"/>
      <c r="W5035" s="20"/>
      <c r="AD5035" s="20"/>
    </row>
    <row r="5036" spans="9:30">
      <c r="I5036" s="20"/>
      <c r="P5036" s="20"/>
      <c r="W5036" s="20"/>
      <c r="AD5036" s="20"/>
    </row>
    <row r="5037" spans="9:30">
      <c r="I5037" s="20"/>
      <c r="P5037" s="20"/>
      <c r="W5037" s="20"/>
      <c r="AD5037" s="20"/>
    </row>
    <row r="5038" spans="9:30">
      <c r="I5038" s="20"/>
      <c r="P5038" s="20"/>
      <c r="W5038" s="20"/>
      <c r="AD5038" s="20"/>
    </row>
    <row r="5039" spans="9:30">
      <c r="I5039" s="20"/>
      <c r="P5039" s="20"/>
      <c r="W5039" s="20"/>
      <c r="AD5039" s="20"/>
    </row>
    <row r="5040" spans="9:30">
      <c r="I5040" s="20"/>
      <c r="P5040" s="20"/>
      <c r="W5040" s="20"/>
      <c r="AD5040" s="20"/>
    </row>
    <row r="5041" spans="9:30">
      <c r="I5041" s="20"/>
      <c r="P5041" s="20"/>
      <c r="W5041" s="20"/>
      <c r="AD5041" s="20"/>
    </row>
    <row r="5042" spans="9:30">
      <c r="I5042" s="20"/>
      <c r="P5042" s="20"/>
      <c r="W5042" s="20"/>
      <c r="AD5042" s="20"/>
    </row>
    <row r="5043" spans="9:30">
      <c r="I5043" s="20"/>
      <c r="P5043" s="20"/>
      <c r="W5043" s="20"/>
      <c r="AD5043" s="20"/>
    </row>
    <row r="5044" spans="9:30">
      <c r="I5044" s="20"/>
      <c r="P5044" s="20"/>
      <c r="W5044" s="20"/>
      <c r="AD5044" s="20"/>
    </row>
    <row r="5045" spans="9:30">
      <c r="I5045" s="20"/>
      <c r="P5045" s="20"/>
      <c r="W5045" s="20"/>
      <c r="AD5045" s="20"/>
    </row>
    <row r="5046" spans="9:30">
      <c r="I5046" s="20"/>
      <c r="P5046" s="20"/>
      <c r="W5046" s="20"/>
      <c r="AD5046" s="20"/>
    </row>
    <row r="5047" spans="9:30">
      <c r="I5047" s="20"/>
      <c r="P5047" s="20"/>
      <c r="W5047" s="20"/>
      <c r="AD5047" s="20"/>
    </row>
    <row r="5048" spans="9:30">
      <c r="I5048" s="20"/>
      <c r="P5048" s="20"/>
      <c r="W5048" s="20"/>
      <c r="AD5048" s="20"/>
    </row>
    <row r="5049" spans="9:30">
      <c r="I5049" s="20"/>
      <c r="P5049" s="20"/>
      <c r="W5049" s="20"/>
      <c r="AD5049" s="20"/>
    </row>
    <row r="5050" spans="9:30">
      <c r="I5050" s="20"/>
      <c r="P5050" s="20"/>
      <c r="W5050" s="20"/>
      <c r="AD5050" s="20"/>
    </row>
    <row r="5051" spans="9:30">
      <c r="I5051" s="20"/>
      <c r="P5051" s="20"/>
      <c r="W5051" s="20"/>
      <c r="AD5051" s="20"/>
    </row>
    <row r="5052" spans="9:30">
      <c r="I5052" s="20"/>
      <c r="P5052" s="20"/>
      <c r="W5052" s="20"/>
      <c r="AD5052" s="20"/>
    </row>
    <row r="5053" spans="9:30">
      <c r="I5053" s="20"/>
      <c r="P5053" s="20"/>
      <c r="W5053" s="20"/>
      <c r="AD5053" s="20"/>
    </row>
    <row r="5054" spans="9:30">
      <c r="I5054" s="20"/>
      <c r="P5054" s="20"/>
      <c r="W5054" s="20"/>
      <c r="AD5054" s="20"/>
    </row>
    <row r="5055" spans="9:30">
      <c r="I5055" s="20"/>
      <c r="P5055" s="20"/>
      <c r="W5055" s="20"/>
      <c r="AD5055" s="20"/>
    </row>
    <row r="5056" spans="9:30">
      <c r="I5056" s="20"/>
      <c r="P5056" s="20"/>
      <c r="W5056" s="20"/>
      <c r="AD5056" s="20"/>
    </row>
    <row r="5057" spans="9:30">
      <c r="I5057" s="20"/>
      <c r="P5057" s="20"/>
      <c r="W5057" s="20"/>
      <c r="AD5057" s="20"/>
    </row>
    <row r="5058" spans="9:30">
      <c r="I5058" s="20"/>
      <c r="P5058" s="20"/>
      <c r="W5058" s="20"/>
      <c r="AD5058" s="20"/>
    </row>
    <row r="5059" spans="9:30">
      <c r="I5059" s="20"/>
      <c r="P5059" s="20"/>
      <c r="W5059" s="20"/>
      <c r="AD5059" s="20"/>
    </row>
    <row r="5060" spans="9:30">
      <c r="I5060" s="20"/>
      <c r="P5060" s="20"/>
      <c r="W5060" s="20"/>
      <c r="AD5060" s="20"/>
    </row>
    <row r="5061" spans="9:30">
      <c r="I5061" s="20"/>
      <c r="P5061" s="20"/>
      <c r="W5061" s="20"/>
      <c r="AD5061" s="20"/>
    </row>
    <row r="5062" spans="9:30">
      <c r="I5062" s="20"/>
      <c r="P5062" s="20"/>
      <c r="W5062" s="20"/>
      <c r="AD5062" s="20"/>
    </row>
    <row r="5063" spans="9:30">
      <c r="I5063" s="20"/>
      <c r="P5063" s="20"/>
      <c r="W5063" s="20"/>
      <c r="AD5063" s="20"/>
    </row>
    <row r="5064" spans="9:30">
      <c r="I5064" s="20"/>
      <c r="P5064" s="20"/>
      <c r="W5064" s="20"/>
      <c r="AD5064" s="20"/>
    </row>
    <row r="5065" spans="9:30">
      <c r="I5065" s="20"/>
      <c r="P5065" s="20"/>
      <c r="W5065" s="20"/>
      <c r="AD5065" s="20"/>
    </row>
    <row r="5066" spans="9:30">
      <c r="I5066" s="20"/>
      <c r="P5066" s="20"/>
      <c r="W5066" s="20"/>
      <c r="AD5066" s="20"/>
    </row>
    <row r="5067" spans="9:30">
      <c r="I5067" s="20"/>
      <c r="P5067" s="20"/>
      <c r="W5067" s="20"/>
      <c r="AD5067" s="20"/>
    </row>
    <row r="5068" spans="9:30">
      <c r="I5068" s="20"/>
      <c r="P5068" s="20"/>
      <c r="W5068" s="20"/>
      <c r="AD5068" s="20"/>
    </row>
    <row r="5069" spans="9:30">
      <c r="I5069" s="20"/>
      <c r="P5069" s="20"/>
      <c r="W5069" s="20"/>
      <c r="AD5069" s="20"/>
    </row>
    <row r="5070" spans="9:30">
      <c r="I5070" s="20"/>
      <c r="P5070" s="20"/>
      <c r="W5070" s="20"/>
      <c r="AD5070" s="20"/>
    </row>
    <row r="5071" spans="9:30">
      <c r="I5071" s="20"/>
      <c r="P5071" s="20"/>
      <c r="W5071" s="20"/>
      <c r="AD5071" s="20"/>
    </row>
    <row r="5072" spans="9:30">
      <c r="I5072" s="20"/>
      <c r="P5072" s="20"/>
      <c r="W5072" s="20"/>
      <c r="AD5072" s="20"/>
    </row>
    <row r="5073" spans="9:30">
      <c r="I5073" s="20"/>
      <c r="P5073" s="20"/>
      <c r="W5073" s="20"/>
      <c r="AD5073" s="20"/>
    </row>
    <row r="5074" spans="9:30">
      <c r="I5074" s="20"/>
      <c r="P5074" s="20"/>
      <c r="W5074" s="20"/>
      <c r="AD5074" s="20"/>
    </row>
    <row r="5075" spans="9:30">
      <c r="I5075" s="20"/>
      <c r="P5075" s="20"/>
      <c r="W5075" s="20"/>
      <c r="AD5075" s="20"/>
    </row>
    <row r="5076" spans="9:30">
      <c r="I5076" s="20"/>
      <c r="P5076" s="20"/>
      <c r="W5076" s="20"/>
      <c r="AD5076" s="20"/>
    </row>
    <row r="5077" spans="9:30">
      <c r="I5077" s="20"/>
      <c r="P5077" s="20"/>
      <c r="W5077" s="20"/>
      <c r="AD5077" s="20"/>
    </row>
    <row r="5078" spans="9:30">
      <c r="I5078" s="20"/>
      <c r="P5078" s="20"/>
      <c r="W5078" s="20"/>
      <c r="AD5078" s="20"/>
    </row>
    <row r="5079" spans="9:30">
      <c r="I5079" s="20"/>
      <c r="P5079" s="20"/>
      <c r="W5079" s="20"/>
      <c r="AD5079" s="20"/>
    </row>
    <row r="5080" spans="9:30">
      <c r="I5080" s="20"/>
      <c r="P5080" s="20"/>
      <c r="W5080" s="20"/>
      <c r="AD5080" s="20"/>
    </row>
    <row r="5081" spans="9:30">
      <c r="I5081" s="20"/>
      <c r="P5081" s="20"/>
      <c r="W5081" s="20"/>
      <c r="AD5081" s="20"/>
    </row>
    <row r="5082" spans="9:30">
      <c r="I5082" s="20"/>
      <c r="P5082" s="20"/>
      <c r="W5082" s="20"/>
      <c r="AD5082" s="20"/>
    </row>
    <row r="5083" spans="9:30">
      <c r="I5083" s="20"/>
      <c r="P5083" s="20"/>
      <c r="W5083" s="20"/>
      <c r="AD5083" s="20"/>
    </row>
    <row r="5084" spans="9:30">
      <c r="I5084" s="20"/>
      <c r="P5084" s="20"/>
      <c r="W5084" s="20"/>
      <c r="AD5084" s="20"/>
    </row>
    <row r="5085" spans="9:30">
      <c r="I5085" s="20"/>
      <c r="P5085" s="20"/>
      <c r="W5085" s="20"/>
      <c r="AD5085" s="20"/>
    </row>
    <row r="5086" spans="9:30">
      <c r="I5086" s="20"/>
      <c r="P5086" s="20"/>
      <c r="W5086" s="20"/>
      <c r="AD5086" s="20"/>
    </row>
    <row r="5087" spans="9:30">
      <c r="I5087" s="20"/>
      <c r="P5087" s="20"/>
      <c r="W5087" s="20"/>
      <c r="AD5087" s="20"/>
    </row>
    <row r="5088" spans="9:30">
      <c r="I5088" s="20"/>
      <c r="P5088" s="20"/>
      <c r="W5088" s="20"/>
      <c r="AD5088" s="20"/>
    </row>
    <row r="5089" spans="9:30">
      <c r="I5089" s="20"/>
      <c r="P5089" s="20"/>
      <c r="W5089" s="20"/>
      <c r="AD5089" s="20"/>
    </row>
    <row r="5090" spans="9:30">
      <c r="I5090" s="20"/>
      <c r="P5090" s="20"/>
      <c r="W5090" s="20"/>
      <c r="AD5090" s="20"/>
    </row>
    <row r="5091" spans="9:30">
      <c r="I5091" s="20"/>
      <c r="P5091" s="20"/>
      <c r="W5091" s="20"/>
      <c r="AD5091" s="20"/>
    </row>
    <row r="5092" spans="9:30">
      <c r="I5092" s="20"/>
      <c r="P5092" s="20"/>
      <c r="W5092" s="20"/>
      <c r="AD5092" s="20"/>
    </row>
    <row r="5093" spans="9:30">
      <c r="I5093" s="20"/>
      <c r="P5093" s="20"/>
      <c r="W5093" s="20"/>
      <c r="AD5093" s="20"/>
    </row>
    <row r="5094" spans="9:30">
      <c r="I5094" s="20"/>
      <c r="P5094" s="20"/>
      <c r="W5094" s="20"/>
      <c r="AD5094" s="20"/>
    </row>
    <row r="5095" spans="9:30">
      <c r="I5095" s="20"/>
      <c r="P5095" s="20"/>
      <c r="W5095" s="20"/>
      <c r="AD5095" s="20"/>
    </row>
    <row r="5096" spans="9:30">
      <c r="I5096" s="20"/>
      <c r="P5096" s="20"/>
      <c r="W5096" s="20"/>
      <c r="AD5096" s="20"/>
    </row>
    <row r="5097" spans="9:30">
      <c r="I5097" s="20"/>
      <c r="P5097" s="20"/>
      <c r="W5097" s="20"/>
      <c r="AD5097" s="20"/>
    </row>
    <row r="5098" spans="9:30">
      <c r="I5098" s="20"/>
      <c r="P5098" s="20"/>
      <c r="W5098" s="20"/>
      <c r="AD5098" s="20"/>
    </row>
    <row r="5099" spans="9:30">
      <c r="I5099" s="20"/>
      <c r="P5099" s="20"/>
      <c r="W5099" s="20"/>
      <c r="AD5099" s="20"/>
    </row>
    <row r="5100" spans="9:30">
      <c r="I5100" s="20"/>
      <c r="P5100" s="20"/>
      <c r="W5100" s="20"/>
      <c r="AD5100" s="20"/>
    </row>
    <row r="5101" spans="9:30">
      <c r="I5101" s="20"/>
      <c r="P5101" s="20"/>
      <c r="W5101" s="20"/>
      <c r="AD5101" s="20"/>
    </row>
    <row r="5102" spans="9:30">
      <c r="I5102" s="20"/>
      <c r="P5102" s="20"/>
      <c r="W5102" s="20"/>
      <c r="AD5102" s="20"/>
    </row>
    <row r="5103" spans="9:30">
      <c r="I5103" s="20"/>
      <c r="P5103" s="20"/>
      <c r="W5103" s="20"/>
      <c r="AD5103" s="20"/>
    </row>
    <row r="5104" spans="9:30">
      <c r="I5104" s="20"/>
      <c r="P5104" s="20"/>
      <c r="W5104" s="20"/>
      <c r="AD5104" s="20"/>
    </row>
    <row r="5105" spans="9:30">
      <c r="I5105" s="20"/>
      <c r="P5105" s="20"/>
      <c r="W5105" s="20"/>
      <c r="AD5105" s="20"/>
    </row>
    <row r="5106" spans="9:30">
      <c r="I5106" s="20"/>
      <c r="P5106" s="20"/>
      <c r="W5106" s="20"/>
      <c r="AD5106" s="20"/>
    </row>
    <row r="5107" spans="9:30">
      <c r="I5107" s="20"/>
      <c r="P5107" s="20"/>
      <c r="W5107" s="20"/>
      <c r="AD5107" s="20"/>
    </row>
    <row r="5108" spans="9:30">
      <c r="I5108" s="20"/>
      <c r="P5108" s="20"/>
      <c r="W5108" s="20"/>
      <c r="AD5108" s="20"/>
    </row>
    <row r="5109" spans="9:30">
      <c r="I5109" s="20"/>
      <c r="P5109" s="20"/>
      <c r="W5109" s="20"/>
      <c r="AD5109" s="20"/>
    </row>
    <row r="5110" spans="9:30">
      <c r="I5110" s="20"/>
      <c r="P5110" s="20"/>
      <c r="W5110" s="20"/>
      <c r="AD5110" s="20"/>
    </row>
    <row r="5111" spans="9:30">
      <c r="I5111" s="20"/>
      <c r="P5111" s="20"/>
      <c r="W5111" s="20"/>
      <c r="AD5111" s="20"/>
    </row>
    <row r="5112" spans="9:30">
      <c r="I5112" s="20"/>
      <c r="P5112" s="20"/>
      <c r="W5112" s="20"/>
      <c r="AD5112" s="20"/>
    </row>
    <row r="5113" spans="9:30">
      <c r="I5113" s="20"/>
      <c r="P5113" s="20"/>
      <c r="W5113" s="20"/>
      <c r="AD5113" s="20"/>
    </row>
    <row r="5114" spans="9:30">
      <c r="I5114" s="20"/>
      <c r="P5114" s="20"/>
      <c r="W5114" s="20"/>
      <c r="AD5114" s="20"/>
    </row>
    <row r="5115" spans="9:30">
      <c r="I5115" s="20"/>
      <c r="P5115" s="20"/>
      <c r="W5115" s="20"/>
      <c r="AD5115" s="20"/>
    </row>
    <row r="5116" spans="9:30">
      <c r="I5116" s="20"/>
      <c r="P5116" s="20"/>
      <c r="W5116" s="20"/>
      <c r="AD5116" s="20"/>
    </row>
    <row r="5117" spans="9:30">
      <c r="I5117" s="20"/>
      <c r="P5117" s="20"/>
      <c r="W5117" s="20"/>
      <c r="AD5117" s="20"/>
    </row>
    <row r="5118" spans="9:30">
      <c r="I5118" s="20"/>
      <c r="P5118" s="20"/>
      <c r="W5118" s="20"/>
      <c r="AD5118" s="20"/>
    </row>
    <row r="5119" spans="9:30">
      <c r="I5119" s="20"/>
      <c r="P5119" s="20"/>
      <c r="W5119" s="20"/>
      <c r="AD5119" s="20"/>
    </row>
    <row r="5120" spans="9:30">
      <c r="I5120" s="20"/>
      <c r="P5120" s="20"/>
      <c r="W5120" s="20"/>
      <c r="AD5120" s="20"/>
    </row>
    <row r="5121" spans="9:30">
      <c r="I5121" s="20"/>
      <c r="P5121" s="20"/>
      <c r="W5121" s="20"/>
      <c r="AD5121" s="20"/>
    </row>
    <row r="5122" spans="9:30">
      <c r="I5122" s="20"/>
      <c r="P5122" s="20"/>
      <c r="W5122" s="20"/>
      <c r="AD5122" s="20"/>
    </row>
    <row r="5123" spans="9:30">
      <c r="I5123" s="20"/>
      <c r="P5123" s="20"/>
      <c r="W5123" s="20"/>
      <c r="AD5123" s="20"/>
    </row>
    <row r="5124" spans="9:30">
      <c r="I5124" s="20"/>
      <c r="P5124" s="20"/>
      <c r="W5124" s="20"/>
      <c r="AD5124" s="20"/>
    </row>
    <row r="5125" spans="9:30">
      <c r="I5125" s="20"/>
      <c r="P5125" s="20"/>
      <c r="W5125" s="20"/>
      <c r="AD5125" s="20"/>
    </row>
    <row r="5126" spans="9:30">
      <c r="I5126" s="20"/>
      <c r="P5126" s="20"/>
      <c r="W5126" s="20"/>
      <c r="AD5126" s="20"/>
    </row>
    <row r="5127" spans="9:30">
      <c r="I5127" s="20"/>
      <c r="P5127" s="20"/>
      <c r="W5127" s="20"/>
      <c r="AD5127" s="20"/>
    </row>
    <row r="5128" spans="9:30">
      <c r="I5128" s="20"/>
      <c r="P5128" s="20"/>
      <c r="W5128" s="20"/>
      <c r="AD5128" s="20"/>
    </row>
    <row r="5129" spans="9:30">
      <c r="I5129" s="20"/>
      <c r="P5129" s="20"/>
      <c r="W5129" s="20"/>
      <c r="AD5129" s="20"/>
    </row>
    <row r="5130" spans="9:30">
      <c r="I5130" s="20"/>
      <c r="P5130" s="20"/>
      <c r="W5130" s="20"/>
      <c r="AD5130" s="20"/>
    </row>
    <row r="5131" spans="9:30">
      <c r="I5131" s="20"/>
      <c r="P5131" s="20"/>
      <c r="W5131" s="20"/>
      <c r="AD5131" s="20"/>
    </row>
    <row r="5132" spans="9:30">
      <c r="I5132" s="20"/>
      <c r="P5132" s="20"/>
      <c r="W5132" s="20"/>
      <c r="AD5132" s="20"/>
    </row>
    <row r="5133" spans="9:30">
      <c r="I5133" s="20"/>
      <c r="P5133" s="20"/>
      <c r="W5133" s="20"/>
      <c r="AD5133" s="20"/>
    </row>
    <row r="5134" spans="9:30">
      <c r="I5134" s="20"/>
      <c r="P5134" s="20"/>
      <c r="W5134" s="20"/>
      <c r="AD5134" s="20"/>
    </row>
    <row r="5135" spans="9:30">
      <c r="I5135" s="20"/>
      <c r="P5135" s="20"/>
      <c r="W5135" s="20"/>
      <c r="AD5135" s="20"/>
    </row>
    <row r="5136" spans="9:30">
      <c r="I5136" s="20"/>
      <c r="P5136" s="20"/>
      <c r="W5136" s="20"/>
      <c r="AD5136" s="20"/>
    </row>
    <row r="5137" spans="9:30">
      <c r="I5137" s="20"/>
      <c r="P5137" s="20"/>
      <c r="W5137" s="20"/>
      <c r="AD5137" s="20"/>
    </row>
    <row r="5138" spans="9:30">
      <c r="I5138" s="20"/>
      <c r="P5138" s="20"/>
      <c r="W5138" s="20"/>
      <c r="AD5138" s="20"/>
    </row>
    <row r="5139" spans="9:30">
      <c r="I5139" s="20"/>
      <c r="P5139" s="20"/>
      <c r="W5139" s="20"/>
      <c r="AD5139" s="20"/>
    </row>
    <row r="5140" spans="9:30">
      <c r="I5140" s="20"/>
      <c r="P5140" s="20"/>
      <c r="W5140" s="20"/>
      <c r="AD5140" s="20"/>
    </row>
    <row r="5141" spans="9:30">
      <c r="I5141" s="20"/>
      <c r="P5141" s="20"/>
      <c r="W5141" s="20"/>
      <c r="AD5141" s="20"/>
    </row>
    <row r="5142" spans="9:30">
      <c r="I5142" s="20"/>
      <c r="P5142" s="20"/>
      <c r="W5142" s="20"/>
      <c r="AD5142" s="20"/>
    </row>
    <row r="5143" spans="9:30">
      <c r="I5143" s="20"/>
      <c r="P5143" s="20"/>
      <c r="W5143" s="20"/>
      <c r="AD5143" s="20"/>
    </row>
    <row r="5144" spans="9:30">
      <c r="I5144" s="20"/>
      <c r="P5144" s="20"/>
      <c r="W5144" s="20"/>
      <c r="AD5144" s="20"/>
    </row>
    <row r="5145" spans="9:30">
      <c r="I5145" s="20"/>
      <c r="P5145" s="20"/>
      <c r="W5145" s="20"/>
      <c r="AD5145" s="20"/>
    </row>
    <row r="5146" spans="9:30">
      <c r="I5146" s="20"/>
      <c r="P5146" s="20"/>
      <c r="W5146" s="20"/>
      <c r="AD5146" s="20"/>
    </row>
    <row r="5147" spans="9:30">
      <c r="I5147" s="20"/>
      <c r="P5147" s="20"/>
      <c r="W5147" s="20"/>
      <c r="AD5147" s="20"/>
    </row>
    <row r="5148" spans="9:30">
      <c r="I5148" s="20"/>
      <c r="P5148" s="20"/>
      <c r="W5148" s="20"/>
      <c r="AD5148" s="20"/>
    </row>
    <row r="5149" spans="9:30">
      <c r="I5149" s="20"/>
      <c r="P5149" s="20"/>
      <c r="W5149" s="20"/>
      <c r="AD5149" s="20"/>
    </row>
    <row r="5150" spans="9:30">
      <c r="I5150" s="20"/>
      <c r="P5150" s="20"/>
      <c r="W5150" s="20"/>
      <c r="AD5150" s="20"/>
    </row>
    <row r="5151" spans="9:30">
      <c r="I5151" s="20"/>
      <c r="P5151" s="20"/>
      <c r="W5151" s="20"/>
      <c r="AD5151" s="20"/>
    </row>
    <row r="5152" spans="9:30">
      <c r="I5152" s="20"/>
      <c r="P5152" s="20"/>
      <c r="W5152" s="20"/>
      <c r="AD5152" s="20"/>
    </row>
    <row r="5153" spans="9:30">
      <c r="I5153" s="20"/>
      <c r="P5153" s="20"/>
      <c r="W5153" s="20"/>
      <c r="AD5153" s="20"/>
    </row>
    <row r="5154" spans="9:30">
      <c r="I5154" s="20"/>
      <c r="P5154" s="20"/>
      <c r="W5154" s="20"/>
      <c r="AD5154" s="20"/>
    </row>
    <row r="5155" spans="9:30">
      <c r="I5155" s="20"/>
      <c r="P5155" s="20"/>
      <c r="W5155" s="20"/>
      <c r="AD5155" s="20"/>
    </row>
    <row r="5156" spans="9:30">
      <c r="I5156" s="20"/>
      <c r="P5156" s="20"/>
      <c r="W5156" s="20"/>
      <c r="AD5156" s="20"/>
    </row>
    <row r="5157" spans="9:30">
      <c r="I5157" s="20"/>
      <c r="P5157" s="20"/>
      <c r="W5157" s="20"/>
      <c r="AD5157" s="20"/>
    </row>
    <row r="5158" spans="9:30">
      <c r="I5158" s="20"/>
      <c r="P5158" s="20"/>
      <c r="W5158" s="20"/>
      <c r="AD5158" s="20"/>
    </row>
    <row r="5159" spans="9:30">
      <c r="I5159" s="20"/>
      <c r="P5159" s="20"/>
      <c r="W5159" s="20"/>
      <c r="AD5159" s="20"/>
    </row>
    <row r="5160" spans="9:30">
      <c r="I5160" s="20"/>
      <c r="P5160" s="20"/>
      <c r="W5160" s="20"/>
      <c r="AD5160" s="20"/>
    </row>
    <row r="5161" spans="9:30">
      <c r="I5161" s="20"/>
      <c r="P5161" s="20"/>
      <c r="W5161" s="20"/>
      <c r="AD5161" s="20"/>
    </row>
    <row r="5162" spans="9:30">
      <c r="I5162" s="20"/>
      <c r="P5162" s="20"/>
      <c r="W5162" s="20"/>
      <c r="AD5162" s="20"/>
    </row>
    <row r="5163" spans="9:30">
      <c r="I5163" s="20"/>
      <c r="P5163" s="20"/>
      <c r="W5163" s="20"/>
      <c r="AD5163" s="20"/>
    </row>
    <row r="5164" spans="9:30">
      <c r="I5164" s="20"/>
      <c r="P5164" s="20"/>
      <c r="W5164" s="20"/>
      <c r="AD5164" s="20"/>
    </row>
    <row r="5165" spans="9:30">
      <c r="I5165" s="20"/>
      <c r="P5165" s="20"/>
      <c r="W5165" s="20"/>
      <c r="AD5165" s="20"/>
    </row>
    <row r="5166" spans="9:30">
      <c r="I5166" s="20"/>
      <c r="P5166" s="20"/>
      <c r="W5166" s="20"/>
      <c r="AD5166" s="20"/>
    </row>
    <row r="5167" spans="9:30">
      <c r="I5167" s="20"/>
      <c r="P5167" s="20"/>
      <c r="W5167" s="20"/>
      <c r="AD5167" s="20"/>
    </row>
    <row r="5168" spans="9:30">
      <c r="I5168" s="20"/>
      <c r="P5168" s="20"/>
      <c r="W5168" s="20"/>
      <c r="AD5168" s="20"/>
    </row>
    <row r="5169" spans="9:30">
      <c r="I5169" s="20"/>
      <c r="P5169" s="20"/>
      <c r="W5169" s="20"/>
      <c r="AD5169" s="20"/>
    </row>
    <row r="5170" spans="9:30">
      <c r="I5170" s="20"/>
      <c r="P5170" s="20"/>
      <c r="W5170" s="20"/>
      <c r="AD5170" s="20"/>
    </row>
    <row r="5171" spans="9:30">
      <c r="I5171" s="20"/>
      <c r="P5171" s="20"/>
      <c r="W5171" s="20"/>
      <c r="AD5171" s="20"/>
    </row>
    <row r="5172" spans="9:30">
      <c r="I5172" s="20"/>
      <c r="P5172" s="20"/>
      <c r="W5172" s="20"/>
      <c r="AD5172" s="20"/>
    </row>
    <row r="5173" spans="9:30">
      <c r="I5173" s="20"/>
      <c r="P5173" s="20"/>
      <c r="W5173" s="20"/>
      <c r="AD5173" s="20"/>
    </row>
    <row r="5174" spans="9:30">
      <c r="I5174" s="20"/>
      <c r="P5174" s="20"/>
      <c r="W5174" s="20"/>
      <c r="AD5174" s="20"/>
    </row>
    <row r="5175" spans="9:30">
      <c r="I5175" s="20"/>
      <c r="P5175" s="20"/>
      <c r="W5175" s="20"/>
      <c r="AD5175" s="20"/>
    </row>
    <row r="5176" spans="9:30">
      <c r="I5176" s="20"/>
      <c r="P5176" s="20"/>
      <c r="W5176" s="20"/>
      <c r="AD5176" s="20"/>
    </row>
    <row r="5177" spans="9:30">
      <c r="I5177" s="20"/>
      <c r="P5177" s="20"/>
      <c r="W5177" s="20"/>
      <c r="AD5177" s="20"/>
    </row>
    <row r="5178" spans="9:30">
      <c r="I5178" s="20"/>
      <c r="P5178" s="20"/>
      <c r="W5178" s="20"/>
      <c r="AD5178" s="20"/>
    </row>
    <row r="5179" spans="9:30">
      <c r="I5179" s="20"/>
      <c r="P5179" s="20"/>
      <c r="W5179" s="20"/>
      <c r="AD5179" s="20"/>
    </row>
    <row r="5180" spans="9:30">
      <c r="I5180" s="20"/>
      <c r="P5180" s="20"/>
      <c r="W5180" s="20"/>
      <c r="AD5180" s="20"/>
    </row>
    <row r="5181" spans="9:30">
      <c r="I5181" s="20"/>
      <c r="P5181" s="20"/>
      <c r="W5181" s="20"/>
      <c r="AD5181" s="20"/>
    </row>
    <row r="5182" spans="9:30">
      <c r="I5182" s="20"/>
      <c r="P5182" s="20"/>
      <c r="W5182" s="20"/>
      <c r="AD5182" s="20"/>
    </row>
    <row r="5183" spans="9:30">
      <c r="I5183" s="20"/>
      <c r="P5183" s="20"/>
      <c r="W5183" s="20"/>
      <c r="AD5183" s="20"/>
    </row>
    <row r="5184" spans="9:30">
      <c r="I5184" s="20"/>
      <c r="P5184" s="20"/>
      <c r="W5184" s="20"/>
      <c r="AD5184" s="20"/>
    </row>
    <row r="5185" spans="9:30">
      <c r="I5185" s="20"/>
      <c r="P5185" s="20"/>
      <c r="W5185" s="20"/>
      <c r="AD5185" s="20"/>
    </row>
    <row r="5186" spans="9:30">
      <c r="I5186" s="20"/>
      <c r="P5186" s="20"/>
      <c r="W5186" s="20"/>
      <c r="AD5186" s="20"/>
    </row>
    <row r="5187" spans="9:30">
      <c r="I5187" s="20"/>
      <c r="P5187" s="20"/>
      <c r="W5187" s="20"/>
      <c r="AD5187" s="20"/>
    </row>
    <row r="5188" spans="9:30">
      <c r="I5188" s="20"/>
      <c r="P5188" s="20"/>
      <c r="W5188" s="20"/>
      <c r="AD5188" s="20"/>
    </row>
    <row r="5189" spans="9:30">
      <c r="I5189" s="20"/>
      <c r="P5189" s="20"/>
      <c r="W5189" s="20"/>
      <c r="AD5189" s="20"/>
    </row>
    <row r="5190" spans="9:30">
      <c r="I5190" s="20"/>
      <c r="P5190" s="20"/>
      <c r="W5190" s="20"/>
      <c r="AD5190" s="20"/>
    </row>
    <row r="5191" spans="9:30">
      <c r="I5191" s="20"/>
      <c r="P5191" s="20"/>
      <c r="W5191" s="20"/>
      <c r="AD5191" s="20"/>
    </row>
    <row r="5192" spans="9:30">
      <c r="I5192" s="20"/>
      <c r="P5192" s="20"/>
      <c r="W5192" s="20"/>
      <c r="AD5192" s="20"/>
    </row>
    <row r="5193" spans="9:30">
      <c r="I5193" s="20"/>
      <c r="P5193" s="20"/>
      <c r="W5193" s="20"/>
      <c r="AD5193" s="20"/>
    </row>
    <row r="5194" spans="9:30">
      <c r="I5194" s="20"/>
      <c r="P5194" s="20"/>
      <c r="W5194" s="20"/>
      <c r="AD5194" s="20"/>
    </row>
    <row r="5195" spans="9:30">
      <c r="I5195" s="20"/>
      <c r="P5195" s="20"/>
      <c r="W5195" s="20"/>
      <c r="AD5195" s="20"/>
    </row>
    <row r="5196" spans="9:30">
      <c r="I5196" s="20"/>
      <c r="P5196" s="20"/>
      <c r="W5196" s="20"/>
      <c r="AD5196" s="20"/>
    </row>
    <row r="5197" spans="9:30">
      <c r="I5197" s="20"/>
      <c r="P5197" s="20"/>
      <c r="W5197" s="20"/>
      <c r="AD5197" s="20"/>
    </row>
    <row r="5198" spans="9:30">
      <c r="I5198" s="20"/>
      <c r="P5198" s="20"/>
      <c r="W5198" s="20"/>
      <c r="AD5198" s="20"/>
    </row>
    <row r="5199" spans="9:30">
      <c r="I5199" s="20"/>
      <c r="P5199" s="20"/>
      <c r="W5199" s="20"/>
      <c r="AD5199" s="20"/>
    </row>
    <row r="5200" spans="9:30">
      <c r="I5200" s="20"/>
      <c r="P5200" s="20"/>
      <c r="W5200" s="20"/>
      <c r="AD5200" s="20"/>
    </row>
    <row r="5201" spans="9:30">
      <c r="I5201" s="20"/>
      <c r="P5201" s="20"/>
      <c r="W5201" s="20"/>
      <c r="AD5201" s="20"/>
    </row>
    <row r="5202" spans="9:30">
      <c r="I5202" s="20"/>
      <c r="P5202" s="20"/>
      <c r="W5202" s="20"/>
      <c r="AD5202" s="20"/>
    </row>
    <row r="5203" spans="9:30">
      <c r="I5203" s="20"/>
      <c r="P5203" s="20"/>
      <c r="W5203" s="20"/>
      <c r="AD5203" s="20"/>
    </row>
    <row r="5204" spans="9:30">
      <c r="I5204" s="20"/>
      <c r="P5204" s="20"/>
      <c r="W5204" s="20"/>
      <c r="AD5204" s="20"/>
    </row>
    <row r="5205" spans="9:30">
      <c r="I5205" s="20"/>
      <c r="P5205" s="20"/>
      <c r="W5205" s="20"/>
      <c r="AD5205" s="20"/>
    </row>
    <row r="5206" spans="9:30">
      <c r="I5206" s="20"/>
      <c r="P5206" s="20"/>
      <c r="W5206" s="20"/>
      <c r="AD5206" s="20"/>
    </row>
    <row r="5207" spans="9:30">
      <c r="I5207" s="20"/>
      <c r="P5207" s="20"/>
      <c r="W5207" s="20"/>
      <c r="AD5207" s="20"/>
    </row>
    <row r="5208" spans="9:30">
      <c r="I5208" s="20"/>
      <c r="P5208" s="20"/>
      <c r="W5208" s="20"/>
      <c r="AD5208" s="20"/>
    </row>
    <row r="5209" spans="9:30">
      <c r="I5209" s="20"/>
      <c r="P5209" s="20"/>
      <c r="W5209" s="20"/>
      <c r="AD5209" s="20"/>
    </row>
    <row r="5210" spans="9:30">
      <c r="I5210" s="20"/>
      <c r="P5210" s="20"/>
      <c r="W5210" s="20"/>
      <c r="AD5210" s="20"/>
    </row>
    <row r="5211" spans="9:30">
      <c r="I5211" s="20"/>
      <c r="P5211" s="20"/>
      <c r="W5211" s="20"/>
      <c r="AD5211" s="20"/>
    </row>
    <row r="5212" spans="9:30">
      <c r="I5212" s="20"/>
      <c r="P5212" s="20"/>
      <c r="W5212" s="20"/>
      <c r="AD5212" s="20"/>
    </row>
    <row r="5213" spans="9:30">
      <c r="I5213" s="20"/>
      <c r="P5213" s="20"/>
      <c r="W5213" s="20"/>
      <c r="AD5213" s="20"/>
    </row>
    <row r="5214" spans="9:30">
      <c r="I5214" s="20"/>
      <c r="P5214" s="20"/>
      <c r="W5214" s="20"/>
      <c r="AD5214" s="20"/>
    </row>
    <row r="5215" spans="9:30">
      <c r="I5215" s="20"/>
      <c r="P5215" s="20"/>
      <c r="W5215" s="20"/>
      <c r="AD5215" s="20"/>
    </row>
    <row r="5216" spans="9:30">
      <c r="I5216" s="20"/>
      <c r="P5216" s="20"/>
      <c r="W5216" s="20"/>
      <c r="AD5216" s="20"/>
    </row>
    <row r="5217" spans="9:30">
      <c r="I5217" s="20"/>
      <c r="P5217" s="20"/>
      <c r="W5217" s="20"/>
      <c r="AD5217" s="20"/>
    </row>
    <row r="5218" spans="9:30">
      <c r="I5218" s="20"/>
      <c r="P5218" s="20"/>
      <c r="W5218" s="20"/>
      <c r="AD5218" s="20"/>
    </row>
    <row r="5219" spans="9:30">
      <c r="I5219" s="20"/>
      <c r="P5219" s="20"/>
      <c r="W5219" s="20"/>
      <c r="AD5219" s="20"/>
    </row>
    <row r="5220" spans="9:30">
      <c r="I5220" s="20"/>
      <c r="P5220" s="20"/>
      <c r="W5220" s="20"/>
      <c r="AD5220" s="20"/>
    </row>
    <row r="5221" spans="9:30">
      <c r="I5221" s="20"/>
      <c r="P5221" s="20"/>
      <c r="W5221" s="20"/>
      <c r="AD5221" s="20"/>
    </row>
    <row r="5222" spans="9:30">
      <c r="I5222" s="20"/>
      <c r="P5222" s="20"/>
      <c r="W5222" s="20"/>
      <c r="AD5222" s="20"/>
    </row>
    <row r="5223" spans="9:30">
      <c r="I5223" s="20"/>
      <c r="P5223" s="20"/>
      <c r="W5223" s="20"/>
      <c r="AD5223" s="20"/>
    </row>
    <row r="5224" spans="9:30">
      <c r="I5224" s="20"/>
      <c r="P5224" s="20"/>
      <c r="W5224" s="20"/>
      <c r="AD5224" s="20"/>
    </row>
    <row r="5225" spans="9:30">
      <c r="I5225" s="20"/>
      <c r="P5225" s="20"/>
      <c r="W5225" s="20"/>
      <c r="AD5225" s="20"/>
    </row>
    <row r="5226" spans="9:30">
      <c r="I5226" s="20"/>
      <c r="P5226" s="20"/>
      <c r="W5226" s="20"/>
      <c r="AD5226" s="20"/>
    </row>
    <row r="5227" spans="9:30">
      <c r="I5227" s="20"/>
      <c r="P5227" s="20"/>
      <c r="W5227" s="20"/>
      <c r="AD5227" s="20"/>
    </row>
    <row r="5228" spans="9:30">
      <c r="I5228" s="20"/>
      <c r="P5228" s="20"/>
      <c r="W5228" s="20"/>
      <c r="AD5228" s="20"/>
    </row>
    <row r="5229" spans="9:30">
      <c r="I5229" s="20"/>
      <c r="P5229" s="20"/>
      <c r="W5229" s="20"/>
      <c r="AD5229" s="20"/>
    </row>
    <row r="5230" spans="9:30">
      <c r="I5230" s="20"/>
      <c r="P5230" s="20"/>
      <c r="W5230" s="20"/>
      <c r="AD5230" s="20"/>
    </row>
    <row r="5231" spans="9:30">
      <c r="I5231" s="20"/>
      <c r="P5231" s="20"/>
      <c r="W5231" s="20"/>
      <c r="AD5231" s="20"/>
    </row>
    <row r="5232" spans="9:30">
      <c r="I5232" s="20"/>
      <c r="P5232" s="20"/>
      <c r="W5232" s="20"/>
      <c r="AD5232" s="20"/>
    </row>
    <row r="5233" spans="9:30">
      <c r="I5233" s="20"/>
      <c r="P5233" s="20"/>
      <c r="W5233" s="20"/>
      <c r="AD5233" s="20"/>
    </row>
    <row r="5234" spans="9:30">
      <c r="I5234" s="20"/>
      <c r="P5234" s="20"/>
      <c r="W5234" s="20"/>
      <c r="AD5234" s="20"/>
    </row>
    <row r="5235" spans="9:30">
      <c r="I5235" s="20"/>
      <c r="P5235" s="20"/>
      <c r="W5235" s="20"/>
      <c r="AD5235" s="20"/>
    </row>
    <row r="5236" spans="9:30">
      <c r="I5236" s="20"/>
      <c r="P5236" s="20"/>
      <c r="W5236" s="20"/>
      <c r="AD5236" s="20"/>
    </row>
    <row r="5237" spans="9:30">
      <c r="I5237" s="20"/>
      <c r="P5237" s="20"/>
      <c r="W5237" s="20"/>
      <c r="AD5237" s="20"/>
    </row>
    <row r="5238" spans="9:30">
      <c r="I5238" s="20"/>
      <c r="P5238" s="20"/>
      <c r="W5238" s="20"/>
      <c r="AD5238" s="20"/>
    </row>
    <row r="5239" spans="9:30">
      <c r="I5239" s="20"/>
      <c r="P5239" s="20"/>
      <c r="W5239" s="20"/>
      <c r="AD5239" s="20"/>
    </row>
    <row r="5240" spans="9:30">
      <c r="I5240" s="20"/>
      <c r="P5240" s="20"/>
      <c r="W5240" s="20"/>
      <c r="AD5240" s="20"/>
    </row>
    <row r="5241" spans="9:30">
      <c r="I5241" s="20"/>
      <c r="P5241" s="20"/>
      <c r="W5241" s="20"/>
      <c r="AD5241" s="20"/>
    </row>
    <row r="5242" spans="9:30">
      <c r="I5242" s="20"/>
      <c r="P5242" s="20"/>
      <c r="W5242" s="20"/>
      <c r="AD5242" s="20"/>
    </row>
    <row r="5243" spans="9:30">
      <c r="I5243" s="20"/>
      <c r="P5243" s="20"/>
      <c r="W5243" s="20"/>
      <c r="AD5243" s="20"/>
    </row>
    <row r="5244" spans="9:30">
      <c r="I5244" s="20"/>
      <c r="P5244" s="20"/>
      <c r="W5244" s="20"/>
      <c r="AD5244" s="20"/>
    </row>
    <row r="5245" spans="9:30">
      <c r="I5245" s="20"/>
      <c r="P5245" s="20"/>
      <c r="W5245" s="20"/>
      <c r="AD5245" s="20"/>
    </row>
    <row r="5246" spans="9:30">
      <c r="I5246" s="20"/>
      <c r="P5246" s="20"/>
      <c r="W5246" s="20"/>
      <c r="AD5246" s="20"/>
    </row>
    <row r="5247" spans="9:30">
      <c r="I5247" s="20"/>
      <c r="P5247" s="20"/>
      <c r="W5247" s="20"/>
      <c r="AD5247" s="20"/>
    </row>
    <row r="5248" spans="9:30">
      <c r="I5248" s="20"/>
      <c r="P5248" s="20"/>
      <c r="W5248" s="20"/>
      <c r="AD5248" s="20"/>
    </row>
    <row r="5249" spans="9:30">
      <c r="I5249" s="20"/>
      <c r="P5249" s="20"/>
      <c r="W5249" s="20"/>
      <c r="AD5249" s="20"/>
    </row>
    <row r="5250" spans="9:30">
      <c r="I5250" s="20"/>
      <c r="P5250" s="20"/>
      <c r="W5250" s="20"/>
      <c r="AD5250" s="20"/>
    </row>
    <row r="5251" spans="9:30">
      <c r="I5251" s="20"/>
      <c r="P5251" s="20"/>
      <c r="W5251" s="20"/>
      <c r="AD5251" s="20"/>
    </row>
    <row r="5252" spans="9:30">
      <c r="I5252" s="20"/>
      <c r="P5252" s="20"/>
      <c r="W5252" s="20"/>
      <c r="AD5252" s="20"/>
    </row>
    <row r="5253" spans="9:30">
      <c r="I5253" s="20"/>
      <c r="P5253" s="20"/>
      <c r="W5253" s="20"/>
      <c r="AD5253" s="20"/>
    </row>
    <row r="5254" spans="9:30">
      <c r="I5254" s="20"/>
      <c r="P5254" s="20"/>
      <c r="W5254" s="20"/>
      <c r="AD5254" s="20"/>
    </row>
    <row r="5255" spans="9:30">
      <c r="I5255" s="20"/>
      <c r="P5255" s="20"/>
      <c r="W5255" s="20"/>
      <c r="AD5255" s="20"/>
    </row>
    <row r="5256" spans="9:30">
      <c r="I5256" s="20"/>
      <c r="P5256" s="20"/>
      <c r="W5256" s="20"/>
      <c r="AD5256" s="20"/>
    </row>
    <row r="5257" spans="9:30">
      <c r="I5257" s="20"/>
      <c r="P5257" s="20"/>
      <c r="W5257" s="20"/>
      <c r="AD5257" s="20"/>
    </row>
    <row r="5258" spans="9:30">
      <c r="I5258" s="20"/>
      <c r="P5258" s="20"/>
      <c r="W5258" s="20"/>
      <c r="AD5258" s="20"/>
    </row>
    <row r="5259" spans="9:30">
      <c r="I5259" s="20"/>
      <c r="P5259" s="20"/>
      <c r="W5259" s="20"/>
      <c r="AD5259" s="20"/>
    </row>
    <row r="5260" spans="9:30">
      <c r="I5260" s="20"/>
      <c r="P5260" s="20"/>
      <c r="W5260" s="20"/>
      <c r="AD5260" s="20"/>
    </row>
    <row r="5261" spans="9:30">
      <c r="I5261" s="20"/>
      <c r="P5261" s="20"/>
      <c r="W5261" s="20"/>
      <c r="AD5261" s="20"/>
    </row>
    <row r="5262" spans="9:30">
      <c r="I5262" s="20"/>
      <c r="P5262" s="20"/>
      <c r="W5262" s="20"/>
      <c r="AD5262" s="20"/>
    </row>
    <row r="5263" spans="9:30">
      <c r="I5263" s="20"/>
      <c r="P5263" s="20"/>
      <c r="W5263" s="20"/>
      <c r="AD5263" s="20"/>
    </row>
    <row r="5264" spans="9:30">
      <c r="I5264" s="20"/>
      <c r="P5264" s="20"/>
      <c r="W5264" s="20"/>
      <c r="AD5264" s="20"/>
    </row>
    <row r="5265" spans="9:30">
      <c r="I5265" s="20"/>
      <c r="P5265" s="20"/>
      <c r="W5265" s="20"/>
      <c r="AD5265" s="20"/>
    </row>
    <row r="5266" spans="9:30">
      <c r="I5266" s="20"/>
      <c r="P5266" s="20"/>
      <c r="W5266" s="20"/>
      <c r="AD5266" s="20"/>
    </row>
    <row r="5267" spans="9:30">
      <c r="I5267" s="20"/>
      <c r="P5267" s="20"/>
      <c r="W5267" s="20"/>
      <c r="AD5267" s="20"/>
    </row>
    <row r="5268" spans="9:30">
      <c r="I5268" s="20"/>
      <c r="P5268" s="20"/>
      <c r="W5268" s="20"/>
      <c r="AD5268" s="20"/>
    </row>
    <row r="5269" spans="9:30">
      <c r="I5269" s="20"/>
      <c r="P5269" s="20"/>
      <c r="W5269" s="20"/>
      <c r="AD5269" s="20"/>
    </row>
    <row r="5270" spans="9:30">
      <c r="I5270" s="20"/>
      <c r="P5270" s="20"/>
      <c r="W5270" s="20"/>
      <c r="AD5270" s="20"/>
    </row>
    <row r="5271" spans="9:30">
      <c r="I5271" s="20"/>
      <c r="P5271" s="20"/>
      <c r="W5271" s="20"/>
      <c r="AD5271" s="20"/>
    </row>
    <row r="5272" spans="9:30">
      <c r="I5272" s="20"/>
      <c r="P5272" s="20"/>
      <c r="W5272" s="20"/>
      <c r="AD5272" s="20"/>
    </row>
    <row r="5273" spans="9:30">
      <c r="I5273" s="20"/>
      <c r="P5273" s="20"/>
      <c r="W5273" s="20"/>
      <c r="AD5273" s="20"/>
    </row>
    <row r="5274" spans="9:30">
      <c r="I5274" s="20"/>
      <c r="P5274" s="20"/>
      <c r="W5274" s="20"/>
      <c r="AD5274" s="20"/>
    </row>
    <row r="5275" spans="9:30">
      <c r="I5275" s="20"/>
      <c r="P5275" s="20"/>
      <c r="W5275" s="20"/>
      <c r="AD5275" s="20"/>
    </row>
    <row r="5276" spans="9:30">
      <c r="I5276" s="20"/>
      <c r="P5276" s="20"/>
      <c r="W5276" s="20"/>
      <c r="AD5276" s="20"/>
    </row>
    <row r="5277" spans="9:30">
      <c r="I5277" s="20"/>
      <c r="P5277" s="20"/>
      <c r="W5277" s="20"/>
      <c r="AD5277" s="20"/>
    </row>
    <row r="5278" spans="9:30">
      <c r="I5278" s="20"/>
      <c r="P5278" s="20"/>
      <c r="W5278" s="20"/>
      <c r="AD5278" s="20"/>
    </row>
    <row r="5279" spans="9:30">
      <c r="I5279" s="20"/>
      <c r="P5279" s="20"/>
      <c r="W5279" s="20"/>
      <c r="AD5279" s="20"/>
    </row>
    <row r="5280" spans="9:30">
      <c r="I5280" s="20"/>
      <c r="P5280" s="20"/>
      <c r="W5280" s="20"/>
      <c r="AD5280" s="20"/>
    </row>
    <row r="5281" spans="9:30">
      <c r="I5281" s="20"/>
      <c r="P5281" s="20"/>
      <c r="W5281" s="20"/>
      <c r="AD5281" s="20"/>
    </row>
    <row r="5282" spans="9:30">
      <c r="I5282" s="20"/>
      <c r="P5282" s="20"/>
      <c r="W5282" s="20"/>
      <c r="AD5282" s="20"/>
    </row>
    <row r="5283" spans="9:30">
      <c r="I5283" s="20"/>
      <c r="P5283" s="20"/>
      <c r="W5283" s="20"/>
      <c r="AD5283" s="20"/>
    </row>
    <row r="5284" spans="9:30">
      <c r="I5284" s="20"/>
      <c r="P5284" s="20"/>
      <c r="W5284" s="20"/>
      <c r="AD5284" s="20"/>
    </row>
    <row r="5285" spans="9:30">
      <c r="I5285" s="20"/>
      <c r="P5285" s="20"/>
      <c r="W5285" s="20"/>
      <c r="AD5285" s="20"/>
    </row>
    <row r="5286" spans="9:30">
      <c r="I5286" s="20"/>
      <c r="P5286" s="20"/>
      <c r="W5286" s="20"/>
      <c r="AD5286" s="20"/>
    </row>
    <row r="5287" spans="9:30">
      <c r="I5287" s="20"/>
      <c r="P5287" s="20"/>
      <c r="W5287" s="20"/>
      <c r="AD5287" s="20"/>
    </row>
    <row r="5288" spans="9:30">
      <c r="I5288" s="20"/>
      <c r="P5288" s="20"/>
      <c r="W5288" s="20"/>
      <c r="AD5288" s="20"/>
    </row>
    <row r="5289" spans="9:30">
      <c r="I5289" s="20"/>
      <c r="P5289" s="20"/>
      <c r="W5289" s="20"/>
      <c r="AD5289" s="20"/>
    </row>
    <row r="5290" spans="9:30">
      <c r="I5290" s="20"/>
      <c r="P5290" s="20"/>
      <c r="W5290" s="20"/>
      <c r="AD5290" s="20"/>
    </row>
    <row r="5291" spans="9:30">
      <c r="I5291" s="20"/>
      <c r="P5291" s="20"/>
      <c r="W5291" s="20"/>
      <c r="AD5291" s="20"/>
    </row>
    <row r="5292" spans="9:30">
      <c r="I5292" s="20"/>
      <c r="P5292" s="20"/>
      <c r="W5292" s="20"/>
      <c r="AD5292" s="20"/>
    </row>
    <row r="5293" spans="9:30">
      <c r="I5293" s="20"/>
      <c r="P5293" s="20"/>
      <c r="W5293" s="20"/>
      <c r="AD5293" s="20"/>
    </row>
    <row r="5294" spans="9:30">
      <c r="I5294" s="20"/>
      <c r="P5294" s="20"/>
      <c r="W5294" s="20"/>
      <c r="AD5294" s="20"/>
    </row>
    <row r="5295" spans="9:30">
      <c r="I5295" s="20"/>
      <c r="P5295" s="20"/>
      <c r="W5295" s="20"/>
      <c r="AD5295" s="20"/>
    </row>
    <row r="5296" spans="9:30">
      <c r="I5296" s="20"/>
      <c r="P5296" s="20"/>
      <c r="W5296" s="20"/>
      <c r="AD5296" s="20"/>
    </row>
    <row r="5297" spans="9:30">
      <c r="I5297" s="20"/>
      <c r="P5297" s="20"/>
      <c r="W5297" s="20"/>
      <c r="AD5297" s="20"/>
    </row>
    <row r="5298" spans="9:30">
      <c r="I5298" s="20"/>
      <c r="P5298" s="20"/>
      <c r="W5298" s="20"/>
      <c r="AD5298" s="20"/>
    </row>
    <row r="5299" spans="9:30">
      <c r="I5299" s="20"/>
      <c r="P5299" s="20"/>
      <c r="W5299" s="20"/>
      <c r="AD5299" s="20"/>
    </row>
    <row r="5300" spans="9:30">
      <c r="I5300" s="20"/>
      <c r="P5300" s="20"/>
      <c r="W5300" s="20"/>
      <c r="AD5300" s="20"/>
    </row>
    <row r="5301" spans="9:30">
      <c r="I5301" s="20"/>
      <c r="P5301" s="20"/>
      <c r="W5301" s="20"/>
      <c r="AD5301" s="20"/>
    </row>
    <row r="5302" spans="9:30">
      <c r="I5302" s="20"/>
      <c r="P5302" s="20"/>
      <c r="W5302" s="20"/>
      <c r="AD5302" s="20"/>
    </row>
    <row r="5303" spans="9:30">
      <c r="I5303" s="20"/>
      <c r="P5303" s="20"/>
      <c r="W5303" s="20"/>
      <c r="AD5303" s="20"/>
    </row>
    <row r="5304" spans="9:30">
      <c r="I5304" s="20"/>
      <c r="P5304" s="20"/>
      <c r="W5304" s="20"/>
      <c r="AD5304" s="20"/>
    </row>
    <row r="5305" spans="9:30">
      <c r="I5305" s="20"/>
      <c r="P5305" s="20"/>
      <c r="W5305" s="20"/>
      <c r="AD5305" s="20"/>
    </row>
    <row r="5306" spans="9:30">
      <c r="I5306" s="20"/>
      <c r="P5306" s="20"/>
      <c r="W5306" s="20"/>
      <c r="AD5306" s="20"/>
    </row>
    <row r="5307" spans="9:30">
      <c r="I5307" s="20"/>
      <c r="P5307" s="20"/>
      <c r="W5307" s="20"/>
      <c r="AD5307" s="20"/>
    </row>
    <row r="5308" spans="9:30">
      <c r="I5308" s="20"/>
      <c r="P5308" s="20"/>
      <c r="W5308" s="20"/>
      <c r="AD5308" s="20"/>
    </row>
    <row r="5309" spans="9:30">
      <c r="I5309" s="20"/>
      <c r="P5309" s="20"/>
      <c r="W5309" s="20"/>
      <c r="AD5309" s="20"/>
    </row>
    <row r="5310" spans="9:30">
      <c r="I5310" s="20"/>
      <c r="P5310" s="20"/>
      <c r="W5310" s="20"/>
      <c r="AD5310" s="20"/>
    </row>
    <row r="5311" spans="9:30">
      <c r="I5311" s="20"/>
      <c r="P5311" s="20"/>
      <c r="W5311" s="20"/>
      <c r="AD5311" s="20"/>
    </row>
    <row r="5312" spans="9:30">
      <c r="I5312" s="20"/>
      <c r="P5312" s="20"/>
      <c r="W5312" s="20"/>
      <c r="AD5312" s="20"/>
    </row>
    <row r="5313" spans="9:30">
      <c r="I5313" s="20"/>
      <c r="P5313" s="20"/>
      <c r="W5313" s="20"/>
      <c r="AD5313" s="20"/>
    </row>
    <row r="5314" spans="9:30">
      <c r="I5314" s="20"/>
      <c r="P5314" s="20"/>
      <c r="W5314" s="20"/>
      <c r="AD5314" s="20"/>
    </row>
    <row r="5315" spans="9:30">
      <c r="I5315" s="20"/>
      <c r="P5315" s="20"/>
      <c r="W5315" s="20"/>
      <c r="AD5315" s="20"/>
    </row>
    <row r="5316" spans="9:30">
      <c r="I5316" s="20"/>
      <c r="P5316" s="20"/>
      <c r="W5316" s="20"/>
      <c r="AD5316" s="20"/>
    </row>
    <row r="5317" spans="9:30">
      <c r="I5317" s="20"/>
      <c r="P5317" s="20"/>
      <c r="W5317" s="20"/>
      <c r="AD5317" s="20"/>
    </row>
    <row r="5318" spans="9:30">
      <c r="I5318" s="20"/>
      <c r="P5318" s="20"/>
      <c r="W5318" s="20"/>
      <c r="AD5318" s="20"/>
    </row>
    <row r="5319" spans="9:30">
      <c r="I5319" s="20"/>
      <c r="P5319" s="20"/>
      <c r="W5319" s="20"/>
      <c r="AD5319" s="20"/>
    </row>
    <row r="5320" spans="9:30">
      <c r="I5320" s="20"/>
      <c r="P5320" s="20"/>
      <c r="W5320" s="20"/>
      <c r="AD5320" s="20"/>
    </row>
    <row r="5321" spans="9:30">
      <c r="I5321" s="20"/>
      <c r="P5321" s="20"/>
      <c r="W5321" s="20"/>
      <c r="AD5321" s="20"/>
    </row>
    <row r="5322" spans="9:30">
      <c r="I5322" s="20"/>
      <c r="P5322" s="20"/>
      <c r="W5322" s="20"/>
      <c r="AD5322" s="20"/>
    </row>
    <row r="5323" spans="9:30">
      <c r="I5323" s="20"/>
      <c r="P5323" s="20"/>
      <c r="W5323" s="20"/>
      <c r="AD5323" s="20"/>
    </row>
    <row r="5324" spans="9:30">
      <c r="I5324" s="20"/>
      <c r="P5324" s="20"/>
      <c r="W5324" s="20"/>
      <c r="AD5324" s="20"/>
    </row>
    <row r="5325" spans="9:30">
      <c r="I5325" s="20"/>
      <c r="P5325" s="20"/>
      <c r="W5325" s="20"/>
      <c r="AD5325" s="20"/>
    </row>
    <row r="5326" spans="9:30">
      <c r="I5326" s="20"/>
      <c r="P5326" s="20"/>
      <c r="W5326" s="20"/>
      <c r="AD5326" s="20"/>
    </row>
    <row r="5327" spans="9:30">
      <c r="I5327" s="20"/>
      <c r="P5327" s="20"/>
      <c r="W5327" s="20"/>
      <c r="AD5327" s="20"/>
    </row>
    <row r="5328" spans="9:30">
      <c r="I5328" s="20"/>
      <c r="P5328" s="20"/>
      <c r="W5328" s="20"/>
      <c r="AD5328" s="20"/>
    </row>
    <row r="5329" spans="9:30">
      <c r="I5329" s="20"/>
      <c r="P5329" s="20"/>
      <c r="W5329" s="20"/>
      <c r="AD5329" s="20"/>
    </row>
    <row r="5330" spans="9:30">
      <c r="I5330" s="20"/>
      <c r="P5330" s="20"/>
      <c r="W5330" s="20"/>
      <c r="AD5330" s="20"/>
    </row>
    <row r="5331" spans="9:30">
      <c r="I5331" s="20"/>
      <c r="P5331" s="20"/>
      <c r="W5331" s="20"/>
      <c r="AD5331" s="20"/>
    </row>
    <row r="5332" spans="9:30">
      <c r="I5332" s="20"/>
      <c r="P5332" s="20"/>
      <c r="W5332" s="20"/>
      <c r="AD5332" s="20"/>
    </row>
    <row r="5333" spans="9:30">
      <c r="I5333" s="20"/>
      <c r="P5333" s="20"/>
      <c r="W5333" s="20"/>
      <c r="AD5333" s="20"/>
    </row>
    <row r="5334" spans="9:30">
      <c r="I5334" s="20"/>
      <c r="P5334" s="20"/>
      <c r="W5334" s="20"/>
      <c r="AD5334" s="20"/>
    </row>
    <row r="5335" spans="9:30">
      <c r="I5335" s="20"/>
      <c r="P5335" s="20"/>
      <c r="W5335" s="20"/>
      <c r="AD5335" s="20"/>
    </row>
    <row r="5336" spans="9:30">
      <c r="I5336" s="20"/>
      <c r="P5336" s="20"/>
      <c r="W5336" s="20"/>
      <c r="AD5336" s="20"/>
    </row>
    <row r="5337" spans="9:30">
      <c r="I5337" s="20"/>
      <c r="P5337" s="20"/>
      <c r="W5337" s="20"/>
      <c r="AD5337" s="20"/>
    </row>
    <row r="5338" spans="9:30">
      <c r="I5338" s="20"/>
      <c r="P5338" s="20"/>
      <c r="W5338" s="20"/>
      <c r="AD5338" s="20"/>
    </row>
    <row r="5339" spans="9:30">
      <c r="I5339" s="20"/>
      <c r="P5339" s="20"/>
      <c r="W5339" s="20"/>
      <c r="AD5339" s="20"/>
    </row>
    <row r="5340" spans="9:30">
      <c r="I5340" s="20"/>
      <c r="P5340" s="20"/>
      <c r="W5340" s="20"/>
      <c r="AD5340" s="20"/>
    </row>
    <row r="5341" spans="9:30">
      <c r="I5341" s="20"/>
      <c r="P5341" s="20"/>
      <c r="W5341" s="20"/>
      <c r="AD5341" s="20"/>
    </row>
    <row r="5342" spans="9:30">
      <c r="I5342" s="20"/>
      <c r="P5342" s="20"/>
      <c r="W5342" s="20"/>
      <c r="AD5342" s="20"/>
    </row>
    <row r="5343" spans="9:30">
      <c r="I5343" s="20"/>
      <c r="P5343" s="20"/>
      <c r="W5343" s="20"/>
      <c r="AD5343" s="20"/>
    </row>
    <row r="5344" spans="9:30">
      <c r="I5344" s="20"/>
      <c r="P5344" s="20"/>
      <c r="W5344" s="20"/>
      <c r="AD5344" s="20"/>
    </row>
    <row r="5345" spans="9:30">
      <c r="I5345" s="20"/>
      <c r="P5345" s="20"/>
      <c r="W5345" s="20"/>
      <c r="AD5345" s="20"/>
    </row>
    <row r="5346" spans="9:30">
      <c r="I5346" s="20"/>
      <c r="P5346" s="20"/>
      <c r="W5346" s="20"/>
      <c r="AD5346" s="20"/>
    </row>
    <row r="5347" spans="9:30">
      <c r="I5347" s="20"/>
      <c r="P5347" s="20"/>
      <c r="W5347" s="20"/>
      <c r="AD5347" s="20"/>
    </row>
    <row r="5348" spans="9:30">
      <c r="I5348" s="20"/>
      <c r="P5348" s="20"/>
      <c r="W5348" s="20"/>
      <c r="AD5348" s="20"/>
    </row>
    <row r="5349" spans="9:30">
      <c r="I5349" s="20"/>
      <c r="P5349" s="20"/>
      <c r="W5349" s="20"/>
      <c r="AD5349" s="20"/>
    </row>
    <row r="5350" spans="9:30">
      <c r="I5350" s="20"/>
      <c r="P5350" s="20"/>
      <c r="W5350" s="20"/>
      <c r="AD5350" s="20"/>
    </row>
    <row r="5351" spans="9:30">
      <c r="I5351" s="20"/>
      <c r="P5351" s="20"/>
      <c r="W5351" s="20"/>
      <c r="AD5351" s="20"/>
    </row>
    <row r="5352" spans="9:30">
      <c r="I5352" s="20"/>
      <c r="P5352" s="20"/>
      <c r="W5352" s="20"/>
      <c r="AD5352" s="20"/>
    </row>
    <row r="5353" spans="9:30">
      <c r="I5353" s="20"/>
      <c r="P5353" s="20"/>
      <c r="W5353" s="20"/>
      <c r="AD5353" s="20"/>
    </row>
    <row r="5354" spans="9:30">
      <c r="I5354" s="20"/>
      <c r="P5354" s="20"/>
      <c r="W5354" s="20"/>
      <c r="AD5354" s="20"/>
    </row>
    <row r="5355" spans="9:30">
      <c r="I5355" s="20"/>
      <c r="P5355" s="20"/>
      <c r="W5355" s="20"/>
      <c r="AD5355" s="20"/>
    </row>
    <row r="5356" spans="9:30">
      <c r="I5356" s="20"/>
      <c r="P5356" s="20"/>
      <c r="W5356" s="20"/>
      <c r="AD5356" s="20"/>
    </row>
    <row r="5357" spans="9:30">
      <c r="I5357" s="20"/>
      <c r="P5357" s="20"/>
      <c r="W5357" s="20"/>
      <c r="AD5357" s="20"/>
    </row>
    <row r="5358" spans="9:30">
      <c r="I5358" s="20"/>
      <c r="P5358" s="20"/>
      <c r="W5358" s="20"/>
      <c r="AD5358" s="20"/>
    </row>
    <row r="5359" spans="9:30">
      <c r="I5359" s="20"/>
      <c r="P5359" s="20"/>
      <c r="W5359" s="20"/>
      <c r="AD5359" s="20"/>
    </row>
    <row r="5360" spans="9:30">
      <c r="I5360" s="20"/>
      <c r="P5360" s="20"/>
      <c r="W5360" s="20"/>
      <c r="AD5360" s="20"/>
    </row>
    <row r="5361" spans="9:30">
      <c r="I5361" s="20"/>
      <c r="P5361" s="20"/>
      <c r="W5361" s="20"/>
      <c r="AD5361" s="20"/>
    </row>
    <row r="5362" spans="9:30">
      <c r="I5362" s="20"/>
      <c r="P5362" s="20"/>
      <c r="W5362" s="20"/>
      <c r="AD5362" s="20"/>
    </row>
    <row r="5363" spans="9:30">
      <c r="I5363" s="20"/>
      <c r="P5363" s="20"/>
      <c r="W5363" s="20"/>
      <c r="AD5363" s="20"/>
    </row>
    <row r="5364" spans="9:30">
      <c r="I5364" s="20"/>
      <c r="P5364" s="20"/>
      <c r="W5364" s="20"/>
      <c r="AD5364" s="20"/>
    </row>
    <row r="5365" spans="9:30">
      <c r="I5365" s="20"/>
      <c r="P5365" s="20"/>
      <c r="W5365" s="20"/>
      <c r="AD5365" s="20"/>
    </row>
    <row r="5366" spans="9:30">
      <c r="I5366" s="20"/>
      <c r="P5366" s="20"/>
      <c r="W5366" s="20"/>
      <c r="AD5366" s="20"/>
    </row>
    <row r="5367" spans="9:30">
      <c r="I5367" s="20"/>
      <c r="P5367" s="20"/>
      <c r="W5367" s="20"/>
      <c r="AD5367" s="20"/>
    </row>
    <row r="5368" spans="9:30">
      <c r="I5368" s="20"/>
      <c r="P5368" s="20"/>
      <c r="W5368" s="20"/>
      <c r="AD5368" s="20"/>
    </row>
    <row r="5369" spans="9:30">
      <c r="I5369" s="20"/>
      <c r="P5369" s="20"/>
      <c r="W5369" s="20"/>
      <c r="AD5369" s="20"/>
    </row>
    <row r="5370" spans="9:30">
      <c r="I5370" s="20"/>
      <c r="P5370" s="20"/>
      <c r="W5370" s="20"/>
      <c r="AD5370" s="20"/>
    </row>
    <row r="5371" spans="9:30">
      <c r="I5371" s="20"/>
      <c r="P5371" s="20"/>
      <c r="W5371" s="20"/>
      <c r="AD5371" s="20"/>
    </row>
    <row r="5372" spans="9:30">
      <c r="I5372" s="20"/>
      <c r="P5372" s="20"/>
      <c r="W5372" s="20"/>
      <c r="AD5372" s="20"/>
    </row>
    <row r="5373" spans="9:30">
      <c r="I5373" s="20"/>
      <c r="P5373" s="20"/>
      <c r="W5373" s="20"/>
      <c r="AD5373" s="20"/>
    </row>
    <row r="5374" spans="9:30">
      <c r="I5374" s="20"/>
      <c r="P5374" s="20"/>
      <c r="W5374" s="20"/>
      <c r="AD5374" s="20"/>
    </row>
    <row r="5375" spans="9:30">
      <c r="I5375" s="20"/>
      <c r="P5375" s="20"/>
      <c r="W5375" s="20"/>
      <c r="AD5375" s="20"/>
    </row>
    <row r="5376" spans="9:30">
      <c r="I5376" s="20"/>
      <c r="P5376" s="20"/>
      <c r="W5376" s="20"/>
      <c r="AD5376" s="20"/>
    </row>
    <row r="5377" spans="9:30">
      <c r="I5377" s="20"/>
      <c r="P5377" s="20"/>
      <c r="W5377" s="20"/>
      <c r="AD5377" s="20"/>
    </row>
    <row r="5378" spans="9:30">
      <c r="I5378" s="20"/>
      <c r="P5378" s="20"/>
      <c r="W5378" s="20"/>
      <c r="AD5378" s="20"/>
    </row>
    <row r="5379" spans="9:30">
      <c r="I5379" s="20"/>
      <c r="P5379" s="20"/>
      <c r="W5379" s="20"/>
      <c r="AD5379" s="20"/>
    </row>
    <row r="5380" spans="9:30">
      <c r="I5380" s="20"/>
      <c r="P5380" s="20"/>
      <c r="W5380" s="20"/>
      <c r="AD5380" s="20"/>
    </row>
    <row r="5381" spans="9:30">
      <c r="I5381" s="20"/>
      <c r="P5381" s="20"/>
      <c r="W5381" s="20"/>
      <c r="AD5381" s="20"/>
    </row>
    <row r="5382" spans="9:30">
      <c r="I5382" s="20"/>
      <c r="P5382" s="20"/>
      <c r="W5382" s="20"/>
      <c r="AD5382" s="20"/>
    </row>
    <row r="5383" spans="9:30">
      <c r="I5383" s="20"/>
      <c r="P5383" s="20"/>
      <c r="W5383" s="20"/>
      <c r="AD5383" s="20"/>
    </row>
    <row r="5384" spans="9:30">
      <c r="I5384" s="20"/>
      <c r="P5384" s="20"/>
      <c r="W5384" s="20"/>
      <c r="AD5384" s="20"/>
    </row>
    <row r="5385" spans="9:30">
      <c r="I5385" s="20"/>
      <c r="P5385" s="20"/>
      <c r="W5385" s="20"/>
      <c r="AD5385" s="20"/>
    </row>
    <row r="5386" spans="9:30">
      <c r="I5386" s="20"/>
      <c r="P5386" s="20"/>
      <c r="W5386" s="20"/>
      <c r="AD5386" s="20"/>
    </row>
    <row r="5387" spans="9:30">
      <c r="I5387" s="20"/>
      <c r="P5387" s="20"/>
      <c r="W5387" s="20"/>
      <c r="AD5387" s="20"/>
    </row>
    <row r="5388" spans="9:30">
      <c r="I5388" s="20"/>
      <c r="P5388" s="20"/>
      <c r="W5388" s="20"/>
      <c r="AD5388" s="20"/>
    </row>
    <row r="5389" spans="9:30">
      <c r="I5389" s="20"/>
      <c r="P5389" s="20"/>
      <c r="W5389" s="20"/>
      <c r="AD5389" s="20"/>
    </row>
    <row r="5390" spans="9:30">
      <c r="I5390" s="20"/>
      <c r="P5390" s="20"/>
      <c r="W5390" s="20"/>
      <c r="AD5390" s="20"/>
    </row>
    <row r="5391" spans="9:30">
      <c r="I5391" s="20"/>
      <c r="P5391" s="20"/>
      <c r="W5391" s="20"/>
      <c r="AD5391" s="20"/>
    </row>
    <row r="5392" spans="9:30">
      <c r="I5392" s="20"/>
      <c r="P5392" s="20"/>
      <c r="W5392" s="20"/>
      <c r="AD5392" s="20"/>
    </row>
    <row r="5393" spans="9:30">
      <c r="I5393" s="20"/>
      <c r="P5393" s="20"/>
      <c r="W5393" s="20"/>
      <c r="AD5393" s="20"/>
    </row>
    <row r="5394" spans="9:30">
      <c r="I5394" s="20"/>
      <c r="P5394" s="20"/>
      <c r="W5394" s="20"/>
      <c r="AD5394" s="20"/>
    </row>
    <row r="5395" spans="9:30">
      <c r="I5395" s="20"/>
      <c r="P5395" s="20"/>
      <c r="W5395" s="20"/>
      <c r="AD5395" s="20"/>
    </row>
    <row r="5396" spans="9:30">
      <c r="I5396" s="20"/>
      <c r="P5396" s="20"/>
      <c r="W5396" s="20"/>
      <c r="AD5396" s="20"/>
    </row>
    <row r="5397" spans="9:30">
      <c r="I5397" s="20"/>
      <c r="P5397" s="20"/>
      <c r="W5397" s="20"/>
      <c r="AD5397" s="20"/>
    </row>
    <row r="5398" spans="9:30">
      <c r="I5398" s="20"/>
      <c r="P5398" s="20"/>
      <c r="W5398" s="20"/>
      <c r="AD5398" s="20"/>
    </row>
    <row r="5399" spans="9:30">
      <c r="I5399" s="20"/>
      <c r="P5399" s="20"/>
      <c r="W5399" s="20"/>
      <c r="AD5399" s="20"/>
    </row>
    <row r="5400" spans="9:30">
      <c r="I5400" s="20"/>
      <c r="P5400" s="20"/>
      <c r="W5400" s="20"/>
      <c r="AD5400" s="20"/>
    </row>
    <row r="5401" spans="9:30">
      <c r="I5401" s="20"/>
      <c r="P5401" s="20"/>
      <c r="W5401" s="20"/>
      <c r="AD5401" s="20"/>
    </row>
    <row r="5402" spans="9:30">
      <c r="I5402" s="20"/>
      <c r="P5402" s="20"/>
      <c r="W5402" s="20"/>
      <c r="AD5402" s="20"/>
    </row>
    <row r="5403" spans="9:30">
      <c r="I5403" s="20"/>
      <c r="P5403" s="20"/>
      <c r="W5403" s="20"/>
      <c r="AD5403" s="20"/>
    </row>
    <row r="5404" spans="9:30">
      <c r="I5404" s="20"/>
      <c r="P5404" s="20"/>
      <c r="W5404" s="20"/>
      <c r="AD5404" s="20"/>
    </row>
    <row r="5405" spans="9:30">
      <c r="I5405" s="20"/>
      <c r="P5405" s="20"/>
      <c r="W5405" s="20"/>
      <c r="AD5405" s="20"/>
    </row>
    <row r="5406" spans="9:30">
      <c r="I5406" s="20"/>
      <c r="P5406" s="20"/>
      <c r="W5406" s="20"/>
      <c r="AD5406" s="20"/>
    </row>
    <row r="5407" spans="9:30">
      <c r="I5407" s="20"/>
      <c r="P5407" s="20"/>
      <c r="W5407" s="20"/>
      <c r="AD5407" s="20"/>
    </row>
    <row r="5408" spans="9:30">
      <c r="I5408" s="20"/>
      <c r="P5408" s="20"/>
      <c r="W5408" s="20"/>
      <c r="AD5408" s="20"/>
    </row>
    <row r="5409" spans="9:30">
      <c r="I5409" s="20"/>
      <c r="P5409" s="20"/>
      <c r="W5409" s="20"/>
      <c r="AD5409" s="20"/>
    </row>
    <row r="5410" spans="9:30">
      <c r="I5410" s="20"/>
      <c r="P5410" s="20"/>
      <c r="W5410" s="20"/>
      <c r="AD5410" s="20"/>
    </row>
    <row r="5411" spans="9:30">
      <c r="I5411" s="20"/>
      <c r="P5411" s="20"/>
      <c r="W5411" s="20"/>
      <c r="AD5411" s="20"/>
    </row>
    <row r="5412" spans="9:30">
      <c r="I5412" s="20"/>
      <c r="P5412" s="20"/>
      <c r="W5412" s="20"/>
      <c r="AD5412" s="20"/>
    </row>
    <row r="5413" spans="9:30">
      <c r="I5413" s="20"/>
      <c r="P5413" s="20"/>
      <c r="W5413" s="20"/>
      <c r="AD5413" s="20"/>
    </row>
    <row r="5414" spans="9:30">
      <c r="I5414" s="20"/>
      <c r="P5414" s="20"/>
      <c r="W5414" s="20"/>
      <c r="AD5414" s="20"/>
    </row>
    <row r="5415" spans="9:30">
      <c r="I5415" s="20"/>
      <c r="P5415" s="20"/>
      <c r="W5415" s="20"/>
      <c r="AD5415" s="20"/>
    </row>
    <row r="5416" spans="9:30">
      <c r="I5416" s="20"/>
      <c r="P5416" s="20"/>
      <c r="W5416" s="20"/>
      <c r="AD5416" s="20"/>
    </row>
    <row r="5417" spans="9:30">
      <c r="I5417" s="20"/>
      <c r="P5417" s="20"/>
      <c r="W5417" s="20"/>
      <c r="AD5417" s="20"/>
    </row>
    <row r="5418" spans="9:30">
      <c r="I5418" s="20"/>
      <c r="P5418" s="20"/>
      <c r="W5418" s="20"/>
      <c r="AD5418" s="20"/>
    </row>
    <row r="5419" spans="9:30">
      <c r="I5419" s="20"/>
      <c r="P5419" s="20"/>
      <c r="W5419" s="20"/>
      <c r="AD5419" s="20"/>
    </row>
    <row r="5420" spans="9:30">
      <c r="I5420" s="20"/>
      <c r="P5420" s="20"/>
      <c r="W5420" s="20"/>
      <c r="AD5420" s="20"/>
    </row>
    <row r="5421" spans="9:30">
      <c r="I5421" s="20"/>
      <c r="P5421" s="20"/>
      <c r="W5421" s="20"/>
      <c r="AD5421" s="20"/>
    </row>
    <row r="5422" spans="9:30">
      <c r="I5422" s="20"/>
      <c r="P5422" s="20"/>
      <c r="W5422" s="20"/>
      <c r="AD5422" s="20"/>
    </row>
    <row r="5423" spans="9:30">
      <c r="I5423" s="20"/>
      <c r="P5423" s="20"/>
      <c r="W5423" s="20"/>
      <c r="AD5423" s="20"/>
    </row>
    <row r="5424" spans="9:30">
      <c r="I5424" s="20"/>
      <c r="P5424" s="20"/>
      <c r="W5424" s="20"/>
      <c r="AD5424" s="20"/>
    </row>
    <row r="5425" spans="9:30">
      <c r="I5425" s="20"/>
      <c r="P5425" s="20"/>
      <c r="W5425" s="20"/>
      <c r="AD5425" s="20"/>
    </row>
    <row r="5426" spans="9:30">
      <c r="I5426" s="20"/>
      <c r="P5426" s="20"/>
      <c r="W5426" s="20"/>
      <c r="AD5426" s="20"/>
    </row>
    <row r="5427" spans="9:30">
      <c r="I5427" s="20"/>
      <c r="P5427" s="20"/>
      <c r="W5427" s="20"/>
      <c r="AD5427" s="20"/>
    </row>
    <row r="5428" spans="9:30">
      <c r="I5428" s="20"/>
      <c r="P5428" s="20"/>
      <c r="W5428" s="20"/>
      <c r="AD5428" s="20"/>
    </row>
    <row r="5429" spans="9:30">
      <c r="I5429" s="20"/>
      <c r="P5429" s="20"/>
      <c r="W5429" s="20"/>
      <c r="AD5429" s="20"/>
    </row>
    <row r="5430" spans="9:30">
      <c r="I5430" s="20"/>
      <c r="P5430" s="20"/>
      <c r="W5430" s="20"/>
      <c r="AD5430" s="20"/>
    </row>
    <row r="5431" spans="9:30">
      <c r="I5431" s="20"/>
      <c r="P5431" s="20"/>
      <c r="W5431" s="20"/>
      <c r="AD5431" s="20"/>
    </row>
    <row r="5432" spans="9:30">
      <c r="I5432" s="20"/>
      <c r="P5432" s="20"/>
      <c r="W5432" s="20"/>
      <c r="AD5432" s="20"/>
    </row>
    <row r="5433" spans="9:30">
      <c r="I5433" s="20"/>
      <c r="P5433" s="20"/>
      <c r="W5433" s="20"/>
      <c r="AD5433" s="20"/>
    </row>
    <row r="5434" spans="9:30">
      <c r="I5434" s="20"/>
      <c r="P5434" s="20"/>
      <c r="W5434" s="20"/>
      <c r="AD5434" s="20"/>
    </row>
    <row r="5435" spans="9:30">
      <c r="I5435" s="20"/>
      <c r="P5435" s="20"/>
      <c r="W5435" s="20"/>
      <c r="AD5435" s="20"/>
    </row>
    <row r="5436" spans="9:30">
      <c r="I5436" s="20"/>
      <c r="P5436" s="20"/>
      <c r="W5436" s="20"/>
      <c r="AD5436" s="20"/>
    </row>
    <row r="5437" spans="9:30">
      <c r="I5437" s="20"/>
      <c r="P5437" s="20"/>
      <c r="W5437" s="20"/>
      <c r="AD5437" s="20"/>
    </row>
    <row r="5438" spans="9:30">
      <c r="I5438" s="20"/>
      <c r="P5438" s="20"/>
      <c r="W5438" s="20"/>
      <c r="AD5438" s="20"/>
    </row>
    <row r="5439" spans="9:30">
      <c r="I5439" s="20"/>
      <c r="P5439" s="20"/>
      <c r="W5439" s="20"/>
      <c r="AD5439" s="20"/>
    </row>
    <row r="5440" spans="9:30">
      <c r="I5440" s="20"/>
      <c r="P5440" s="20"/>
      <c r="W5440" s="20"/>
      <c r="AD5440" s="20"/>
    </row>
    <row r="5441" spans="9:30">
      <c r="I5441" s="20"/>
      <c r="P5441" s="20"/>
      <c r="W5441" s="20"/>
      <c r="AD5441" s="20"/>
    </row>
    <row r="5442" spans="9:30">
      <c r="I5442" s="20"/>
      <c r="P5442" s="20"/>
      <c r="W5442" s="20"/>
      <c r="AD5442" s="20"/>
    </row>
    <row r="5443" spans="9:30">
      <c r="I5443" s="20"/>
      <c r="P5443" s="20"/>
      <c r="W5443" s="20"/>
      <c r="AD5443" s="20"/>
    </row>
    <row r="5444" spans="9:30">
      <c r="I5444" s="20"/>
      <c r="P5444" s="20"/>
      <c r="W5444" s="20"/>
      <c r="AD5444" s="20"/>
    </row>
    <row r="5445" spans="9:30">
      <c r="I5445" s="20"/>
      <c r="P5445" s="20"/>
      <c r="W5445" s="20"/>
      <c r="AD5445" s="20"/>
    </row>
    <row r="5446" spans="9:30">
      <c r="I5446" s="20"/>
      <c r="P5446" s="20"/>
      <c r="W5446" s="20"/>
      <c r="AD5446" s="20"/>
    </row>
    <row r="5447" spans="9:30">
      <c r="I5447" s="20"/>
      <c r="P5447" s="20"/>
      <c r="W5447" s="20"/>
      <c r="AD5447" s="20"/>
    </row>
    <row r="5448" spans="9:30">
      <c r="I5448" s="20"/>
      <c r="P5448" s="20"/>
      <c r="W5448" s="20"/>
      <c r="AD5448" s="20"/>
    </row>
    <row r="5449" spans="9:30">
      <c r="I5449" s="20"/>
      <c r="P5449" s="20"/>
      <c r="W5449" s="20"/>
      <c r="AD5449" s="20"/>
    </row>
    <row r="5450" spans="9:30">
      <c r="I5450" s="20"/>
      <c r="P5450" s="20"/>
      <c r="W5450" s="20"/>
      <c r="AD5450" s="20"/>
    </row>
    <row r="5451" spans="9:30">
      <c r="I5451" s="20"/>
      <c r="P5451" s="20"/>
      <c r="W5451" s="20"/>
      <c r="AD5451" s="20"/>
    </row>
    <row r="5452" spans="9:30">
      <c r="I5452" s="20"/>
      <c r="P5452" s="20"/>
      <c r="W5452" s="20"/>
      <c r="AD5452" s="20"/>
    </row>
    <row r="5453" spans="9:30">
      <c r="I5453" s="20"/>
      <c r="P5453" s="20"/>
      <c r="W5453" s="20"/>
      <c r="AD5453" s="20"/>
    </row>
    <row r="5454" spans="9:30">
      <c r="I5454" s="20"/>
      <c r="P5454" s="20"/>
      <c r="W5454" s="20"/>
      <c r="AD5454" s="20"/>
    </row>
    <row r="5455" spans="9:30">
      <c r="I5455" s="20"/>
      <c r="P5455" s="20"/>
      <c r="W5455" s="20"/>
      <c r="AD5455" s="20"/>
    </row>
    <row r="5456" spans="9:30">
      <c r="I5456" s="20"/>
      <c r="P5456" s="20"/>
      <c r="W5456" s="20"/>
      <c r="AD5456" s="20"/>
    </row>
    <row r="5457" spans="9:30">
      <c r="I5457" s="20"/>
      <c r="P5457" s="20"/>
      <c r="W5457" s="20"/>
      <c r="AD5457" s="20"/>
    </row>
    <row r="5458" spans="9:30">
      <c r="I5458" s="20"/>
      <c r="P5458" s="20"/>
      <c r="W5458" s="20"/>
      <c r="AD5458" s="20"/>
    </row>
    <row r="5459" spans="9:30">
      <c r="I5459" s="20"/>
      <c r="P5459" s="20"/>
      <c r="W5459" s="20"/>
      <c r="AD5459" s="20"/>
    </row>
    <row r="5460" spans="9:30">
      <c r="I5460" s="20"/>
      <c r="P5460" s="20"/>
      <c r="W5460" s="20"/>
      <c r="AD5460" s="20"/>
    </row>
    <row r="5461" spans="9:30">
      <c r="I5461" s="20"/>
      <c r="P5461" s="20"/>
      <c r="W5461" s="20"/>
      <c r="AD5461" s="20"/>
    </row>
    <row r="5462" spans="9:30">
      <c r="I5462" s="20"/>
      <c r="P5462" s="20"/>
      <c r="W5462" s="20"/>
      <c r="AD5462" s="20"/>
    </row>
    <row r="5463" spans="9:30">
      <c r="I5463" s="20"/>
      <c r="P5463" s="20"/>
      <c r="W5463" s="20"/>
      <c r="AD5463" s="20"/>
    </row>
    <row r="5464" spans="9:30">
      <c r="I5464" s="20"/>
      <c r="P5464" s="20"/>
      <c r="W5464" s="20"/>
      <c r="AD5464" s="20"/>
    </row>
    <row r="5465" spans="9:30">
      <c r="I5465" s="20"/>
      <c r="P5465" s="20"/>
      <c r="W5465" s="20"/>
      <c r="AD5465" s="20"/>
    </row>
    <row r="5466" spans="9:30">
      <c r="I5466" s="20"/>
      <c r="P5466" s="20"/>
      <c r="W5466" s="20"/>
      <c r="AD5466" s="20"/>
    </row>
    <row r="5467" spans="9:30">
      <c r="I5467" s="20"/>
      <c r="P5467" s="20"/>
      <c r="W5467" s="20"/>
      <c r="AD5467" s="20"/>
    </row>
    <row r="5468" spans="9:30">
      <c r="I5468" s="20"/>
      <c r="P5468" s="20"/>
      <c r="W5468" s="20"/>
      <c r="AD5468" s="20"/>
    </row>
    <row r="5469" spans="9:30">
      <c r="I5469" s="20"/>
      <c r="P5469" s="20"/>
      <c r="W5469" s="20"/>
      <c r="AD5469" s="20"/>
    </row>
    <row r="5470" spans="9:30">
      <c r="I5470" s="20"/>
      <c r="P5470" s="20"/>
      <c r="W5470" s="20"/>
      <c r="AD5470" s="20"/>
    </row>
    <row r="5471" spans="9:30">
      <c r="I5471" s="20"/>
      <c r="P5471" s="20"/>
      <c r="W5471" s="20"/>
      <c r="AD5471" s="20"/>
    </row>
    <row r="5472" spans="9:30">
      <c r="I5472" s="20"/>
      <c r="P5472" s="20"/>
      <c r="W5472" s="20"/>
      <c r="AD5472" s="20"/>
    </row>
    <row r="5473" spans="9:30">
      <c r="I5473" s="20"/>
      <c r="P5473" s="20"/>
      <c r="W5473" s="20"/>
      <c r="AD5473" s="20"/>
    </row>
    <row r="5474" spans="9:30">
      <c r="I5474" s="20"/>
      <c r="P5474" s="20"/>
      <c r="W5474" s="20"/>
      <c r="AD5474" s="20"/>
    </row>
    <row r="5475" spans="9:30">
      <c r="I5475" s="20"/>
      <c r="P5475" s="20"/>
      <c r="W5475" s="20"/>
      <c r="AD5475" s="20"/>
    </row>
    <row r="5476" spans="9:30">
      <c r="I5476" s="20"/>
      <c r="P5476" s="20"/>
      <c r="W5476" s="20"/>
      <c r="AD5476" s="20"/>
    </row>
    <row r="5477" spans="9:30">
      <c r="I5477" s="20"/>
      <c r="P5477" s="20"/>
      <c r="W5477" s="20"/>
      <c r="AD5477" s="20"/>
    </row>
    <row r="5478" spans="9:30">
      <c r="I5478" s="20"/>
      <c r="P5478" s="20"/>
      <c r="W5478" s="20"/>
      <c r="AD5478" s="20"/>
    </row>
    <row r="5479" spans="9:30">
      <c r="I5479" s="20"/>
      <c r="P5479" s="20"/>
      <c r="W5479" s="20"/>
      <c r="AD5479" s="20"/>
    </row>
    <row r="5480" spans="9:30">
      <c r="I5480" s="20"/>
      <c r="P5480" s="20"/>
      <c r="W5480" s="20"/>
      <c r="AD5480" s="20"/>
    </row>
    <row r="5481" spans="9:30">
      <c r="I5481" s="20"/>
      <c r="P5481" s="20"/>
      <c r="W5481" s="20"/>
      <c r="AD5481" s="20"/>
    </row>
    <row r="5482" spans="9:30">
      <c r="I5482" s="20"/>
      <c r="P5482" s="20"/>
      <c r="W5482" s="20"/>
      <c r="AD5482" s="20"/>
    </row>
    <row r="5483" spans="9:30">
      <c r="I5483" s="20"/>
      <c r="P5483" s="20"/>
      <c r="W5483" s="20"/>
      <c r="AD5483" s="20"/>
    </row>
    <row r="5484" spans="9:30">
      <c r="I5484" s="20"/>
      <c r="P5484" s="20"/>
      <c r="W5484" s="20"/>
      <c r="AD5484" s="20"/>
    </row>
    <row r="5485" spans="9:30">
      <c r="I5485" s="20"/>
      <c r="P5485" s="20"/>
      <c r="W5485" s="20"/>
      <c r="AD5485" s="20"/>
    </row>
    <row r="5486" spans="9:30">
      <c r="I5486" s="20"/>
      <c r="P5486" s="20"/>
      <c r="W5486" s="20"/>
      <c r="AD5486" s="20"/>
    </row>
    <row r="5487" spans="9:30">
      <c r="I5487" s="20"/>
      <c r="P5487" s="20"/>
      <c r="W5487" s="20"/>
      <c r="AD5487" s="20"/>
    </row>
    <row r="5488" spans="9:30">
      <c r="I5488" s="20"/>
      <c r="P5488" s="20"/>
      <c r="W5488" s="20"/>
      <c r="AD5488" s="20"/>
    </row>
    <row r="5489" spans="9:30">
      <c r="I5489" s="20"/>
      <c r="P5489" s="20"/>
      <c r="W5489" s="20"/>
      <c r="AD5489" s="20"/>
    </row>
    <row r="5490" spans="9:30">
      <c r="I5490" s="20"/>
      <c r="P5490" s="20"/>
      <c r="W5490" s="20"/>
      <c r="AD5490" s="20"/>
    </row>
    <row r="5491" spans="9:30">
      <c r="I5491" s="20"/>
      <c r="P5491" s="20"/>
      <c r="W5491" s="20"/>
      <c r="AD5491" s="20"/>
    </row>
    <row r="5492" spans="9:30">
      <c r="I5492" s="20"/>
      <c r="P5492" s="20"/>
      <c r="W5492" s="20"/>
      <c r="AD5492" s="20"/>
    </row>
    <row r="5493" spans="9:30">
      <c r="I5493" s="20"/>
      <c r="P5493" s="20"/>
      <c r="W5493" s="20"/>
      <c r="AD5493" s="20"/>
    </row>
    <row r="5494" spans="9:30">
      <c r="I5494" s="20"/>
      <c r="P5494" s="20"/>
      <c r="W5494" s="20"/>
      <c r="AD5494" s="20"/>
    </row>
    <row r="5495" spans="9:30">
      <c r="I5495" s="20"/>
      <c r="P5495" s="20"/>
      <c r="W5495" s="20"/>
      <c r="AD5495" s="20"/>
    </row>
    <row r="5496" spans="9:30">
      <c r="I5496" s="20"/>
      <c r="P5496" s="20"/>
      <c r="W5496" s="20"/>
      <c r="AD5496" s="20"/>
    </row>
    <row r="5497" spans="9:30">
      <c r="I5497" s="20"/>
      <c r="P5497" s="20"/>
      <c r="W5497" s="20"/>
      <c r="AD5497" s="20"/>
    </row>
    <row r="5498" spans="9:30">
      <c r="I5498" s="20"/>
      <c r="P5498" s="20"/>
      <c r="W5498" s="20"/>
      <c r="AD5498" s="20"/>
    </row>
    <row r="5499" spans="9:30">
      <c r="I5499" s="20"/>
      <c r="P5499" s="20"/>
      <c r="W5499" s="20"/>
      <c r="AD5499" s="20"/>
    </row>
    <row r="5500" spans="9:30">
      <c r="I5500" s="20"/>
      <c r="P5500" s="20"/>
      <c r="W5500" s="20"/>
      <c r="AD5500" s="20"/>
    </row>
    <row r="5501" spans="9:30">
      <c r="I5501" s="20"/>
      <c r="P5501" s="20"/>
      <c r="W5501" s="20"/>
      <c r="AD5501" s="20"/>
    </row>
    <row r="5502" spans="9:30">
      <c r="I5502" s="20"/>
      <c r="P5502" s="20"/>
      <c r="W5502" s="20"/>
      <c r="AD5502" s="20"/>
    </row>
    <row r="5503" spans="9:30">
      <c r="I5503" s="20"/>
      <c r="P5503" s="20"/>
      <c r="W5503" s="20"/>
      <c r="AD5503" s="20"/>
    </row>
    <row r="5504" spans="9:30">
      <c r="I5504" s="20"/>
      <c r="P5504" s="20"/>
      <c r="W5504" s="20"/>
      <c r="AD5504" s="20"/>
    </row>
    <row r="5505" spans="9:30">
      <c r="I5505" s="20"/>
      <c r="P5505" s="20"/>
      <c r="W5505" s="20"/>
      <c r="AD5505" s="20"/>
    </row>
    <row r="5506" spans="9:30">
      <c r="I5506" s="20"/>
      <c r="P5506" s="20"/>
      <c r="W5506" s="20"/>
      <c r="AD5506" s="20"/>
    </row>
    <row r="5507" spans="9:30">
      <c r="I5507" s="20"/>
      <c r="P5507" s="20"/>
      <c r="W5507" s="20"/>
      <c r="AD5507" s="20"/>
    </row>
    <row r="5508" spans="9:30">
      <c r="I5508" s="20"/>
      <c r="P5508" s="20"/>
      <c r="W5508" s="20"/>
      <c r="AD5508" s="20"/>
    </row>
    <row r="5509" spans="9:30">
      <c r="I5509" s="20"/>
      <c r="P5509" s="20"/>
      <c r="W5509" s="20"/>
      <c r="AD5509" s="20"/>
    </row>
    <row r="5510" spans="9:30">
      <c r="I5510" s="20"/>
      <c r="P5510" s="20"/>
      <c r="W5510" s="20"/>
      <c r="AD5510" s="20"/>
    </row>
    <row r="5511" spans="9:30">
      <c r="I5511" s="20"/>
      <c r="P5511" s="20"/>
      <c r="W5511" s="20"/>
      <c r="AD5511" s="20"/>
    </row>
    <row r="5512" spans="9:30">
      <c r="I5512" s="20"/>
      <c r="P5512" s="20"/>
      <c r="W5512" s="20"/>
      <c r="AD5512" s="20"/>
    </row>
    <row r="5513" spans="9:30">
      <c r="I5513" s="20"/>
      <c r="P5513" s="20"/>
      <c r="W5513" s="20"/>
      <c r="AD5513" s="20"/>
    </row>
    <row r="5514" spans="9:30">
      <c r="I5514" s="20"/>
      <c r="P5514" s="20"/>
      <c r="W5514" s="20"/>
      <c r="AD5514" s="20"/>
    </row>
    <row r="5515" spans="9:30">
      <c r="I5515" s="20"/>
      <c r="P5515" s="20"/>
      <c r="W5515" s="20"/>
      <c r="AD5515" s="20"/>
    </row>
    <row r="5516" spans="9:30">
      <c r="I5516" s="20"/>
      <c r="P5516" s="20"/>
      <c r="W5516" s="20"/>
      <c r="AD5516" s="20"/>
    </row>
    <row r="5517" spans="9:30">
      <c r="I5517" s="20"/>
      <c r="P5517" s="20"/>
      <c r="W5517" s="20"/>
      <c r="AD5517" s="20"/>
    </row>
    <row r="5518" spans="9:30">
      <c r="I5518" s="20"/>
      <c r="P5518" s="20"/>
      <c r="W5518" s="20"/>
      <c r="AD5518" s="20"/>
    </row>
    <row r="5519" spans="9:30">
      <c r="I5519" s="20"/>
      <c r="P5519" s="20"/>
      <c r="W5519" s="20"/>
      <c r="AD5519" s="20"/>
    </row>
    <row r="5520" spans="9:30">
      <c r="I5520" s="20"/>
      <c r="P5520" s="20"/>
      <c r="W5520" s="20"/>
      <c r="AD5520" s="20"/>
    </row>
    <row r="5521" spans="9:30">
      <c r="I5521" s="20"/>
      <c r="P5521" s="20"/>
      <c r="W5521" s="20"/>
      <c r="AD5521" s="20"/>
    </row>
    <row r="5522" spans="9:30">
      <c r="I5522" s="20"/>
      <c r="P5522" s="20"/>
      <c r="W5522" s="20"/>
      <c r="AD5522" s="20"/>
    </row>
    <row r="5523" spans="9:30">
      <c r="I5523" s="20"/>
      <c r="P5523" s="20"/>
      <c r="W5523" s="20"/>
      <c r="AD5523" s="20"/>
    </row>
    <row r="5524" spans="9:30">
      <c r="I5524" s="20"/>
      <c r="P5524" s="20"/>
      <c r="W5524" s="20"/>
      <c r="AD5524" s="20"/>
    </row>
    <row r="5525" spans="9:30">
      <c r="I5525" s="20"/>
      <c r="P5525" s="20"/>
      <c r="W5525" s="20"/>
      <c r="AD5525" s="20"/>
    </row>
    <row r="5526" spans="9:30">
      <c r="I5526" s="20"/>
      <c r="P5526" s="20"/>
      <c r="W5526" s="20"/>
      <c r="AD5526" s="20"/>
    </row>
    <row r="5527" spans="9:30">
      <c r="I5527" s="20"/>
      <c r="P5527" s="20"/>
      <c r="W5527" s="20"/>
      <c r="AD5527" s="20"/>
    </row>
    <row r="5528" spans="9:30">
      <c r="I5528" s="20"/>
      <c r="P5528" s="20"/>
      <c r="W5528" s="20"/>
      <c r="AD5528" s="20"/>
    </row>
    <row r="5529" spans="9:30">
      <c r="I5529" s="20"/>
      <c r="P5529" s="20"/>
      <c r="W5529" s="20"/>
      <c r="AD5529" s="20"/>
    </row>
    <row r="5530" spans="9:30">
      <c r="I5530" s="20"/>
      <c r="P5530" s="20"/>
      <c r="W5530" s="20"/>
      <c r="AD5530" s="20"/>
    </row>
    <row r="5531" spans="9:30">
      <c r="I5531" s="20"/>
      <c r="P5531" s="20"/>
      <c r="W5531" s="20"/>
      <c r="AD5531" s="20"/>
    </row>
    <row r="5532" spans="9:30">
      <c r="I5532" s="20"/>
      <c r="P5532" s="20"/>
      <c r="W5532" s="20"/>
      <c r="AD5532" s="20"/>
    </row>
    <row r="5533" spans="9:30">
      <c r="I5533" s="20"/>
      <c r="P5533" s="20"/>
      <c r="W5533" s="20"/>
      <c r="AD5533" s="20"/>
    </row>
    <row r="5534" spans="9:30">
      <c r="I5534" s="20"/>
      <c r="P5534" s="20"/>
      <c r="W5534" s="20"/>
      <c r="AD5534" s="20"/>
    </row>
    <row r="5535" spans="9:30">
      <c r="I5535" s="20"/>
      <c r="P5535" s="20"/>
      <c r="W5535" s="20"/>
      <c r="AD5535" s="20"/>
    </row>
    <row r="5536" spans="9:30">
      <c r="I5536" s="20"/>
      <c r="P5536" s="20"/>
      <c r="W5536" s="20"/>
      <c r="AD5536" s="20"/>
    </row>
    <row r="5537" spans="9:30">
      <c r="I5537" s="20"/>
      <c r="P5537" s="20"/>
      <c r="W5537" s="20"/>
      <c r="AD5537" s="20"/>
    </row>
    <row r="5538" spans="9:30">
      <c r="I5538" s="20"/>
      <c r="P5538" s="20"/>
      <c r="W5538" s="20"/>
      <c r="AD5538" s="20"/>
    </row>
    <row r="5539" spans="9:30">
      <c r="I5539" s="20"/>
      <c r="P5539" s="20"/>
      <c r="W5539" s="20"/>
      <c r="AD5539" s="20"/>
    </row>
    <row r="5540" spans="9:30">
      <c r="I5540" s="20"/>
      <c r="P5540" s="20"/>
      <c r="W5540" s="20"/>
      <c r="AD5540" s="20"/>
    </row>
    <row r="5541" spans="9:30">
      <c r="I5541" s="20"/>
      <c r="P5541" s="20"/>
      <c r="W5541" s="20"/>
      <c r="AD5541" s="20"/>
    </row>
    <row r="5542" spans="9:30">
      <c r="I5542" s="20"/>
      <c r="P5542" s="20"/>
      <c r="W5542" s="20"/>
      <c r="AD5542" s="20"/>
    </row>
    <row r="5543" spans="9:30">
      <c r="I5543" s="20"/>
      <c r="P5543" s="20"/>
      <c r="W5543" s="20"/>
      <c r="AD5543" s="20"/>
    </row>
    <row r="5544" spans="9:30">
      <c r="I5544" s="20"/>
      <c r="P5544" s="20"/>
      <c r="W5544" s="20"/>
      <c r="AD5544" s="20"/>
    </row>
    <row r="5545" spans="9:30">
      <c r="I5545" s="20"/>
      <c r="P5545" s="20"/>
      <c r="W5545" s="20"/>
      <c r="AD5545" s="20"/>
    </row>
    <row r="5546" spans="9:30">
      <c r="I5546" s="20"/>
      <c r="P5546" s="20"/>
      <c r="W5546" s="20"/>
      <c r="AD5546" s="20"/>
    </row>
    <row r="5547" spans="9:30">
      <c r="I5547" s="20"/>
      <c r="P5547" s="20"/>
      <c r="W5547" s="20"/>
      <c r="AD5547" s="20"/>
    </row>
    <row r="5548" spans="9:30">
      <c r="I5548" s="20"/>
      <c r="P5548" s="20"/>
      <c r="W5548" s="20"/>
      <c r="AD5548" s="20"/>
    </row>
    <row r="5549" spans="9:30">
      <c r="I5549" s="20"/>
      <c r="P5549" s="20"/>
      <c r="W5549" s="20"/>
      <c r="AD5549" s="20"/>
    </row>
    <row r="5550" spans="9:30">
      <c r="I5550" s="20"/>
      <c r="P5550" s="20"/>
      <c r="W5550" s="20"/>
      <c r="AD5550" s="20"/>
    </row>
    <row r="5551" spans="9:30">
      <c r="I5551" s="20"/>
      <c r="P5551" s="20"/>
      <c r="W5551" s="20"/>
      <c r="AD5551" s="20"/>
    </row>
    <row r="5552" spans="9:30">
      <c r="I5552" s="20"/>
      <c r="P5552" s="20"/>
      <c r="W5552" s="20"/>
      <c r="AD5552" s="20"/>
    </row>
    <row r="5553" spans="9:30">
      <c r="I5553" s="20"/>
      <c r="P5553" s="20"/>
      <c r="W5553" s="20"/>
      <c r="AD5553" s="20"/>
    </row>
    <row r="5554" spans="9:30">
      <c r="I5554" s="20"/>
      <c r="P5554" s="20"/>
      <c r="W5554" s="20"/>
      <c r="AD5554" s="20"/>
    </row>
    <row r="5555" spans="9:30">
      <c r="I5555" s="20"/>
      <c r="P5555" s="20"/>
      <c r="W5555" s="20"/>
      <c r="AD5555" s="20"/>
    </row>
    <row r="5556" spans="9:30">
      <c r="I5556" s="20"/>
      <c r="P5556" s="20"/>
      <c r="W5556" s="20"/>
      <c r="AD5556" s="20"/>
    </row>
    <row r="5557" spans="9:30">
      <c r="I5557" s="20"/>
      <c r="P5557" s="20"/>
      <c r="W5557" s="20"/>
      <c r="AD5557" s="20"/>
    </row>
    <row r="5558" spans="9:30">
      <c r="I5558" s="20"/>
      <c r="P5558" s="20"/>
      <c r="W5558" s="20"/>
      <c r="AD5558" s="20"/>
    </row>
    <row r="5559" spans="9:30">
      <c r="I5559" s="20"/>
      <c r="P5559" s="20"/>
      <c r="W5559" s="20"/>
      <c r="AD5559" s="20"/>
    </row>
    <row r="5560" spans="9:30">
      <c r="I5560" s="20"/>
      <c r="P5560" s="20"/>
      <c r="W5560" s="20"/>
      <c r="AD5560" s="20"/>
    </row>
    <row r="5561" spans="9:30">
      <c r="I5561" s="20"/>
      <c r="P5561" s="20"/>
      <c r="W5561" s="20"/>
      <c r="AD5561" s="20"/>
    </row>
    <row r="5562" spans="9:30">
      <c r="I5562" s="20"/>
      <c r="P5562" s="20"/>
      <c r="W5562" s="20"/>
      <c r="AD5562" s="20"/>
    </row>
    <row r="5563" spans="9:30">
      <c r="I5563" s="20"/>
      <c r="P5563" s="20"/>
      <c r="W5563" s="20"/>
      <c r="AD5563" s="20"/>
    </row>
    <row r="5564" spans="9:30">
      <c r="I5564" s="20"/>
      <c r="P5564" s="20"/>
      <c r="W5564" s="20"/>
      <c r="AD5564" s="20"/>
    </row>
    <row r="5565" spans="9:30">
      <c r="I5565" s="20"/>
      <c r="P5565" s="20"/>
      <c r="W5565" s="20"/>
      <c r="AD5565" s="20"/>
    </row>
    <row r="5566" spans="9:30">
      <c r="I5566" s="20"/>
      <c r="P5566" s="20"/>
      <c r="W5566" s="20"/>
      <c r="AD5566" s="20"/>
    </row>
    <row r="5567" spans="9:30">
      <c r="I5567" s="20"/>
      <c r="P5567" s="20"/>
      <c r="W5567" s="20"/>
      <c r="AD5567" s="20"/>
    </row>
    <row r="5568" spans="9:30">
      <c r="I5568" s="20"/>
      <c r="P5568" s="20"/>
      <c r="W5568" s="20"/>
      <c r="AD5568" s="20"/>
    </row>
    <row r="5569" spans="9:30">
      <c r="I5569" s="20"/>
      <c r="P5569" s="20"/>
      <c r="W5569" s="20"/>
      <c r="AD5569" s="20"/>
    </row>
    <row r="5570" spans="9:30">
      <c r="I5570" s="20"/>
      <c r="P5570" s="20"/>
      <c r="W5570" s="20"/>
      <c r="AD5570" s="20"/>
    </row>
    <row r="5571" spans="9:30">
      <c r="I5571" s="20"/>
      <c r="P5571" s="20"/>
      <c r="W5571" s="20"/>
      <c r="AD5571" s="20"/>
    </row>
    <row r="5572" spans="9:30">
      <c r="I5572" s="20"/>
      <c r="P5572" s="20"/>
      <c r="W5572" s="20"/>
      <c r="AD5572" s="20"/>
    </row>
    <row r="5573" spans="9:30">
      <c r="I5573" s="20"/>
      <c r="P5573" s="20"/>
      <c r="W5573" s="20"/>
      <c r="AD5573" s="20"/>
    </row>
    <row r="5574" spans="9:30">
      <c r="I5574" s="20"/>
      <c r="P5574" s="20"/>
      <c r="W5574" s="20"/>
      <c r="AD5574" s="20"/>
    </row>
    <row r="5575" spans="9:30">
      <c r="I5575" s="20"/>
      <c r="P5575" s="20"/>
      <c r="W5575" s="20"/>
      <c r="AD5575" s="20"/>
    </row>
    <row r="5576" spans="9:30">
      <c r="I5576" s="20"/>
      <c r="P5576" s="20"/>
      <c r="W5576" s="20"/>
      <c r="AD5576" s="20"/>
    </row>
    <row r="5577" spans="9:30">
      <c r="I5577" s="20"/>
      <c r="P5577" s="20"/>
      <c r="W5577" s="20"/>
      <c r="AD5577" s="20"/>
    </row>
    <row r="5578" spans="9:30">
      <c r="I5578" s="20"/>
      <c r="P5578" s="20"/>
      <c r="W5578" s="20"/>
      <c r="AD5578" s="20"/>
    </row>
    <row r="5579" spans="9:30">
      <c r="I5579" s="20"/>
      <c r="P5579" s="20"/>
      <c r="W5579" s="20"/>
      <c r="AD5579" s="20"/>
    </row>
    <row r="5580" spans="9:30">
      <c r="I5580" s="20"/>
      <c r="P5580" s="20"/>
      <c r="W5580" s="20"/>
      <c r="AD5580" s="20"/>
    </row>
    <row r="5581" spans="9:30">
      <c r="I5581" s="20"/>
      <c r="P5581" s="20"/>
      <c r="W5581" s="20"/>
      <c r="AD5581" s="20"/>
    </row>
    <row r="5582" spans="9:30">
      <c r="I5582" s="20"/>
      <c r="P5582" s="20"/>
      <c r="W5582" s="20"/>
      <c r="AD5582" s="20"/>
    </row>
    <row r="5583" spans="9:30">
      <c r="I5583" s="20"/>
      <c r="P5583" s="20"/>
      <c r="W5583" s="20"/>
      <c r="AD5583" s="20"/>
    </row>
    <row r="5584" spans="9:30">
      <c r="I5584" s="20"/>
      <c r="P5584" s="20"/>
      <c r="W5584" s="20"/>
      <c r="AD5584" s="20"/>
    </row>
    <row r="5585" spans="9:30">
      <c r="I5585" s="20"/>
      <c r="P5585" s="20"/>
      <c r="W5585" s="20"/>
      <c r="AD5585" s="20"/>
    </row>
    <row r="5586" spans="9:30">
      <c r="I5586" s="20"/>
      <c r="P5586" s="20"/>
      <c r="W5586" s="20"/>
      <c r="AD5586" s="20"/>
    </row>
    <row r="5587" spans="9:30">
      <c r="I5587" s="20"/>
      <c r="P5587" s="20"/>
      <c r="W5587" s="20"/>
      <c r="AD5587" s="20"/>
    </row>
    <row r="5588" spans="9:30">
      <c r="I5588" s="20"/>
      <c r="P5588" s="20"/>
      <c r="W5588" s="20"/>
      <c r="AD5588" s="20"/>
    </row>
    <row r="5589" spans="9:30">
      <c r="I5589" s="20"/>
      <c r="P5589" s="20"/>
      <c r="W5589" s="20"/>
      <c r="AD5589" s="20"/>
    </row>
    <row r="5590" spans="9:30">
      <c r="I5590" s="20"/>
      <c r="P5590" s="20"/>
      <c r="W5590" s="20"/>
      <c r="AD5590" s="20"/>
    </row>
    <row r="5591" spans="9:30">
      <c r="I5591" s="20"/>
      <c r="P5591" s="20"/>
      <c r="W5591" s="20"/>
      <c r="AD5591" s="20"/>
    </row>
    <row r="5592" spans="9:30">
      <c r="I5592" s="20"/>
      <c r="P5592" s="20"/>
      <c r="W5592" s="20"/>
      <c r="AD5592" s="20"/>
    </row>
    <row r="5593" spans="9:30">
      <c r="I5593" s="20"/>
      <c r="P5593" s="20"/>
      <c r="W5593" s="20"/>
      <c r="AD5593" s="20"/>
    </row>
    <row r="5594" spans="9:30">
      <c r="I5594" s="20"/>
      <c r="P5594" s="20"/>
      <c r="W5594" s="20"/>
      <c r="AD5594" s="20"/>
    </row>
    <row r="5595" spans="9:30">
      <c r="I5595" s="20"/>
      <c r="P5595" s="20"/>
      <c r="W5595" s="20"/>
      <c r="AD5595" s="20"/>
    </row>
    <row r="5596" spans="9:30">
      <c r="I5596" s="20"/>
      <c r="P5596" s="20"/>
      <c r="W5596" s="20"/>
      <c r="AD5596" s="20"/>
    </row>
    <row r="5597" spans="9:30">
      <c r="I5597" s="20"/>
      <c r="P5597" s="20"/>
      <c r="W5597" s="20"/>
      <c r="AD5597" s="20"/>
    </row>
    <row r="5598" spans="9:30">
      <c r="I5598" s="20"/>
      <c r="P5598" s="20"/>
      <c r="W5598" s="20"/>
      <c r="AD5598" s="20"/>
    </row>
    <row r="5599" spans="9:30">
      <c r="I5599" s="20"/>
      <c r="P5599" s="20"/>
      <c r="W5599" s="20"/>
      <c r="AD5599" s="20"/>
    </row>
    <row r="5600" spans="9:30">
      <c r="I5600" s="20"/>
      <c r="P5600" s="20"/>
      <c r="W5600" s="20"/>
      <c r="AD5600" s="20"/>
    </row>
    <row r="5601" spans="9:30">
      <c r="I5601" s="20"/>
      <c r="P5601" s="20"/>
      <c r="W5601" s="20"/>
      <c r="AD5601" s="20"/>
    </row>
    <row r="5602" spans="9:30">
      <c r="I5602" s="20"/>
      <c r="P5602" s="20"/>
      <c r="W5602" s="20"/>
      <c r="AD5602" s="20"/>
    </row>
    <row r="5603" spans="9:30">
      <c r="I5603" s="20"/>
      <c r="P5603" s="20"/>
      <c r="W5603" s="20"/>
      <c r="AD5603" s="20"/>
    </row>
    <row r="5604" spans="9:30">
      <c r="I5604" s="20"/>
      <c r="P5604" s="20"/>
      <c r="W5604" s="20"/>
      <c r="AD5604" s="20"/>
    </row>
    <row r="5605" spans="9:30">
      <c r="I5605" s="20"/>
      <c r="P5605" s="20"/>
      <c r="W5605" s="20"/>
      <c r="AD5605" s="20"/>
    </row>
    <row r="5606" spans="9:30">
      <c r="I5606" s="20"/>
      <c r="P5606" s="20"/>
      <c r="W5606" s="20"/>
      <c r="AD5606" s="20"/>
    </row>
    <row r="5607" spans="9:30">
      <c r="I5607" s="20"/>
      <c r="P5607" s="20"/>
      <c r="W5607" s="20"/>
      <c r="AD5607" s="20"/>
    </row>
    <row r="5608" spans="9:30">
      <c r="I5608" s="20"/>
      <c r="P5608" s="20"/>
      <c r="W5608" s="20"/>
      <c r="AD5608" s="20"/>
    </row>
    <row r="5609" spans="9:30">
      <c r="I5609" s="20"/>
      <c r="P5609" s="20"/>
      <c r="W5609" s="20"/>
      <c r="AD5609" s="20"/>
    </row>
    <row r="5610" spans="9:30">
      <c r="I5610" s="20"/>
      <c r="P5610" s="20"/>
      <c r="W5610" s="20"/>
      <c r="AD5610" s="20"/>
    </row>
    <row r="5611" spans="9:30">
      <c r="I5611" s="20"/>
      <c r="P5611" s="20"/>
      <c r="W5611" s="20"/>
      <c r="AD5611" s="20"/>
    </row>
    <row r="5612" spans="9:30">
      <c r="I5612" s="20"/>
      <c r="P5612" s="20"/>
      <c r="W5612" s="20"/>
      <c r="AD5612" s="20"/>
    </row>
    <row r="5613" spans="9:30">
      <c r="I5613" s="20"/>
      <c r="P5613" s="20"/>
      <c r="W5613" s="20"/>
      <c r="AD5613" s="20"/>
    </row>
    <row r="5614" spans="9:30">
      <c r="I5614" s="20"/>
      <c r="P5614" s="20"/>
      <c r="W5614" s="20"/>
      <c r="AD5614" s="20"/>
    </row>
    <row r="5615" spans="9:30">
      <c r="I5615" s="20"/>
      <c r="P5615" s="20"/>
      <c r="W5615" s="20"/>
      <c r="AD5615" s="20"/>
    </row>
    <row r="5616" spans="9:30">
      <c r="I5616" s="20"/>
      <c r="P5616" s="20"/>
      <c r="W5616" s="20"/>
      <c r="AD5616" s="20"/>
    </row>
    <row r="5617" spans="9:30">
      <c r="I5617" s="20"/>
      <c r="P5617" s="20"/>
      <c r="W5617" s="20"/>
      <c r="AD5617" s="20"/>
    </row>
    <row r="5618" spans="9:30">
      <c r="I5618" s="20"/>
      <c r="P5618" s="20"/>
      <c r="W5618" s="20"/>
      <c r="AD5618" s="20"/>
    </row>
    <row r="5619" spans="9:30">
      <c r="I5619" s="20"/>
      <c r="P5619" s="20"/>
      <c r="W5619" s="20"/>
      <c r="AD5619" s="20"/>
    </row>
    <row r="5620" spans="9:30">
      <c r="I5620" s="20"/>
      <c r="P5620" s="20"/>
      <c r="W5620" s="20"/>
      <c r="AD5620" s="20"/>
    </row>
    <row r="5621" spans="9:30">
      <c r="I5621" s="20"/>
      <c r="P5621" s="20"/>
      <c r="W5621" s="20"/>
      <c r="AD5621" s="20"/>
    </row>
    <row r="5622" spans="9:30">
      <c r="I5622" s="20"/>
      <c r="P5622" s="20"/>
      <c r="W5622" s="20"/>
      <c r="AD5622" s="20"/>
    </row>
    <row r="5623" spans="9:30">
      <c r="I5623" s="20"/>
      <c r="P5623" s="20"/>
      <c r="W5623" s="20"/>
      <c r="AD5623" s="20"/>
    </row>
    <row r="5624" spans="9:30">
      <c r="I5624" s="20"/>
      <c r="P5624" s="20"/>
      <c r="W5624" s="20"/>
      <c r="AD5624" s="20"/>
    </row>
    <row r="5625" spans="9:30">
      <c r="I5625" s="20"/>
      <c r="P5625" s="20"/>
      <c r="W5625" s="20"/>
      <c r="AD5625" s="20"/>
    </row>
    <row r="5626" spans="9:30">
      <c r="I5626" s="20"/>
      <c r="P5626" s="20"/>
      <c r="W5626" s="20"/>
      <c r="AD5626" s="20"/>
    </row>
    <row r="5627" spans="9:30">
      <c r="I5627" s="20"/>
      <c r="P5627" s="20"/>
      <c r="W5627" s="20"/>
      <c r="AD5627" s="20"/>
    </row>
    <row r="5628" spans="9:30">
      <c r="I5628" s="20"/>
      <c r="P5628" s="20"/>
      <c r="W5628" s="20"/>
      <c r="AD5628" s="20"/>
    </row>
    <row r="5629" spans="9:30">
      <c r="I5629" s="20"/>
      <c r="P5629" s="20"/>
      <c r="W5629" s="20"/>
      <c r="AD5629" s="20"/>
    </row>
    <row r="5630" spans="9:30">
      <c r="I5630" s="20"/>
      <c r="P5630" s="20"/>
      <c r="W5630" s="20"/>
      <c r="AD5630" s="20"/>
    </row>
    <row r="5631" spans="9:30">
      <c r="I5631" s="20"/>
      <c r="P5631" s="20"/>
      <c r="W5631" s="20"/>
      <c r="AD5631" s="20"/>
    </row>
    <row r="5632" spans="9:30">
      <c r="I5632" s="20"/>
      <c r="P5632" s="20"/>
      <c r="W5632" s="20"/>
      <c r="AD5632" s="20"/>
    </row>
    <row r="5633" spans="9:30">
      <c r="I5633" s="20"/>
      <c r="P5633" s="20"/>
      <c r="W5633" s="20"/>
      <c r="AD5633" s="20"/>
    </row>
    <row r="5634" spans="9:30">
      <c r="I5634" s="20"/>
      <c r="P5634" s="20"/>
      <c r="W5634" s="20"/>
      <c r="AD5634" s="20"/>
    </row>
    <row r="5635" spans="9:30">
      <c r="I5635" s="20"/>
      <c r="P5635" s="20"/>
      <c r="W5635" s="20"/>
      <c r="AD5635" s="20"/>
    </row>
    <row r="5636" spans="9:30">
      <c r="I5636" s="20"/>
      <c r="P5636" s="20"/>
      <c r="W5636" s="20"/>
      <c r="AD5636" s="20"/>
    </row>
    <row r="5637" spans="9:30">
      <c r="I5637" s="20"/>
      <c r="P5637" s="20"/>
      <c r="W5637" s="20"/>
      <c r="AD5637" s="20"/>
    </row>
    <row r="5638" spans="9:30">
      <c r="I5638" s="20"/>
      <c r="P5638" s="20"/>
      <c r="W5638" s="20"/>
      <c r="AD5638" s="20"/>
    </row>
    <row r="5639" spans="9:30">
      <c r="I5639" s="20"/>
      <c r="P5639" s="20"/>
      <c r="W5639" s="20"/>
      <c r="AD5639" s="20"/>
    </row>
    <row r="5640" spans="9:30">
      <c r="I5640" s="20"/>
      <c r="P5640" s="20"/>
      <c r="W5640" s="20"/>
      <c r="AD5640" s="20"/>
    </row>
    <row r="5641" spans="9:30">
      <c r="I5641" s="20"/>
      <c r="P5641" s="20"/>
      <c r="W5641" s="20"/>
      <c r="AD5641" s="20"/>
    </row>
    <row r="5642" spans="9:30">
      <c r="I5642" s="20"/>
      <c r="P5642" s="20"/>
      <c r="W5642" s="20"/>
      <c r="AD5642" s="20"/>
    </row>
    <row r="5643" spans="9:30">
      <c r="I5643" s="20"/>
      <c r="P5643" s="20"/>
      <c r="W5643" s="20"/>
      <c r="AD5643" s="20"/>
    </row>
    <row r="5644" spans="9:30">
      <c r="I5644" s="20"/>
      <c r="P5644" s="20"/>
      <c r="W5644" s="20"/>
      <c r="AD5644" s="20"/>
    </row>
    <row r="5645" spans="9:30">
      <c r="I5645" s="20"/>
      <c r="P5645" s="20"/>
      <c r="W5645" s="20"/>
      <c r="AD5645" s="20"/>
    </row>
    <row r="5646" spans="9:30">
      <c r="I5646" s="20"/>
      <c r="P5646" s="20"/>
      <c r="W5646" s="20"/>
      <c r="AD5646" s="20"/>
    </row>
    <row r="5647" spans="9:30">
      <c r="I5647" s="20"/>
      <c r="P5647" s="20"/>
      <c r="W5647" s="20"/>
      <c r="AD5647" s="20"/>
    </row>
    <row r="5648" spans="9:30">
      <c r="I5648" s="20"/>
      <c r="P5648" s="20"/>
      <c r="W5648" s="20"/>
      <c r="AD5648" s="20"/>
    </row>
    <row r="5649" spans="9:30">
      <c r="I5649" s="20"/>
      <c r="P5649" s="20"/>
      <c r="W5649" s="20"/>
      <c r="AD5649" s="20"/>
    </row>
    <row r="5650" spans="9:30">
      <c r="I5650" s="20"/>
      <c r="P5650" s="20"/>
      <c r="W5650" s="20"/>
      <c r="AD5650" s="20"/>
    </row>
    <row r="5651" spans="9:30">
      <c r="I5651" s="20"/>
      <c r="P5651" s="20"/>
      <c r="W5651" s="20"/>
      <c r="AD5651" s="20"/>
    </row>
    <row r="5652" spans="9:30">
      <c r="I5652" s="20"/>
      <c r="P5652" s="20"/>
      <c r="W5652" s="20"/>
      <c r="AD5652" s="20"/>
    </row>
    <row r="5653" spans="9:30">
      <c r="I5653" s="20"/>
      <c r="P5653" s="20"/>
      <c r="W5653" s="20"/>
      <c r="AD5653" s="20"/>
    </row>
    <row r="5654" spans="9:30">
      <c r="I5654" s="20"/>
      <c r="P5654" s="20"/>
      <c r="W5654" s="20"/>
      <c r="AD5654" s="20"/>
    </row>
    <row r="5655" spans="9:30">
      <c r="I5655" s="20"/>
      <c r="P5655" s="20"/>
      <c r="W5655" s="20"/>
      <c r="AD5655" s="20"/>
    </row>
    <row r="5656" spans="9:30">
      <c r="I5656" s="20"/>
      <c r="P5656" s="20"/>
      <c r="W5656" s="20"/>
      <c r="AD5656" s="20"/>
    </row>
    <row r="5657" spans="9:30">
      <c r="I5657" s="20"/>
      <c r="P5657" s="20"/>
      <c r="W5657" s="20"/>
      <c r="AD5657" s="20"/>
    </row>
    <row r="5658" spans="9:30">
      <c r="I5658" s="20"/>
      <c r="P5658" s="20"/>
      <c r="W5658" s="20"/>
      <c r="AD5658" s="20"/>
    </row>
    <row r="5659" spans="9:30">
      <c r="I5659" s="20"/>
      <c r="P5659" s="20"/>
      <c r="W5659" s="20"/>
      <c r="AD5659" s="20"/>
    </row>
    <row r="5660" spans="9:30">
      <c r="I5660" s="20"/>
      <c r="P5660" s="20"/>
      <c r="W5660" s="20"/>
      <c r="AD5660" s="20"/>
    </row>
    <row r="5661" spans="9:30">
      <c r="I5661" s="20"/>
      <c r="P5661" s="20"/>
      <c r="W5661" s="20"/>
      <c r="AD5661" s="20"/>
    </row>
    <row r="5662" spans="9:30">
      <c r="I5662" s="20"/>
      <c r="P5662" s="20"/>
      <c r="W5662" s="20"/>
      <c r="AD5662" s="20"/>
    </row>
    <row r="5663" spans="9:30">
      <c r="I5663" s="20"/>
      <c r="P5663" s="20"/>
      <c r="W5663" s="20"/>
      <c r="AD5663" s="20"/>
    </row>
    <row r="5664" spans="9:30">
      <c r="I5664" s="20"/>
      <c r="P5664" s="20"/>
      <c r="W5664" s="20"/>
      <c r="AD5664" s="20"/>
    </row>
    <row r="5665" spans="9:30">
      <c r="I5665" s="20"/>
      <c r="P5665" s="20"/>
      <c r="W5665" s="20"/>
      <c r="AD5665" s="20"/>
    </row>
    <row r="5666" spans="9:30">
      <c r="I5666" s="20"/>
      <c r="P5666" s="20"/>
      <c r="W5666" s="20"/>
      <c r="AD5666" s="20"/>
    </row>
    <row r="5667" spans="9:30">
      <c r="I5667" s="20"/>
      <c r="P5667" s="20"/>
      <c r="W5667" s="20"/>
      <c r="AD5667" s="20"/>
    </row>
    <row r="5668" spans="9:30">
      <c r="I5668" s="20"/>
      <c r="P5668" s="20"/>
      <c r="W5668" s="20"/>
      <c r="AD5668" s="20"/>
    </row>
    <row r="5669" spans="9:30">
      <c r="I5669" s="20"/>
      <c r="P5669" s="20"/>
      <c r="W5669" s="20"/>
      <c r="AD5669" s="20"/>
    </row>
    <row r="5670" spans="9:30">
      <c r="I5670" s="20"/>
      <c r="P5670" s="20"/>
      <c r="W5670" s="20"/>
      <c r="AD5670" s="20"/>
    </row>
    <row r="5671" spans="9:30">
      <c r="I5671" s="20"/>
      <c r="P5671" s="20"/>
      <c r="W5671" s="20"/>
      <c r="AD5671" s="20"/>
    </row>
    <row r="5672" spans="9:30">
      <c r="I5672" s="20"/>
      <c r="P5672" s="20"/>
      <c r="W5672" s="20"/>
      <c r="AD5672" s="20"/>
    </row>
    <row r="5673" spans="9:30">
      <c r="I5673" s="20"/>
      <c r="P5673" s="20"/>
      <c r="W5673" s="20"/>
      <c r="AD5673" s="20"/>
    </row>
    <row r="5674" spans="9:30">
      <c r="I5674" s="20"/>
      <c r="P5674" s="20"/>
      <c r="W5674" s="20"/>
      <c r="AD5674" s="20"/>
    </row>
    <row r="5675" spans="9:30">
      <c r="I5675" s="20"/>
      <c r="P5675" s="20"/>
      <c r="W5675" s="20"/>
      <c r="AD5675" s="20"/>
    </row>
    <row r="5676" spans="9:30">
      <c r="I5676" s="20"/>
      <c r="P5676" s="20"/>
      <c r="W5676" s="20"/>
      <c r="AD5676" s="20"/>
    </row>
    <row r="5677" spans="9:30">
      <c r="I5677" s="20"/>
      <c r="P5677" s="20"/>
      <c r="W5677" s="20"/>
      <c r="AD5677" s="20"/>
    </row>
    <row r="5678" spans="9:30">
      <c r="I5678" s="20"/>
      <c r="P5678" s="20"/>
      <c r="W5678" s="20"/>
      <c r="AD5678" s="20"/>
    </row>
    <row r="5679" spans="9:30">
      <c r="I5679" s="20"/>
      <c r="P5679" s="20"/>
      <c r="W5679" s="20"/>
      <c r="AD5679" s="20"/>
    </row>
    <row r="5680" spans="9:30">
      <c r="I5680" s="20"/>
      <c r="P5680" s="20"/>
      <c r="W5680" s="20"/>
      <c r="AD5680" s="20"/>
    </row>
    <row r="5681" spans="9:30">
      <c r="I5681" s="20"/>
      <c r="P5681" s="20"/>
      <c r="W5681" s="20"/>
      <c r="AD5681" s="20"/>
    </row>
    <row r="5682" spans="9:30">
      <c r="I5682" s="20"/>
      <c r="P5682" s="20"/>
      <c r="W5682" s="20"/>
      <c r="AD5682" s="20"/>
    </row>
    <row r="5683" spans="9:30">
      <c r="I5683" s="20"/>
      <c r="P5683" s="20"/>
      <c r="W5683" s="20"/>
      <c r="AD5683" s="20"/>
    </row>
    <row r="5684" spans="9:30">
      <c r="I5684" s="20"/>
      <c r="P5684" s="20"/>
      <c r="W5684" s="20"/>
      <c r="AD5684" s="20"/>
    </row>
    <row r="5685" spans="9:30">
      <c r="I5685" s="20"/>
      <c r="P5685" s="20"/>
      <c r="W5685" s="20"/>
      <c r="AD5685" s="20"/>
    </row>
    <row r="5686" spans="9:30">
      <c r="I5686" s="20"/>
      <c r="P5686" s="20"/>
      <c r="W5686" s="20"/>
      <c r="AD5686" s="20"/>
    </row>
    <row r="5687" spans="9:30">
      <c r="I5687" s="20"/>
      <c r="P5687" s="20"/>
      <c r="W5687" s="20"/>
      <c r="AD5687" s="20"/>
    </row>
    <row r="5688" spans="9:30">
      <c r="I5688" s="20"/>
      <c r="P5688" s="20"/>
      <c r="W5688" s="20"/>
      <c r="AD5688" s="20"/>
    </row>
    <row r="5689" spans="9:30">
      <c r="I5689" s="20"/>
      <c r="P5689" s="20"/>
      <c r="W5689" s="20"/>
      <c r="AD5689" s="20"/>
    </row>
    <row r="5690" spans="9:30">
      <c r="I5690" s="20"/>
      <c r="P5690" s="20"/>
      <c r="W5690" s="20"/>
      <c r="AD5690" s="20"/>
    </row>
    <row r="5691" spans="9:30">
      <c r="I5691" s="20"/>
      <c r="P5691" s="20"/>
      <c r="W5691" s="20"/>
      <c r="AD5691" s="20"/>
    </row>
    <row r="5692" spans="9:30">
      <c r="I5692" s="20"/>
      <c r="P5692" s="20"/>
      <c r="W5692" s="20"/>
      <c r="AD5692" s="20"/>
    </row>
    <row r="5693" spans="9:30">
      <c r="I5693" s="20"/>
      <c r="P5693" s="20"/>
      <c r="W5693" s="20"/>
      <c r="AD5693" s="20"/>
    </row>
    <row r="5694" spans="9:30">
      <c r="I5694" s="20"/>
      <c r="P5694" s="20"/>
      <c r="W5694" s="20"/>
      <c r="AD5694" s="20"/>
    </row>
    <row r="5695" spans="9:30">
      <c r="I5695" s="20"/>
      <c r="P5695" s="20"/>
      <c r="W5695" s="20"/>
      <c r="AD5695" s="20"/>
    </row>
    <row r="5696" spans="9:30">
      <c r="I5696" s="20"/>
      <c r="P5696" s="20"/>
      <c r="W5696" s="20"/>
      <c r="AD5696" s="20"/>
    </row>
    <row r="5697" spans="9:30">
      <c r="I5697" s="20"/>
      <c r="P5697" s="20"/>
      <c r="W5697" s="20"/>
      <c r="AD5697" s="20"/>
    </row>
    <row r="5698" spans="9:30">
      <c r="I5698" s="20"/>
      <c r="P5698" s="20"/>
      <c r="W5698" s="20"/>
      <c r="AD5698" s="20"/>
    </row>
    <row r="5699" spans="9:30">
      <c r="I5699" s="20"/>
      <c r="P5699" s="20"/>
      <c r="W5699" s="20"/>
      <c r="AD5699" s="20"/>
    </row>
    <row r="5700" spans="9:30">
      <c r="I5700" s="20"/>
      <c r="P5700" s="20"/>
      <c r="W5700" s="20"/>
      <c r="AD5700" s="20"/>
    </row>
    <row r="5701" spans="9:30">
      <c r="I5701" s="20"/>
      <c r="P5701" s="20"/>
      <c r="W5701" s="20"/>
      <c r="AD5701" s="20"/>
    </row>
    <row r="5702" spans="9:30">
      <c r="I5702" s="20"/>
      <c r="P5702" s="20"/>
      <c r="W5702" s="20"/>
      <c r="AD5702" s="20"/>
    </row>
    <row r="5703" spans="9:30">
      <c r="I5703" s="20"/>
      <c r="P5703" s="20"/>
      <c r="W5703" s="20"/>
      <c r="AD5703" s="20"/>
    </row>
    <row r="5704" spans="9:30">
      <c r="I5704" s="20"/>
      <c r="P5704" s="20"/>
      <c r="W5704" s="20"/>
      <c r="AD5704" s="20"/>
    </row>
    <row r="5705" spans="9:30">
      <c r="I5705" s="20"/>
      <c r="P5705" s="20"/>
      <c r="W5705" s="20"/>
      <c r="AD5705" s="20"/>
    </row>
    <row r="5706" spans="9:30">
      <c r="I5706" s="20"/>
      <c r="P5706" s="20"/>
      <c r="W5706" s="20"/>
      <c r="AD5706" s="20"/>
    </row>
    <row r="5707" spans="9:30">
      <c r="I5707" s="20"/>
      <c r="P5707" s="20"/>
      <c r="W5707" s="20"/>
      <c r="AD5707" s="20"/>
    </row>
    <row r="5708" spans="9:30">
      <c r="I5708" s="20"/>
      <c r="P5708" s="20"/>
      <c r="W5708" s="20"/>
      <c r="AD5708" s="20"/>
    </row>
    <row r="5709" spans="9:30">
      <c r="I5709" s="20"/>
      <c r="P5709" s="20"/>
      <c r="W5709" s="20"/>
      <c r="AD5709" s="20"/>
    </row>
    <row r="5710" spans="9:30">
      <c r="I5710" s="20"/>
      <c r="P5710" s="20"/>
      <c r="W5710" s="20"/>
      <c r="AD5710" s="20"/>
    </row>
    <row r="5711" spans="9:30">
      <c r="I5711" s="20"/>
      <c r="P5711" s="20"/>
      <c r="W5711" s="20"/>
      <c r="AD5711" s="20"/>
    </row>
    <row r="5712" spans="9:30">
      <c r="I5712" s="20"/>
      <c r="P5712" s="20"/>
      <c r="W5712" s="20"/>
      <c r="AD5712" s="20"/>
    </row>
    <row r="5713" spans="9:30">
      <c r="I5713" s="20"/>
      <c r="P5713" s="20"/>
      <c r="W5713" s="20"/>
      <c r="AD5713" s="20"/>
    </row>
    <row r="5714" spans="9:30">
      <c r="I5714" s="20"/>
      <c r="P5714" s="20"/>
      <c r="W5714" s="20"/>
      <c r="AD5714" s="20"/>
    </row>
    <row r="5715" spans="9:30">
      <c r="I5715" s="20"/>
      <c r="P5715" s="20"/>
      <c r="W5715" s="20"/>
      <c r="AD5715" s="20"/>
    </row>
    <row r="5716" spans="9:30">
      <c r="I5716" s="20"/>
      <c r="P5716" s="20"/>
      <c r="W5716" s="20"/>
      <c r="AD5716" s="20"/>
    </row>
    <row r="5717" spans="9:30">
      <c r="I5717" s="20"/>
      <c r="P5717" s="20"/>
      <c r="W5717" s="20"/>
      <c r="AD5717" s="20"/>
    </row>
    <row r="5718" spans="9:30">
      <c r="I5718" s="20"/>
      <c r="P5718" s="20"/>
      <c r="W5718" s="20"/>
      <c r="AD5718" s="20"/>
    </row>
    <row r="5719" spans="9:30">
      <c r="I5719" s="20"/>
      <c r="P5719" s="20"/>
      <c r="W5719" s="20"/>
      <c r="AD5719" s="20"/>
    </row>
    <row r="5720" spans="9:30">
      <c r="I5720" s="20"/>
      <c r="P5720" s="20"/>
      <c r="W5720" s="20"/>
      <c r="AD5720" s="20"/>
    </row>
    <row r="5721" spans="9:30">
      <c r="I5721" s="20"/>
      <c r="P5721" s="20"/>
      <c r="W5721" s="20"/>
      <c r="AD5721" s="20"/>
    </row>
    <row r="5722" spans="9:30">
      <c r="I5722" s="20"/>
      <c r="P5722" s="20"/>
      <c r="W5722" s="20"/>
      <c r="AD5722" s="20"/>
    </row>
    <row r="5723" spans="9:30">
      <c r="I5723" s="20"/>
      <c r="P5723" s="20"/>
      <c r="W5723" s="20"/>
      <c r="AD5723" s="20"/>
    </row>
    <row r="5724" spans="9:30">
      <c r="I5724" s="20"/>
      <c r="P5724" s="20"/>
      <c r="W5724" s="20"/>
      <c r="AD5724" s="20"/>
    </row>
    <row r="5725" spans="9:30">
      <c r="I5725" s="20"/>
      <c r="P5725" s="20"/>
      <c r="W5725" s="20"/>
      <c r="AD5725" s="20"/>
    </row>
    <row r="5726" spans="9:30">
      <c r="I5726" s="20"/>
      <c r="P5726" s="20"/>
      <c r="W5726" s="20"/>
      <c r="AD5726" s="20"/>
    </row>
    <row r="5727" spans="9:30">
      <c r="I5727" s="20"/>
      <c r="P5727" s="20"/>
      <c r="W5727" s="20"/>
      <c r="AD5727" s="20"/>
    </row>
    <row r="5728" spans="9:30">
      <c r="I5728" s="20"/>
      <c r="P5728" s="20"/>
      <c r="W5728" s="20"/>
      <c r="AD5728" s="20"/>
    </row>
    <row r="5729" spans="9:30">
      <c r="I5729" s="20"/>
      <c r="P5729" s="20"/>
      <c r="W5729" s="20"/>
      <c r="AD5729" s="20"/>
    </row>
    <row r="5730" spans="9:30">
      <c r="I5730" s="20"/>
      <c r="P5730" s="20"/>
      <c r="W5730" s="20"/>
      <c r="AD5730" s="20"/>
    </row>
    <row r="5731" spans="9:30">
      <c r="I5731" s="20"/>
      <c r="P5731" s="20"/>
      <c r="W5731" s="20"/>
      <c r="AD5731" s="20"/>
    </row>
    <row r="5732" spans="9:30">
      <c r="I5732" s="20"/>
      <c r="P5732" s="20"/>
      <c r="W5732" s="20"/>
      <c r="AD5732" s="20"/>
    </row>
    <row r="5733" spans="9:30">
      <c r="I5733" s="20"/>
      <c r="P5733" s="20"/>
      <c r="W5733" s="20"/>
      <c r="AD5733" s="20"/>
    </row>
    <row r="5734" spans="9:30">
      <c r="I5734" s="20"/>
      <c r="P5734" s="20"/>
      <c r="W5734" s="20"/>
      <c r="AD5734" s="20"/>
    </row>
    <row r="5735" spans="9:30">
      <c r="I5735" s="20"/>
      <c r="P5735" s="20"/>
      <c r="W5735" s="20"/>
      <c r="AD5735" s="20"/>
    </row>
    <row r="5736" spans="9:30">
      <c r="I5736" s="20"/>
      <c r="P5736" s="20"/>
      <c r="W5736" s="20"/>
      <c r="AD5736" s="20"/>
    </row>
    <row r="5737" spans="9:30">
      <c r="I5737" s="20"/>
      <c r="P5737" s="20"/>
      <c r="W5737" s="20"/>
      <c r="AD5737" s="20"/>
    </row>
    <row r="5738" spans="9:30">
      <c r="I5738" s="20"/>
      <c r="P5738" s="20"/>
      <c r="W5738" s="20"/>
      <c r="AD5738" s="20"/>
    </row>
    <row r="5739" spans="9:30">
      <c r="I5739" s="20"/>
      <c r="P5739" s="20"/>
      <c r="W5739" s="20"/>
      <c r="AD5739" s="20"/>
    </row>
    <row r="5740" spans="9:30">
      <c r="I5740" s="20"/>
      <c r="P5740" s="20"/>
      <c r="W5740" s="20"/>
      <c r="AD5740" s="20"/>
    </row>
    <row r="5741" spans="9:30">
      <c r="I5741" s="20"/>
      <c r="P5741" s="20"/>
      <c r="W5741" s="20"/>
      <c r="AD5741" s="20"/>
    </row>
    <row r="5742" spans="9:30">
      <c r="I5742" s="20"/>
      <c r="P5742" s="20"/>
      <c r="W5742" s="20"/>
      <c r="AD5742" s="20"/>
    </row>
    <row r="5743" spans="9:30">
      <c r="I5743" s="20"/>
      <c r="P5743" s="20"/>
      <c r="W5743" s="20"/>
      <c r="AD5743" s="20"/>
    </row>
    <row r="5744" spans="9:30">
      <c r="I5744" s="20"/>
      <c r="P5744" s="20"/>
      <c r="W5744" s="20"/>
      <c r="AD5744" s="20"/>
    </row>
    <row r="5745" spans="9:30">
      <c r="I5745" s="20"/>
      <c r="P5745" s="20"/>
      <c r="W5745" s="20"/>
      <c r="AD5745" s="20"/>
    </row>
    <row r="5746" spans="9:30">
      <c r="I5746" s="20"/>
      <c r="P5746" s="20"/>
      <c r="W5746" s="20"/>
      <c r="AD5746" s="20"/>
    </row>
    <row r="5747" spans="9:30">
      <c r="I5747" s="20"/>
      <c r="P5747" s="20"/>
      <c r="W5747" s="20"/>
      <c r="AD5747" s="20"/>
    </row>
    <row r="5748" spans="9:30">
      <c r="I5748" s="20"/>
      <c r="P5748" s="20"/>
      <c r="W5748" s="20"/>
      <c r="AD5748" s="20"/>
    </row>
    <row r="5749" spans="9:30">
      <c r="I5749" s="20"/>
      <c r="P5749" s="20"/>
      <c r="W5749" s="20"/>
      <c r="AD5749" s="20"/>
    </row>
    <row r="5750" spans="9:30">
      <c r="I5750" s="20"/>
      <c r="P5750" s="20"/>
      <c r="W5750" s="20"/>
      <c r="AD5750" s="20"/>
    </row>
    <row r="5751" spans="9:30">
      <c r="I5751" s="20"/>
      <c r="P5751" s="20"/>
      <c r="W5751" s="20"/>
      <c r="AD5751" s="20"/>
    </row>
    <row r="5752" spans="9:30">
      <c r="I5752" s="20"/>
      <c r="P5752" s="20"/>
      <c r="W5752" s="20"/>
      <c r="AD5752" s="20"/>
    </row>
    <row r="5753" spans="9:30">
      <c r="I5753" s="20"/>
      <c r="P5753" s="20"/>
      <c r="W5753" s="20"/>
      <c r="AD5753" s="20"/>
    </row>
    <row r="5754" spans="9:30">
      <c r="I5754" s="20"/>
      <c r="P5754" s="20"/>
      <c r="W5754" s="20"/>
      <c r="AD5754" s="20"/>
    </row>
    <row r="5755" spans="9:30">
      <c r="I5755" s="20"/>
      <c r="P5755" s="20"/>
      <c r="W5755" s="20"/>
      <c r="AD5755" s="20"/>
    </row>
    <row r="5756" spans="9:30">
      <c r="I5756" s="20"/>
      <c r="P5756" s="20"/>
      <c r="W5756" s="20"/>
      <c r="AD5756" s="20"/>
    </row>
    <row r="5757" spans="9:30">
      <c r="I5757" s="20"/>
      <c r="P5757" s="20"/>
      <c r="W5757" s="20"/>
      <c r="AD5757" s="20"/>
    </row>
    <row r="5758" spans="9:30">
      <c r="I5758" s="20"/>
      <c r="P5758" s="20"/>
      <c r="W5758" s="20"/>
      <c r="AD5758" s="20"/>
    </row>
    <row r="5759" spans="9:30">
      <c r="I5759" s="20"/>
      <c r="P5759" s="20"/>
      <c r="W5759" s="20"/>
      <c r="AD5759" s="20"/>
    </row>
    <row r="5760" spans="9:30">
      <c r="I5760" s="20"/>
      <c r="P5760" s="20"/>
      <c r="W5760" s="20"/>
      <c r="AD5760" s="20"/>
    </row>
    <row r="5761" spans="9:30">
      <c r="I5761" s="20"/>
      <c r="P5761" s="20"/>
      <c r="W5761" s="20"/>
      <c r="AD5761" s="20"/>
    </row>
    <row r="5762" spans="9:30">
      <c r="I5762" s="20"/>
      <c r="P5762" s="20"/>
      <c r="W5762" s="20"/>
      <c r="AD5762" s="20"/>
    </row>
    <row r="5763" spans="9:30">
      <c r="I5763" s="20"/>
      <c r="P5763" s="20"/>
      <c r="W5763" s="20"/>
      <c r="AD5763" s="20"/>
    </row>
    <row r="5764" spans="9:30">
      <c r="I5764" s="20"/>
      <c r="P5764" s="20"/>
      <c r="W5764" s="20"/>
      <c r="AD5764" s="20"/>
    </row>
    <row r="5765" spans="9:30">
      <c r="I5765" s="20"/>
      <c r="P5765" s="20"/>
      <c r="W5765" s="20"/>
      <c r="AD5765" s="20"/>
    </row>
    <row r="5766" spans="9:30">
      <c r="I5766" s="20"/>
      <c r="P5766" s="20"/>
      <c r="W5766" s="20"/>
      <c r="AD5766" s="20"/>
    </row>
    <row r="5767" spans="9:30">
      <c r="I5767" s="20"/>
      <c r="P5767" s="20"/>
      <c r="W5767" s="20"/>
      <c r="AD5767" s="20"/>
    </row>
    <row r="5768" spans="9:30">
      <c r="I5768" s="20"/>
      <c r="P5768" s="20"/>
      <c r="W5768" s="20"/>
      <c r="AD5768" s="20"/>
    </row>
    <row r="5769" spans="9:30">
      <c r="I5769" s="20"/>
      <c r="P5769" s="20"/>
      <c r="W5769" s="20"/>
      <c r="AD5769" s="20"/>
    </row>
    <row r="5770" spans="9:30">
      <c r="I5770" s="20"/>
      <c r="P5770" s="20"/>
      <c r="W5770" s="20"/>
      <c r="AD5770" s="20"/>
    </row>
    <row r="5771" spans="9:30">
      <c r="I5771" s="20"/>
      <c r="P5771" s="20"/>
      <c r="W5771" s="20"/>
      <c r="AD5771" s="20"/>
    </row>
    <row r="5772" spans="9:30">
      <c r="I5772" s="20"/>
      <c r="P5772" s="20"/>
      <c r="W5772" s="20"/>
      <c r="AD5772" s="20"/>
    </row>
    <row r="5773" spans="9:30">
      <c r="I5773" s="20"/>
      <c r="P5773" s="20"/>
      <c r="W5773" s="20"/>
      <c r="AD5773" s="20"/>
    </row>
    <row r="5774" spans="9:30">
      <c r="I5774" s="20"/>
      <c r="P5774" s="20"/>
      <c r="W5774" s="20"/>
      <c r="AD5774" s="20"/>
    </row>
    <row r="5775" spans="9:30">
      <c r="I5775" s="20"/>
      <c r="P5775" s="20"/>
      <c r="W5775" s="20"/>
      <c r="AD5775" s="20"/>
    </row>
    <row r="5776" spans="9:30">
      <c r="I5776" s="20"/>
      <c r="P5776" s="20"/>
      <c r="W5776" s="20"/>
      <c r="AD5776" s="20"/>
    </row>
    <row r="5777" spans="9:30">
      <c r="I5777" s="20"/>
      <c r="P5777" s="20"/>
      <c r="W5777" s="20"/>
      <c r="AD5777" s="20"/>
    </row>
    <row r="5778" spans="9:30">
      <c r="I5778" s="20"/>
      <c r="P5778" s="20"/>
      <c r="W5778" s="20"/>
      <c r="AD5778" s="20"/>
    </row>
    <row r="5779" spans="9:30">
      <c r="I5779" s="20"/>
      <c r="P5779" s="20"/>
      <c r="W5779" s="20"/>
      <c r="AD5779" s="20"/>
    </row>
    <row r="5780" spans="9:30">
      <c r="I5780" s="20"/>
      <c r="P5780" s="20"/>
      <c r="W5780" s="20"/>
      <c r="AD5780" s="20"/>
    </row>
    <row r="5781" spans="9:30">
      <c r="I5781" s="20"/>
      <c r="P5781" s="20"/>
      <c r="W5781" s="20"/>
      <c r="AD5781" s="20"/>
    </row>
    <row r="5782" spans="9:30">
      <c r="I5782" s="20"/>
      <c r="P5782" s="20"/>
      <c r="W5782" s="20"/>
      <c r="AD5782" s="20"/>
    </row>
    <row r="5783" spans="9:30">
      <c r="I5783" s="20"/>
      <c r="P5783" s="20"/>
      <c r="W5783" s="20"/>
      <c r="AD5783" s="20"/>
    </row>
    <row r="5784" spans="9:30">
      <c r="I5784" s="20"/>
      <c r="P5784" s="20"/>
      <c r="W5784" s="20"/>
      <c r="AD5784" s="20"/>
    </row>
    <row r="5785" spans="9:30">
      <c r="I5785" s="20"/>
      <c r="P5785" s="20"/>
      <c r="W5785" s="20"/>
      <c r="AD5785" s="20"/>
    </row>
    <row r="5786" spans="9:30">
      <c r="I5786" s="20"/>
      <c r="P5786" s="20"/>
      <c r="W5786" s="20"/>
      <c r="AD5786" s="20"/>
    </row>
    <row r="5787" spans="9:30">
      <c r="I5787" s="20"/>
      <c r="P5787" s="20"/>
      <c r="W5787" s="20"/>
      <c r="AD5787" s="20"/>
    </row>
    <row r="5788" spans="9:30">
      <c r="I5788" s="20"/>
      <c r="P5788" s="20"/>
      <c r="W5788" s="20"/>
      <c r="AD5788" s="20"/>
    </row>
    <row r="5789" spans="9:30">
      <c r="I5789" s="20"/>
      <c r="P5789" s="20"/>
      <c r="W5789" s="20"/>
      <c r="AD5789" s="20"/>
    </row>
    <row r="5790" spans="9:30">
      <c r="I5790" s="20"/>
      <c r="P5790" s="20"/>
      <c r="W5790" s="20"/>
      <c r="AD5790" s="20"/>
    </row>
    <row r="5791" spans="9:30">
      <c r="I5791" s="20"/>
      <c r="P5791" s="20"/>
      <c r="W5791" s="20"/>
      <c r="AD5791" s="20"/>
    </row>
    <row r="5792" spans="9:30">
      <c r="I5792" s="20"/>
      <c r="P5792" s="20"/>
      <c r="W5792" s="20"/>
      <c r="AD5792" s="20"/>
    </row>
    <row r="5793" spans="9:30">
      <c r="I5793" s="20"/>
      <c r="P5793" s="20"/>
      <c r="W5793" s="20"/>
      <c r="AD5793" s="20"/>
    </row>
    <row r="5794" spans="9:30">
      <c r="I5794" s="20"/>
      <c r="P5794" s="20"/>
      <c r="W5794" s="20"/>
      <c r="AD5794" s="20"/>
    </row>
    <row r="5795" spans="9:30">
      <c r="I5795" s="20"/>
      <c r="P5795" s="20"/>
      <c r="W5795" s="20"/>
      <c r="AD5795" s="20"/>
    </row>
    <row r="5796" spans="9:30">
      <c r="I5796" s="20"/>
      <c r="P5796" s="20"/>
      <c r="W5796" s="20"/>
      <c r="AD5796" s="20"/>
    </row>
    <row r="5797" spans="9:30">
      <c r="I5797" s="20"/>
      <c r="P5797" s="20"/>
      <c r="W5797" s="20"/>
      <c r="AD5797" s="20"/>
    </row>
    <row r="5798" spans="9:30">
      <c r="I5798" s="20"/>
      <c r="P5798" s="20"/>
      <c r="W5798" s="20"/>
      <c r="AD5798" s="20"/>
    </row>
    <row r="5799" spans="9:30">
      <c r="I5799" s="20"/>
      <c r="P5799" s="20"/>
      <c r="W5799" s="20"/>
      <c r="AD5799" s="20"/>
    </row>
    <row r="5800" spans="9:30">
      <c r="I5800" s="20"/>
      <c r="P5800" s="20"/>
      <c r="W5800" s="20"/>
      <c r="AD5800" s="20"/>
    </row>
    <row r="5801" spans="9:30">
      <c r="I5801" s="20"/>
      <c r="P5801" s="20"/>
      <c r="W5801" s="20"/>
      <c r="AD5801" s="20"/>
    </row>
    <row r="5802" spans="9:30">
      <c r="I5802" s="20"/>
      <c r="P5802" s="20"/>
      <c r="W5802" s="20"/>
      <c r="AD5802" s="20"/>
    </row>
    <row r="5803" spans="9:30">
      <c r="I5803" s="20"/>
      <c r="P5803" s="20"/>
      <c r="W5803" s="20"/>
      <c r="AD5803" s="20"/>
    </row>
    <row r="5804" spans="9:30">
      <c r="I5804" s="20"/>
      <c r="P5804" s="20"/>
      <c r="W5804" s="20"/>
      <c r="AD5804" s="20"/>
    </row>
    <row r="5805" spans="9:30">
      <c r="I5805" s="20"/>
      <c r="P5805" s="20"/>
      <c r="W5805" s="20"/>
      <c r="AD5805" s="20"/>
    </row>
    <row r="5806" spans="9:30">
      <c r="I5806" s="20"/>
      <c r="P5806" s="20"/>
      <c r="W5806" s="20"/>
      <c r="AD5806" s="20"/>
    </row>
    <row r="5807" spans="9:30">
      <c r="I5807" s="20"/>
      <c r="P5807" s="20"/>
      <c r="W5807" s="20"/>
      <c r="AD5807" s="20"/>
    </row>
    <row r="5808" spans="9:30">
      <c r="I5808" s="20"/>
      <c r="P5808" s="20"/>
      <c r="W5808" s="20"/>
      <c r="AD5808" s="20"/>
    </row>
    <row r="5809" spans="9:30">
      <c r="I5809" s="20"/>
      <c r="P5809" s="20"/>
      <c r="W5809" s="20"/>
      <c r="AD5809" s="20"/>
    </row>
    <row r="5810" spans="9:30">
      <c r="I5810" s="20"/>
      <c r="P5810" s="20"/>
      <c r="W5810" s="20"/>
      <c r="AD5810" s="20"/>
    </row>
    <row r="5811" spans="9:30">
      <c r="I5811" s="20"/>
      <c r="P5811" s="20"/>
      <c r="W5811" s="20"/>
      <c r="AD5811" s="20"/>
    </row>
    <row r="5812" spans="9:30">
      <c r="I5812" s="20"/>
      <c r="P5812" s="20"/>
      <c r="W5812" s="20"/>
      <c r="AD5812" s="20"/>
    </row>
    <row r="5813" spans="9:30">
      <c r="I5813" s="20"/>
      <c r="P5813" s="20"/>
      <c r="W5813" s="20"/>
      <c r="AD5813" s="20"/>
    </row>
    <row r="5814" spans="9:30">
      <c r="I5814" s="20"/>
      <c r="P5814" s="20"/>
      <c r="W5814" s="20"/>
      <c r="AD5814" s="20"/>
    </row>
    <row r="5815" spans="9:30">
      <c r="I5815" s="20"/>
      <c r="P5815" s="20"/>
      <c r="W5815" s="20"/>
      <c r="AD5815" s="20"/>
    </row>
    <row r="5816" spans="9:30">
      <c r="I5816" s="20"/>
      <c r="P5816" s="20"/>
      <c r="W5816" s="20"/>
      <c r="AD5816" s="20"/>
    </row>
    <row r="5817" spans="9:30">
      <c r="I5817" s="20"/>
      <c r="P5817" s="20"/>
      <c r="W5817" s="20"/>
      <c r="AD5817" s="20"/>
    </row>
    <row r="5818" spans="9:30">
      <c r="I5818" s="20"/>
      <c r="P5818" s="20"/>
      <c r="W5818" s="20"/>
      <c r="AD5818" s="20"/>
    </row>
    <row r="5819" spans="9:30">
      <c r="I5819" s="20"/>
      <c r="P5819" s="20"/>
      <c r="W5819" s="20"/>
      <c r="AD5819" s="20"/>
    </row>
    <row r="5820" spans="9:30">
      <c r="I5820" s="20"/>
      <c r="P5820" s="20"/>
      <c r="W5820" s="20"/>
      <c r="AD5820" s="20"/>
    </row>
    <row r="5821" spans="9:30">
      <c r="I5821" s="20"/>
      <c r="P5821" s="20"/>
      <c r="W5821" s="20"/>
      <c r="AD5821" s="20"/>
    </row>
    <row r="5822" spans="9:30">
      <c r="I5822" s="20"/>
      <c r="P5822" s="20"/>
      <c r="W5822" s="20"/>
      <c r="AD5822" s="20"/>
    </row>
    <row r="5823" spans="9:30">
      <c r="I5823" s="20"/>
      <c r="P5823" s="20"/>
      <c r="W5823" s="20"/>
      <c r="AD5823" s="20"/>
    </row>
    <row r="5824" spans="9:30">
      <c r="I5824" s="20"/>
      <c r="P5824" s="20"/>
      <c r="W5824" s="20"/>
      <c r="AD5824" s="20"/>
    </row>
    <row r="5825" spans="9:30">
      <c r="I5825" s="20"/>
      <c r="P5825" s="20"/>
      <c r="W5825" s="20"/>
      <c r="AD5825" s="20"/>
    </row>
    <row r="5826" spans="9:30">
      <c r="I5826" s="20"/>
      <c r="P5826" s="20"/>
      <c r="W5826" s="20"/>
      <c r="AD5826" s="20"/>
    </row>
    <row r="5827" spans="9:30">
      <c r="I5827" s="20"/>
      <c r="P5827" s="20"/>
      <c r="W5827" s="20"/>
      <c r="AD5827" s="20"/>
    </row>
    <row r="5828" spans="9:30">
      <c r="I5828" s="20"/>
      <c r="P5828" s="20"/>
      <c r="W5828" s="20"/>
      <c r="AD5828" s="20"/>
    </row>
    <row r="5829" spans="9:30">
      <c r="I5829" s="20"/>
      <c r="P5829" s="20"/>
      <c r="W5829" s="20"/>
      <c r="AD5829" s="20"/>
    </row>
    <row r="5830" spans="9:30">
      <c r="I5830" s="20"/>
      <c r="P5830" s="20"/>
      <c r="W5830" s="20"/>
      <c r="AD5830" s="20"/>
    </row>
    <row r="5831" spans="9:30">
      <c r="I5831" s="20"/>
      <c r="P5831" s="20"/>
      <c r="W5831" s="20"/>
      <c r="AD5831" s="20"/>
    </row>
    <row r="5832" spans="9:30">
      <c r="I5832" s="20"/>
      <c r="P5832" s="20"/>
      <c r="W5832" s="20"/>
      <c r="AD5832" s="20"/>
    </row>
    <row r="5833" spans="9:30">
      <c r="I5833" s="20"/>
      <c r="P5833" s="20"/>
      <c r="W5833" s="20"/>
      <c r="AD5833" s="20"/>
    </row>
    <row r="5834" spans="9:30">
      <c r="I5834" s="20"/>
      <c r="P5834" s="20"/>
      <c r="W5834" s="20"/>
      <c r="AD5834" s="20"/>
    </row>
    <row r="5835" spans="9:30">
      <c r="I5835" s="20"/>
      <c r="P5835" s="20"/>
      <c r="W5835" s="20"/>
      <c r="AD5835" s="20"/>
    </row>
    <row r="5836" spans="9:30">
      <c r="I5836" s="20"/>
      <c r="P5836" s="20"/>
      <c r="W5836" s="20"/>
      <c r="AD5836" s="20"/>
    </row>
    <row r="5837" spans="9:30">
      <c r="I5837" s="20"/>
      <c r="P5837" s="20"/>
      <c r="W5837" s="20"/>
      <c r="AD5837" s="20"/>
    </row>
    <row r="5838" spans="9:30">
      <c r="I5838" s="20"/>
      <c r="P5838" s="20"/>
      <c r="W5838" s="20"/>
      <c r="AD5838" s="20"/>
    </row>
    <row r="5839" spans="9:30">
      <c r="I5839" s="20"/>
      <c r="P5839" s="20"/>
      <c r="W5839" s="20"/>
      <c r="AD5839" s="20"/>
    </row>
    <row r="5840" spans="9:30">
      <c r="I5840" s="20"/>
      <c r="P5840" s="20"/>
      <c r="W5840" s="20"/>
      <c r="AD5840" s="20"/>
    </row>
    <row r="5841" spans="9:30">
      <c r="I5841" s="20"/>
      <c r="P5841" s="20"/>
      <c r="W5841" s="20"/>
      <c r="AD5841" s="20"/>
    </row>
    <row r="5842" spans="9:30">
      <c r="I5842" s="20"/>
      <c r="P5842" s="20"/>
      <c r="W5842" s="20"/>
      <c r="AD5842" s="20"/>
    </row>
    <row r="5843" spans="9:30">
      <c r="I5843" s="20"/>
      <c r="P5843" s="20"/>
      <c r="W5843" s="20"/>
      <c r="AD5843" s="20"/>
    </row>
    <row r="5844" spans="9:30">
      <c r="I5844" s="20"/>
      <c r="P5844" s="20"/>
      <c r="W5844" s="20"/>
      <c r="AD5844" s="20"/>
    </row>
    <row r="5845" spans="9:30">
      <c r="I5845" s="20"/>
      <c r="P5845" s="20"/>
      <c r="W5845" s="20"/>
      <c r="AD5845" s="20"/>
    </row>
    <row r="5846" spans="9:30">
      <c r="I5846" s="20"/>
      <c r="P5846" s="20"/>
      <c r="W5846" s="20"/>
      <c r="AD5846" s="20"/>
    </row>
    <row r="5847" spans="9:30">
      <c r="I5847" s="20"/>
      <c r="P5847" s="20"/>
      <c r="W5847" s="20"/>
      <c r="AD5847" s="20"/>
    </row>
    <row r="5848" spans="9:30">
      <c r="I5848" s="20"/>
      <c r="P5848" s="20"/>
      <c r="W5848" s="20"/>
      <c r="AD5848" s="20"/>
    </row>
    <row r="5849" spans="9:30">
      <c r="I5849" s="20"/>
      <c r="P5849" s="20"/>
      <c r="W5849" s="20"/>
      <c r="AD5849" s="20"/>
    </row>
    <row r="5850" spans="9:30">
      <c r="I5850" s="20"/>
      <c r="P5850" s="20"/>
      <c r="W5850" s="20"/>
      <c r="AD5850" s="20"/>
    </row>
    <row r="5851" spans="9:30">
      <c r="I5851" s="20"/>
      <c r="P5851" s="20"/>
      <c r="W5851" s="20"/>
      <c r="AD5851" s="20"/>
    </row>
    <row r="5852" spans="9:30">
      <c r="I5852" s="20"/>
      <c r="P5852" s="20"/>
      <c r="W5852" s="20"/>
      <c r="AD5852" s="20"/>
    </row>
    <row r="5853" spans="9:30">
      <c r="I5853" s="20"/>
      <c r="P5853" s="20"/>
      <c r="W5853" s="20"/>
      <c r="AD5853" s="20"/>
    </row>
    <row r="5854" spans="9:30">
      <c r="I5854" s="20"/>
      <c r="P5854" s="20"/>
      <c r="W5854" s="20"/>
      <c r="AD5854" s="20"/>
    </row>
    <row r="5855" spans="9:30">
      <c r="I5855" s="20"/>
      <c r="P5855" s="20"/>
      <c r="W5855" s="20"/>
      <c r="AD5855" s="20"/>
    </row>
    <row r="5856" spans="9:30">
      <c r="I5856" s="20"/>
      <c r="P5856" s="20"/>
      <c r="W5856" s="20"/>
      <c r="AD5856" s="20"/>
    </row>
    <row r="5857" spans="9:30">
      <c r="I5857" s="20"/>
      <c r="P5857" s="20"/>
      <c r="W5857" s="20"/>
      <c r="AD5857" s="20"/>
    </row>
    <row r="5858" spans="9:30">
      <c r="I5858" s="20"/>
      <c r="P5858" s="20"/>
      <c r="W5858" s="20"/>
      <c r="AD5858" s="20"/>
    </row>
    <row r="5859" spans="9:30">
      <c r="I5859" s="20"/>
      <c r="P5859" s="20"/>
      <c r="W5859" s="20"/>
      <c r="AD5859" s="20"/>
    </row>
    <row r="5860" spans="9:30">
      <c r="I5860" s="20"/>
      <c r="P5860" s="20"/>
      <c r="W5860" s="20"/>
      <c r="AD5860" s="20"/>
    </row>
    <row r="5861" spans="9:30">
      <c r="I5861" s="20"/>
      <c r="P5861" s="20"/>
      <c r="W5861" s="20"/>
      <c r="AD5861" s="20"/>
    </row>
    <row r="5862" spans="9:30">
      <c r="I5862" s="20"/>
      <c r="P5862" s="20"/>
      <c r="W5862" s="20"/>
      <c r="AD5862" s="20"/>
    </row>
    <row r="5863" spans="9:30">
      <c r="I5863" s="20"/>
      <c r="P5863" s="20"/>
      <c r="W5863" s="20"/>
      <c r="AD5863" s="20"/>
    </row>
    <row r="5864" spans="9:30">
      <c r="I5864" s="20"/>
      <c r="P5864" s="20"/>
      <c r="W5864" s="20"/>
      <c r="AD5864" s="20"/>
    </row>
    <row r="5865" spans="9:30">
      <c r="I5865" s="20"/>
      <c r="P5865" s="20"/>
      <c r="W5865" s="20"/>
      <c r="AD5865" s="20"/>
    </row>
    <row r="5866" spans="9:30">
      <c r="I5866" s="20"/>
      <c r="P5866" s="20"/>
      <c r="W5866" s="20"/>
      <c r="AD5866" s="20"/>
    </row>
    <row r="5867" spans="9:30">
      <c r="I5867" s="20"/>
      <c r="P5867" s="20"/>
      <c r="W5867" s="20"/>
      <c r="AD5867" s="20"/>
    </row>
    <row r="5868" spans="9:30">
      <c r="I5868" s="20"/>
      <c r="P5868" s="20"/>
      <c r="W5868" s="20"/>
      <c r="AD5868" s="20"/>
    </row>
    <row r="5869" spans="9:30">
      <c r="I5869" s="20"/>
      <c r="P5869" s="20"/>
      <c r="W5869" s="20"/>
      <c r="AD5869" s="20"/>
    </row>
    <row r="5870" spans="9:30">
      <c r="I5870" s="20"/>
      <c r="P5870" s="20"/>
      <c r="W5870" s="20"/>
      <c r="AD5870" s="20"/>
    </row>
    <row r="5871" spans="9:30">
      <c r="I5871" s="20"/>
      <c r="P5871" s="20"/>
      <c r="W5871" s="20"/>
      <c r="AD5871" s="20"/>
    </row>
    <row r="5872" spans="9:30">
      <c r="I5872" s="20"/>
      <c r="P5872" s="20"/>
      <c r="W5872" s="20"/>
      <c r="AD5872" s="20"/>
    </row>
    <row r="5873" spans="9:30">
      <c r="I5873" s="20"/>
      <c r="P5873" s="20"/>
      <c r="W5873" s="20"/>
      <c r="AD5873" s="20"/>
    </row>
    <row r="5874" spans="9:30">
      <c r="I5874" s="20"/>
      <c r="P5874" s="20"/>
      <c r="W5874" s="20"/>
      <c r="AD5874" s="20"/>
    </row>
    <row r="5875" spans="9:30">
      <c r="I5875" s="20"/>
      <c r="P5875" s="20"/>
      <c r="W5875" s="20"/>
      <c r="AD5875" s="20"/>
    </row>
    <row r="5876" spans="9:30">
      <c r="I5876" s="20"/>
      <c r="P5876" s="20"/>
      <c r="W5876" s="20"/>
      <c r="AD5876" s="20"/>
    </row>
    <row r="5877" spans="9:30">
      <c r="I5877" s="20"/>
      <c r="P5877" s="20"/>
      <c r="W5877" s="20"/>
      <c r="AD5877" s="20"/>
    </row>
    <row r="5878" spans="9:30">
      <c r="I5878" s="20"/>
      <c r="P5878" s="20"/>
      <c r="W5878" s="20"/>
      <c r="AD5878" s="20"/>
    </row>
    <row r="5879" spans="9:30">
      <c r="I5879" s="20"/>
      <c r="P5879" s="20"/>
      <c r="W5879" s="20"/>
      <c r="AD5879" s="20"/>
    </row>
    <row r="5880" spans="9:30">
      <c r="I5880" s="20"/>
      <c r="P5880" s="20"/>
      <c r="W5880" s="20"/>
      <c r="AD5880" s="20"/>
    </row>
    <row r="5881" spans="9:30">
      <c r="I5881" s="20"/>
      <c r="P5881" s="20"/>
      <c r="W5881" s="20"/>
      <c r="AD5881" s="20"/>
    </row>
    <row r="5882" spans="9:30">
      <c r="I5882" s="20"/>
      <c r="P5882" s="20"/>
      <c r="W5882" s="20"/>
      <c r="AD5882" s="20"/>
    </row>
    <row r="5883" spans="9:30">
      <c r="I5883" s="20"/>
      <c r="P5883" s="20"/>
      <c r="W5883" s="20"/>
      <c r="AD5883" s="20"/>
    </row>
    <row r="5884" spans="9:30">
      <c r="I5884" s="20"/>
      <c r="P5884" s="20"/>
      <c r="W5884" s="20"/>
      <c r="AD5884" s="20"/>
    </row>
    <row r="5885" spans="9:30">
      <c r="I5885" s="20"/>
      <c r="P5885" s="20"/>
      <c r="W5885" s="20"/>
      <c r="AD5885" s="20"/>
    </row>
    <row r="5886" spans="9:30">
      <c r="I5886" s="20"/>
      <c r="P5886" s="20"/>
      <c r="W5886" s="20"/>
      <c r="AD5886" s="20"/>
    </row>
    <row r="5887" spans="9:30">
      <c r="I5887" s="20"/>
      <c r="P5887" s="20"/>
      <c r="W5887" s="20"/>
      <c r="AD5887" s="20"/>
    </row>
    <row r="5888" spans="9:30">
      <c r="I5888" s="20"/>
      <c r="P5888" s="20"/>
      <c r="W5888" s="20"/>
      <c r="AD5888" s="20"/>
    </row>
    <row r="5889" spans="9:30">
      <c r="I5889" s="20"/>
      <c r="P5889" s="20"/>
      <c r="W5889" s="20"/>
      <c r="AD5889" s="20"/>
    </row>
    <row r="5890" spans="9:30">
      <c r="I5890" s="20"/>
      <c r="P5890" s="20"/>
      <c r="W5890" s="20"/>
      <c r="AD5890" s="20"/>
    </row>
    <row r="5891" spans="9:30">
      <c r="I5891" s="20"/>
      <c r="P5891" s="20"/>
      <c r="W5891" s="20"/>
      <c r="AD5891" s="20"/>
    </row>
    <row r="5892" spans="9:30">
      <c r="I5892" s="20"/>
      <c r="P5892" s="20"/>
      <c r="W5892" s="20"/>
      <c r="AD5892" s="20"/>
    </row>
    <row r="5893" spans="9:30">
      <c r="I5893" s="20"/>
      <c r="P5893" s="20"/>
      <c r="W5893" s="20"/>
      <c r="AD5893" s="20"/>
    </row>
    <row r="5894" spans="9:30">
      <c r="I5894" s="20"/>
      <c r="P5894" s="20"/>
      <c r="W5894" s="20"/>
      <c r="AD5894" s="20"/>
    </row>
    <row r="5895" spans="9:30">
      <c r="I5895" s="20"/>
      <c r="P5895" s="20"/>
      <c r="W5895" s="20"/>
      <c r="AD5895" s="20"/>
    </row>
    <row r="5896" spans="9:30">
      <c r="I5896" s="20"/>
      <c r="P5896" s="20"/>
      <c r="W5896" s="20"/>
      <c r="AD5896" s="20"/>
    </row>
    <row r="5897" spans="9:30">
      <c r="I5897" s="20"/>
      <c r="P5897" s="20"/>
      <c r="W5897" s="20"/>
      <c r="AD5897" s="20"/>
    </row>
    <row r="5898" spans="9:30">
      <c r="I5898" s="20"/>
      <c r="P5898" s="20"/>
      <c r="W5898" s="20"/>
      <c r="AD5898" s="20"/>
    </row>
    <row r="5899" spans="9:30">
      <c r="I5899" s="20"/>
      <c r="P5899" s="20"/>
      <c r="W5899" s="20"/>
      <c r="AD5899" s="20"/>
    </row>
    <row r="5900" spans="9:30">
      <c r="I5900" s="20"/>
      <c r="P5900" s="20"/>
      <c r="W5900" s="20"/>
      <c r="AD5900" s="20"/>
    </row>
    <row r="5901" spans="9:30">
      <c r="I5901" s="20"/>
      <c r="P5901" s="20"/>
      <c r="W5901" s="20"/>
      <c r="AD5901" s="20"/>
    </row>
    <row r="5902" spans="9:30">
      <c r="I5902" s="20"/>
      <c r="P5902" s="20"/>
      <c r="W5902" s="20"/>
      <c r="AD5902" s="20"/>
    </row>
    <row r="5903" spans="9:30">
      <c r="I5903" s="20"/>
      <c r="P5903" s="20"/>
      <c r="W5903" s="20"/>
      <c r="AD5903" s="20"/>
    </row>
    <row r="5904" spans="9:30">
      <c r="I5904" s="20"/>
      <c r="P5904" s="20"/>
      <c r="W5904" s="20"/>
      <c r="AD5904" s="20"/>
    </row>
    <row r="5905" spans="9:30">
      <c r="I5905" s="20"/>
      <c r="P5905" s="20"/>
      <c r="W5905" s="20"/>
      <c r="AD5905" s="20"/>
    </row>
    <row r="5906" spans="9:30">
      <c r="I5906" s="20"/>
      <c r="P5906" s="20"/>
      <c r="W5906" s="20"/>
      <c r="AD5906" s="20"/>
    </row>
    <row r="5907" spans="9:30">
      <c r="I5907" s="20"/>
      <c r="P5907" s="20"/>
      <c r="W5907" s="20"/>
      <c r="AD5907" s="20"/>
    </row>
    <row r="5908" spans="9:30">
      <c r="I5908" s="20"/>
      <c r="P5908" s="20"/>
      <c r="W5908" s="20"/>
      <c r="AD5908" s="20"/>
    </row>
    <row r="5909" spans="9:30">
      <c r="I5909" s="20"/>
      <c r="P5909" s="20"/>
      <c r="W5909" s="20"/>
      <c r="AD5909" s="20"/>
    </row>
    <row r="5910" spans="9:30">
      <c r="I5910" s="20"/>
      <c r="P5910" s="20"/>
      <c r="W5910" s="20"/>
      <c r="AD5910" s="20"/>
    </row>
    <row r="5911" spans="9:30">
      <c r="I5911" s="20"/>
      <c r="P5911" s="20"/>
      <c r="W5911" s="20"/>
      <c r="AD5911" s="20"/>
    </row>
    <row r="5912" spans="9:30">
      <c r="I5912" s="20"/>
      <c r="P5912" s="20"/>
      <c r="W5912" s="20"/>
      <c r="AD5912" s="20"/>
    </row>
    <row r="5913" spans="9:30">
      <c r="I5913" s="20"/>
      <c r="P5913" s="20"/>
      <c r="W5913" s="20"/>
      <c r="AD5913" s="20"/>
    </row>
    <row r="5914" spans="9:30">
      <c r="I5914" s="20"/>
      <c r="P5914" s="20"/>
      <c r="W5914" s="20"/>
      <c r="AD5914" s="20"/>
    </row>
    <row r="5915" spans="9:30">
      <c r="I5915" s="20"/>
      <c r="P5915" s="20"/>
      <c r="W5915" s="20"/>
      <c r="AD5915" s="20"/>
    </row>
    <row r="5916" spans="9:30">
      <c r="I5916" s="20"/>
      <c r="P5916" s="20"/>
      <c r="W5916" s="20"/>
      <c r="AD5916" s="20"/>
    </row>
    <row r="5917" spans="9:30">
      <c r="I5917" s="20"/>
      <c r="P5917" s="20"/>
      <c r="W5917" s="20"/>
      <c r="AD5917" s="20"/>
    </row>
    <row r="5918" spans="9:30">
      <c r="I5918" s="20"/>
      <c r="P5918" s="20"/>
      <c r="W5918" s="20"/>
      <c r="AD5918" s="20"/>
    </row>
    <row r="5919" spans="9:30">
      <c r="I5919" s="20"/>
      <c r="P5919" s="20"/>
      <c r="W5919" s="20"/>
      <c r="AD5919" s="20"/>
    </row>
    <row r="5920" spans="9:30">
      <c r="I5920" s="20"/>
      <c r="P5920" s="20"/>
      <c r="W5920" s="20"/>
      <c r="AD5920" s="20"/>
    </row>
    <row r="5921" spans="9:30">
      <c r="I5921" s="20"/>
      <c r="P5921" s="20"/>
      <c r="W5921" s="20"/>
      <c r="AD5921" s="20"/>
    </row>
    <row r="5922" spans="9:30">
      <c r="I5922" s="20"/>
      <c r="P5922" s="20"/>
      <c r="W5922" s="20"/>
      <c r="AD5922" s="20"/>
    </row>
    <row r="5923" spans="9:30">
      <c r="I5923" s="20"/>
      <c r="P5923" s="20"/>
      <c r="W5923" s="20"/>
      <c r="AD5923" s="20"/>
    </row>
    <row r="5924" spans="9:30">
      <c r="I5924" s="20"/>
      <c r="P5924" s="20"/>
      <c r="W5924" s="20"/>
      <c r="AD5924" s="20"/>
    </row>
    <row r="5925" spans="9:30">
      <c r="I5925" s="20"/>
      <c r="P5925" s="20"/>
      <c r="W5925" s="20"/>
      <c r="AD5925" s="20"/>
    </row>
    <row r="5926" spans="9:30">
      <c r="I5926" s="20"/>
      <c r="P5926" s="20"/>
      <c r="W5926" s="20"/>
      <c r="AD5926" s="20"/>
    </row>
    <row r="5927" spans="9:30">
      <c r="I5927" s="20"/>
      <c r="P5927" s="20"/>
      <c r="W5927" s="20"/>
      <c r="AD5927" s="20"/>
    </row>
    <row r="5928" spans="9:30">
      <c r="I5928" s="20"/>
      <c r="P5928" s="20"/>
      <c r="W5928" s="20"/>
      <c r="AD5928" s="20"/>
    </row>
    <row r="5929" spans="9:30">
      <c r="I5929" s="20"/>
      <c r="P5929" s="20"/>
      <c r="W5929" s="20"/>
      <c r="AD5929" s="20"/>
    </row>
    <row r="5930" spans="9:30">
      <c r="I5930" s="20"/>
      <c r="P5930" s="20"/>
      <c r="W5930" s="20"/>
      <c r="AD5930" s="20"/>
    </row>
    <row r="5931" spans="9:30">
      <c r="I5931" s="20"/>
      <c r="P5931" s="20"/>
      <c r="W5931" s="20"/>
      <c r="AD5931" s="20"/>
    </row>
    <row r="5932" spans="9:30">
      <c r="I5932" s="20"/>
      <c r="P5932" s="20"/>
      <c r="W5932" s="20"/>
      <c r="AD5932" s="20"/>
    </row>
    <row r="5933" spans="9:30">
      <c r="I5933" s="20"/>
      <c r="P5933" s="20"/>
      <c r="W5933" s="20"/>
      <c r="AD5933" s="20"/>
    </row>
    <row r="5934" spans="9:30">
      <c r="I5934" s="20"/>
      <c r="P5934" s="20"/>
      <c r="W5934" s="20"/>
      <c r="AD5934" s="20"/>
    </row>
    <row r="5935" spans="9:30">
      <c r="I5935" s="20"/>
      <c r="P5935" s="20"/>
      <c r="W5935" s="20"/>
      <c r="AD5935" s="20"/>
    </row>
    <row r="5936" spans="9:30">
      <c r="I5936" s="20"/>
      <c r="P5936" s="20"/>
      <c r="W5936" s="20"/>
      <c r="AD5936" s="20"/>
    </row>
    <row r="5937" spans="9:30">
      <c r="I5937" s="20"/>
      <c r="P5937" s="20"/>
      <c r="W5937" s="20"/>
      <c r="AD5937" s="20"/>
    </row>
    <row r="5938" spans="9:30">
      <c r="I5938" s="20"/>
      <c r="P5938" s="20"/>
      <c r="W5938" s="20"/>
      <c r="AD5938" s="20"/>
    </row>
    <row r="5939" spans="9:30">
      <c r="I5939" s="20"/>
      <c r="P5939" s="20"/>
      <c r="W5939" s="20"/>
      <c r="AD5939" s="20"/>
    </row>
    <row r="5940" spans="9:30">
      <c r="I5940" s="20"/>
      <c r="P5940" s="20"/>
      <c r="W5940" s="20"/>
      <c r="AD5940" s="20"/>
    </row>
    <row r="5941" spans="9:30">
      <c r="I5941" s="20"/>
      <c r="P5941" s="20"/>
      <c r="W5941" s="20"/>
      <c r="AD5941" s="20"/>
    </row>
    <row r="5942" spans="9:30">
      <c r="I5942" s="20"/>
      <c r="P5942" s="20"/>
      <c r="W5942" s="20"/>
      <c r="AD5942" s="20"/>
    </row>
    <row r="5943" spans="9:30">
      <c r="I5943" s="20"/>
      <c r="P5943" s="20"/>
      <c r="W5943" s="20"/>
      <c r="AD5943" s="20"/>
    </row>
    <row r="5944" spans="9:30">
      <c r="I5944" s="20"/>
      <c r="P5944" s="20"/>
      <c r="W5944" s="20"/>
      <c r="AD5944" s="20"/>
    </row>
    <row r="5945" spans="9:30">
      <c r="I5945" s="20"/>
      <c r="P5945" s="20"/>
      <c r="W5945" s="20"/>
      <c r="AD5945" s="20"/>
    </row>
    <row r="5946" spans="9:30">
      <c r="I5946" s="20"/>
      <c r="P5946" s="20"/>
      <c r="W5946" s="20"/>
      <c r="AD5946" s="20"/>
    </row>
    <row r="5947" spans="9:30">
      <c r="I5947" s="20"/>
      <c r="P5947" s="20"/>
      <c r="W5947" s="20"/>
      <c r="AD5947" s="20"/>
    </row>
    <row r="5948" spans="9:30">
      <c r="I5948" s="20"/>
      <c r="P5948" s="20"/>
      <c r="W5948" s="20"/>
      <c r="AD5948" s="20"/>
    </row>
    <row r="5949" spans="9:30">
      <c r="I5949" s="20"/>
      <c r="P5949" s="20"/>
      <c r="W5949" s="20"/>
      <c r="AD5949" s="20"/>
    </row>
    <row r="5950" spans="9:30">
      <c r="I5950" s="20"/>
      <c r="P5950" s="20"/>
      <c r="W5950" s="20"/>
      <c r="AD5950" s="20"/>
    </row>
    <row r="5951" spans="9:30">
      <c r="I5951" s="20"/>
      <c r="P5951" s="20"/>
      <c r="W5951" s="20"/>
      <c r="AD5951" s="20"/>
    </row>
    <row r="5952" spans="9:30">
      <c r="I5952" s="20"/>
      <c r="P5952" s="20"/>
      <c r="W5952" s="20"/>
      <c r="AD5952" s="20"/>
    </row>
    <row r="5953" spans="9:30">
      <c r="I5953" s="20"/>
      <c r="P5953" s="20"/>
      <c r="W5953" s="20"/>
      <c r="AD5953" s="20"/>
    </row>
    <row r="5954" spans="9:30">
      <c r="I5954" s="20"/>
      <c r="P5954" s="20"/>
      <c r="W5954" s="20"/>
      <c r="AD5954" s="20"/>
    </row>
    <row r="5955" spans="9:30">
      <c r="I5955" s="20"/>
      <c r="P5955" s="20"/>
      <c r="W5955" s="20"/>
      <c r="AD5955" s="20"/>
    </row>
    <row r="5956" spans="9:30">
      <c r="I5956" s="20"/>
      <c r="P5956" s="20"/>
      <c r="W5956" s="20"/>
      <c r="AD5956" s="20"/>
    </row>
    <row r="5957" spans="9:30">
      <c r="I5957" s="20"/>
      <c r="P5957" s="20"/>
      <c r="W5957" s="20"/>
      <c r="AD5957" s="20"/>
    </row>
    <row r="5958" spans="9:30">
      <c r="I5958" s="20"/>
      <c r="P5958" s="20"/>
      <c r="W5958" s="20"/>
      <c r="AD5958" s="20"/>
    </row>
    <row r="5959" spans="9:30">
      <c r="I5959" s="20"/>
      <c r="P5959" s="20"/>
      <c r="W5959" s="20"/>
      <c r="AD5959" s="20"/>
    </row>
    <row r="5960" spans="9:30">
      <c r="I5960" s="20"/>
      <c r="P5960" s="20"/>
      <c r="W5960" s="20"/>
      <c r="AD5960" s="20"/>
    </row>
    <row r="5961" spans="9:30">
      <c r="I5961" s="20"/>
      <c r="P5961" s="20"/>
      <c r="W5961" s="20"/>
      <c r="AD5961" s="20"/>
    </row>
    <row r="5962" spans="9:30">
      <c r="I5962" s="20"/>
      <c r="P5962" s="20"/>
      <c r="W5962" s="20"/>
      <c r="AD5962" s="20"/>
    </row>
    <row r="5963" spans="9:30">
      <c r="I5963" s="20"/>
      <c r="P5963" s="20"/>
      <c r="W5963" s="20"/>
      <c r="AD5963" s="20"/>
    </row>
    <row r="5964" spans="9:30">
      <c r="I5964" s="20"/>
      <c r="P5964" s="20"/>
      <c r="W5964" s="20"/>
      <c r="AD5964" s="20"/>
    </row>
    <row r="5965" spans="9:30">
      <c r="I5965" s="20"/>
      <c r="P5965" s="20"/>
      <c r="W5965" s="20"/>
      <c r="AD5965" s="20"/>
    </row>
    <row r="5966" spans="9:30">
      <c r="I5966" s="20"/>
      <c r="P5966" s="20"/>
      <c r="W5966" s="20"/>
      <c r="AD5966" s="20"/>
    </row>
    <row r="5967" spans="9:30">
      <c r="I5967" s="20"/>
      <c r="P5967" s="20"/>
      <c r="W5967" s="20"/>
      <c r="AD5967" s="20"/>
    </row>
    <row r="5968" spans="9:30">
      <c r="I5968" s="20"/>
      <c r="P5968" s="20"/>
      <c r="W5968" s="20"/>
      <c r="AD5968" s="20"/>
    </row>
    <row r="5969" spans="9:30">
      <c r="I5969" s="20"/>
      <c r="P5969" s="20"/>
      <c r="W5969" s="20"/>
      <c r="AD5969" s="20"/>
    </row>
    <row r="5970" spans="9:30">
      <c r="I5970" s="20"/>
      <c r="P5970" s="20"/>
      <c r="W5970" s="20"/>
      <c r="AD5970" s="20"/>
    </row>
    <row r="5971" spans="9:30">
      <c r="I5971" s="20"/>
      <c r="P5971" s="20"/>
      <c r="W5971" s="20"/>
      <c r="AD5971" s="20"/>
    </row>
    <row r="5972" spans="9:30">
      <c r="I5972" s="20"/>
      <c r="P5972" s="20"/>
      <c r="W5972" s="20"/>
      <c r="AD5972" s="20"/>
    </row>
    <row r="5973" spans="9:30">
      <c r="I5973" s="20"/>
      <c r="P5973" s="20"/>
      <c r="W5973" s="20"/>
      <c r="AD5973" s="20"/>
    </row>
    <row r="5974" spans="9:30">
      <c r="I5974" s="20"/>
      <c r="P5974" s="20"/>
      <c r="W5974" s="20"/>
      <c r="AD5974" s="20"/>
    </row>
    <row r="5975" spans="9:30">
      <c r="I5975" s="20"/>
      <c r="P5975" s="20"/>
      <c r="W5975" s="20"/>
      <c r="AD5975" s="20"/>
    </row>
    <row r="5976" spans="9:30">
      <c r="I5976" s="20"/>
      <c r="P5976" s="20"/>
      <c r="W5976" s="20"/>
      <c r="AD5976" s="20"/>
    </row>
    <row r="5977" spans="9:30">
      <c r="I5977" s="20"/>
      <c r="P5977" s="20"/>
      <c r="W5977" s="20"/>
      <c r="AD5977" s="20"/>
    </row>
    <row r="5978" spans="9:30">
      <c r="I5978" s="20"/>
      <c r="P5978" s="20"/>
      <c r="W5978" s="20"/>
      <c r="AD5978" s="20"/>
    </row>
    <row r="5979" spans="9:30">
      <c r="I5979" s="20"/>
      <c r="P5979" s="20"/>
      <c r="W5979" s="20"/>
      <c r="AD5979" s="20"/>
    </row>
    <row r="5980" spans="9:30">
      <c r="I5980" s="20"/>
      <c r="P5980" s="20"/>
      <c r="W5980" s="20"/>
      <c r="AD5980" s="20"/>
    </row>
    <row r="5981" spans="9:30">
      <c r="I5981" s="20"/>
      <c r="P5981" s="20"/>
      <c r="W5981" s="20"/>
      <c r="AD5981" s="20"/>
    </row>
    <row r="5982" spans="9:30">
      <c r="I5982" s="20"/>
      <c r="P5982" s="20"/>
      <c r="W5982" s="20"/>
      <c r="AD5982" s="20"/>
    </row>
    <row r="5983" spans="9:30">
      <c r="I5983" s="20"/>
      <c r="P5983" s="20"/>
      <c r="W5983" s="20"/>
      <c r="AD5983" s="20"/>
    </row>
    <row r="5984" spans="9:30">
      <c r="I5984" s="20"/>
      <c r="P5984" s="20"/>
      <c r="W5984" s="20"/>
      <c r="AD5984" s="20"/>
    </row>
    <row r="5985" spans="9:30">
      <c r="I5985" s="20"/>
      <c r="P5985" s="20"/>
      <c r="W5985" s="20"/>
      <c r="AD5985" s="20"/>
    </row>
    <row r="5986" spans="9:30">
      <c r="I5986" s="20"/>
      <c r="P5986" s="20"/>
      <c r="W5986" s="20"/>
      <c r="AD5986" s="20"/>
    </row>
    <row r="5987" spans="9:30">
      <c r="I5987" s="20"/>
      <c r="P5987" s="20"/>
      <c r="W5987" s="20"/>
      <c r="AD5987" s="20"/>
    </row>
    <row r="5988" spans="9:30">
      <c r="I5988" s="20"/>
      <c r="P5988" s="20"/>
      <c r="W5988" s="20"/>
      <c r="AD5988" s="20"/>
    </row>
    <row r="5989" spans="9:30">
      <c r="I5989" s="20"/>
      <c r="P5989" s="20"/>
      <c r="W5989" s="20"/>
      <c r="AD5989" s="20"/>
    </row>
    <row r="5990" spans="9:30">
      <c r="I5990" s="20"/>
      <c r="P5990" s="20"/>
      <c r="W5990" s="20"/>
      <c r="AD5990" s="20"/>
    </row>
    <row r="5991" spans="9:30">
      <c r="I5991" s="20"/>
      <c r="P5991" s="20"/>
      <c r="W5991" s="20"/>
      <c r="AD5991" s="20"/>
    </row>
    <row r="5992" spans="9:30">
      <c r="I5992" s="20"/>
      <c r="P5992" s="20"/>
      <c r="W5992" s="20"/>
      <c r="AD5992" s="20"/>
    </row>
    <row r="5993" spans="9:30">
      <c r="I5993" s="20"/>
      <c r="P5993" s="20"/>
      <c r="W5993" s="20"/>
      <c r="AD5993" s="20"/>
    </row>
    <row r="5994" spans="9:30">
      <c r="I5994" s="20"/>
      <c r="P5994" s="20"/>
      <c r="W5994" s="20"/>
      <c r="AD5994" s="20"/>
    </row>
    <row r="5995" spans="9:30">
      <c r="I5995" s="20"/>
      <c r="P5995" s="20"/>
      <c r="W5995" s="20"/>
      <c r="AD5995" s="20"/>
    </row>
    <row r="5996" spans="9:30">
      <c r="I5996" s="20"/>
      <c r="P5996" s="20"/>
      <c r="W5996" s="20"/>
      <c r="AD5996" s="20"/>
    </row>
    <row r="5997" spans="9:30">
      <c r="I5997" s="20"/>
      <c r="P5997" s="20"/>
      <c r="W5997" s="20"/>
      <c r="AD5997" s="20"/>
    </row>
    <row r="5998" spans="9:30">
      <c r="I5998" s="20"/>
      <c r="P5998" s="20"/>
      <c r="W5998" s="20"/>
      <c r="AD5998" s="20"/>
    </row>
    <row r="5999" spans="9:30">
      <c r="I5999" s="20"/>
      <c r="P5999" s="20"/>
      <c r="W5999" s="20"/>
      <c r="AD5999" s="20"/>
    </row>
    <row r="6000" spans="9:30">
      <c r="I6000" s="20"/>
      <c r="P6000" s="20"/>
      <c r="W6000" s="20"/>
      <c r="AD6000" s="20"/>
    </row>
    <row r="6001" spans="9:30">
      <c r="I6001" s="20"/>
      <c r="P6001" s="20"/>
      <c r="W6001" s="20"/>
      <c r="AD6001" s="20"/>
    </row>
    <row r="6002" spans="9:30">
      <c r="I6002" s="20"/>
      <c r="P6002" s="20"/>
      <c r="W6002" s="20"/>
      <c r="AD6002" s="20"/>
    </row>
    <row r="6003" spans="9:30">
      <c r="I6003" s="20"/>
      <c r="P6003" s="20"/>
      <c r="W6003" s="20"/>
      <c r="AD6003" s="20"/>
    </row>
    <row r="6004" spans="9:30">
      <c r="I6004" s="20"/>
      <c r="P6004" s="20"/>
      <c r="W6004" s="20"/>
      <c r="AD6004" s="20"/>
    </row>
    <row r="6005" spans="9:30">
      <c r="I6005" s="20"/>
      <c r="P6005" s="20"/>
      <c r="W6005" s="20"/>
      <c r="AD6005" s="20"/>
    </row>
    <row r="6006" spans="9:30">
      <c r="I6006" s="20"/>
      <c r="P6006" s="20"/>
      <c r="W6006" s="20"/>
      <c r="AD6006" s="20"/>
    </row>
    <row r="6007" spans="9:30">
      <c r="I6007" s="20"/>
      <c r="P6007" s="20"/>
      <c r="W6007" s="20"/>
      <c r="AD6007" s="20"/>
    </row>
    <row r="6008" spans="9:30">
      <c r="I6008" s="20"/>
      <c r="P6008" s="20"/>
      <c r="W6008" s="20"/>
      <c r="AD6008" s="20"/>
    </row>
    <row r="6009" spans="9:30">
      <c r="I6009" s="20"/>
      <c r="P6009" s="20"/>
      <c r="W6009" s="20"/>
      <c r="AD6009" s="20"/>
    </row>
    <row r="6010" spans="9:30">
      <c r="I6010" s="20"/>
      <c r="P6010" s="20"/>
      <c r="W6010" s="20"/>
      <c r="AD6010" s="20"/>
    </row>
    <row r="6011" spans="9:30">
      <c r="I6011" s="20"/>
      <c r="P6011" s="20"/>
      <c r="W6011" s="20"/>
      <c r="AD6011" s="20"/>
    </row>
    <row r="6012" spans="9:30">
      <c r="I6012" s="20"/>
      <c r="P6012" s="20"/>
      <c r="W6012" s="20"/>
      <c r="AD6012" s="20"/>
    </row>
    <row r="6013" spans="9:30">
      <c r="I6013" s="20"/>
      <c r="P6013" s="20"/>
      <c r="W6013" s="20"/>
      <c r="AD6013" s="20"/>
    </row>
    <row r="6014" spans="9:30">
      <c r="I6014" s="20"/>
      <c r="P6014" s="20"/>
      <c r="W6014" s="20"/>
      <c r="AD6014" s="20"/>
    </row>
    <row r="6015" spans="9:30">
      <c r="I6015" s="20"/>
      <c r="P6015" s="20"/>
      <c r="W6015" s="20"/>
      <c r="AD6015" s="20"/>
    </row>
    <row r="6016" spans="9:30">
      <c r="I6016" s="20"/>
      <c r="P6016" s="20"/>
      <c r="W6016" s="20"/>
      <c r="AD6016" s="20"/>
    </row>
    <row r="6017" spans="9:30">
      <c r="I6017" s="20"/>
      <c r="P6017" s="20"/>
      <c r="W6017" s="20"/>
      <c r="AD6017" s="20"/>
    </row>
    <row r="6018" spans="9:30">
      <c r="I6018" s="20"/>
      <c r="P6018" s="20"/>
      <c r="W6018" s="20"/>
      <c r="AD6018" s="20"/>
    </row>
    <row r="6019" spans="9:30">
      <c r="I6019" s="20"/>
      <c r="P6019" s="20"/>
      <c r="W6019" s="20"/>
      <c r="AD6019" s="20"/>
    </row>
    <row r="6020" spans="9:30">
      <c r="I6020" s="20"/>
      <c r="P6020" s="20"/>
      <c r="W6020" s="20"/>
      <c r="AD6020" s="20"/>
    </row>
    <row r="6021" spans="9:30">
      <c r="I6021" s="20"/>
      <c r="P6021" s="20"/>
      <c r="W6021" s="20"/>
      <c r="AD6021" s="20"/>
    </row>
    <row r="6022" spans="9:30">
      <c r="I6022" s="20"/>
      <c r="P6022" s="20"/>
      <c r="W6022" s="20"/>
      <c r="AD6022" s="20"/>
    </row>
    <row r="6023" spans="9:30">
      <c r="I6023" s="20"/>
      <c r="P6023" s="20"/>
      <c r="W6023" s="20"/>
      <c r="AD6023" s="20"/>
    </row>
    <row r="6024" spans="9:30">
      <c r="I6024" s="20"/>
      <c r="P6024" s="20"/>
      <c r="W6024" s="20"/>
      <c r="AD6024" s="20"/>
    </row>
    <row r="6025" spans="9:30">
      <c r="I6025" s="20"/>
      <c r="P6025" s="20"/>
      <c r="W6025" s="20"/>
      <c r="AD6025" s="20"/>
    </row>
    <row r="6026" spans="9:30">
      <c r="I6026" s="20"/>
      <c r="P6026" s="20"/>
      <c r="W6026" s="20"/>
      <c r="AD6026" s="20"/>
    </row>
    <row r="6027" spans="9:30">
      <c r="I6027" s="20"/>
      <c r="P6027" s="20"/>
      <c r="W6027" s="20"/>
      <c r="AD6027" s="20"/>
    </row>
    <row r="6028" spans="9:30">
      <c r="I6028" s="20"/>
      <c r="P6028" s="20"/>
      <c r="W6028" s="20"/>
      <c r="AD6028" s="20"/>
    </row>
    <row r="6029" spans="9:30">
      <c r="I6029" s="20"/>
      <c r="P6029" s="20"/>
      <c r="W6029" s="20"/>
      <c r="AD6029" s="20"/>
    </row>
    <row r="6030" spans="9:30">
      <c r="I6030" s="20"/>
      <c r="P6030" s="20"/>
      <c r="W6030" s="20"/>
      <c r="AD6030" s="20"/>
    </row>
    <row r="6031" spans="9:30">
      <c r="I6031" s="20"/>
      <c r="P6031" s="20"/>
      <c r="W6031" s="20"/>
      <c r="AD6031" s="20"/>
    </row>
    <row r="6032" spans="9:30">
      <c r="I6032" s="20"/>
      <c r="P6032" s="20"/>
      <c r="W6032" s="20"/>
      <c r="AD6032" s="20"/>
    </row>
    <row r="6033" spans="9:30">
      <c r="I6033" s="20"/>
      <c r="P6033" s="20"/>
      <c r="W6033" s="20"/>
      <c r="AD6033" s="20"/>
    </row>
    <row r="6034" spans="9:30">
      <c r="I6034" s="20"/>
      <c r="P6034" s="20"/>
      <c r="W6034" s="20"/>
      <c r="AD6034" s="20"/>
    </row>
    <row r="6035" spans="9:30">
      <c r="I6035" s="20"/>
      <c r="P6035" s="20"/>
      <c r="W6035" s="20"/>
      <c r="AD6035" s="20"/>
    </row>
    <row r="6036" spans="9:30">
      <c r="I6036" s="20"/>
      <c r="P6036" s="20"/>
      <c r="W6036" s="20"/>
      <c r="AD6036" s="20"/>
    </row>
    <row r="6037" spans="9:30">
      <c r="I6037" s="20"/>
      <c r="P6037" s="20"/>
      <c r="W6037" s="20"/>
      <c r="AD6037" s="20"/>
    </row>
    <row r="6038" spans="9:30">
      <c r="I6038" s="20"/>
      <c r="P6038" s="20"/>
      <c r="W6038" s="20"/>
      <c r="AD6038" s="20"/>
    </row>
    <row r="6039" spans="9:30">
      <c r="I6039" s="20"/>
      <c r="P6039" s="20"/>
      <c r="W6039" s="20"/>
      <c r="AD6039" s="20"/>
    </row>
    <row r="6040" spans="9:30">
      <c r="I6040" s="20"/>
      <c r="P6040" s="20"/>
      <c r="W6040" s="20"/>
      <c r="AD6040" s="20"/>
    </row>
    <row r="6041" spans="9:30">
      <c r="I6041" s="20"/>
      <c r="P6041" s="20"/>
      <c r="W6041" s="20"/>
      <c r="AD6041" s="20"/>
    </row>
    <row r="6042" spans="9:30">
      <c r="I6042" s="20"/>
      <c r="P6042" s="20"/>
      <c r="W6042" s="20"/>
      <c r="AD6042" s="20"/>
    </row>
    <row r="6043" spans="9:30">
      <c r="I6043" s="20"/>
      <c r="P6043" s="20"/>
      <c r="W6043" s="20"/>
      <c r="AD6043" s="20"/>
    </row>
    <row r="6044" spans="9:30">
      <c r="I6044" s="20"/>
      <c r="P6044" s="20"/>
      <c r="W6044" s="20"/>
      <c r="AD6044" s="20"/>
    </row>
    <row r="6045" spans="9:30">
      <c r="I6045" s="20"/>
      <c r="P6045" s="20"/>
      <c r="W6045" s="20"/>
      <c r="AD6045" s="20"/>
    </row>
    <row r="6046" spans="9:30">
      <c r="I6046" s="20"/>
      <c r="P6046" s="20"/>
      <c r="W6046" s="20"/>
      <c r="AD6046" s="20"/>
    </row>
    <row r="6047" spans="9:30">
      <c r="I6047" s="20"/>
      <c r="P6047" s="20"/>
      <c r="W6047" s="20"/>
      <c r="AD6047" s="20"/>
    </row>
    <row r="6048" spans="9:30">
      <c r="I6048" s="20"/>
      <c r="P6048" s="20"/>
      <c r="W6048" s="20"/>
      <c r="AD6048" s="20"/>
    </row>
    <row r="6049" spans="9:30">
      <c r="I6049" s="20"/>
      <c r="P6049" s="20"/>
      <c r="W6049" s="20"/>
      <c r="AD6049" s="20"/>
    </row>
    <row r="6050" spans="9:30">
      <c r="I6050" s="20"/>
      <c r="P6050" s="20"/>
      <c r="W6050" s="20"/>
      <c r="AD6050" s="20"/>
    </row>
    <row r="6051" spans="9:30">
      <c r="I6051" s="20"/>
      <c r="P6051" s="20"/>
      <c r="W6051" s="20"/>
      <c r="AD6051" s="20"/>
    </row>
    <row r="6052" spans="9:30">
      <c r="I6052" s="20"/>
      <c r="P6052" s="20"/>
      <c r="W6052" s="20"/>
      <c r="AD6052" s="20"/>
    </row>
    <row r="6053" spans="9:30">
      <c r="I6053" s="20"/>
      <c r="P6053" s="20"/>
      <c r="W6053" s="20"/>
      <c r="AD6053" s="20"/>
    </row>
    <row r="6054" spans="9:30">
      <c r="I6054" s="20"/>
      <c r="P6054" s="20"/>
      <c r="W6054" s="20"/>
      <c r="AD6054" s="20"/>
    </row>
    <row r="6055" spans="9:30">
      <c r="I6055" s="20"/>
      <c r="P6055" s="20"/>
      <c r="W6055" s="20"/>
      <c r="AD6055" s="20"/>
    </row>
    <row r="6056" spans="9:30">
      <c r="I6056" s="20"/>
      <c r="P6056" s="20"/>
      <c r="W6056" s="20"/>
      <c r="AD6056" s="20"/>
    </row>
    <row r="6057" spans="9:30">
      <c r="I6057" s="20"/>
      <c r="P6057" s="20"/>
      <c r="W6057" s="20"/>
      <c r="AD6057" s="20"/>
    </row>
    <row r="6058" spans="9:30">
      <c r="I6058" s="20"/>
      <c r="P6058" s="20"/>
      <c r="W6058" s="20"/>
      <c r="AD6058" s="20"/>
    </row>
    <row r="6059" spans="9:30">
      <c r="I6059" s="20"/>
      <c r="P6059" s="20"/>
      <c r="W6059" s="20"/>
      <c r="AD6059" s="20"/>
    </row>
    <row r="6060" spans="9:30">
      <c r="I6060" s="20"/>
      <c r="P6060" s="20"/>
      <c r="W6060" s="20"/>
      <c r="AD6060" s="20"/>
    </row>
    <row r="6061" spans="9:30">
      <c r="I6061" s="20"/>
      <c r="P6061" s="20"/>
      <c r="W6061" s="20"/>
      <c r="AD6061" s="20"/>
    </row>
    <row r="6062" spans="9:30">
      <c r="I6062" s="20"/>
      <c r="P6062" s="20"/>
      <c r="W6062" s="20"/>
      <c r="AD6062" s="20"/>
    </row>
    <row r="6063" spans="9:30">
      <c r="I6063" s="20"/>
      <c r="P6063" s="20"/>
      <c r="W6063" s="20"/>
      <c r="AD6063" s="20"/>
    </row>
    <row r="6064" spans="9:30">
      <c r="I6064" s="20"/>
      <c r="P6064" s="20"/>
      <c r="W6064" s="20"/>
      <c r="AD6064" s="20"/>
    </row>
    <row r="6065" spans="9:30">
      <c r="I6065" s="20"/>
      <c r="P6065" s="20"/>
      <c r="W6065" s="20"/>
      <c r="AD6065" s="20"/>
    </row>
    <row r="6066" spans="9:30">
      <c r="I6066" s="20"/>
      <c r="P6066" s="20"/>
      <c r="W6066" s="20"/>
      <c r="AD6066" s="20"/>
    </row>
    <row r="6067" spans="9:30">
      <c r="I6067" s="20"/>
      <c r="P6067" s="20"/>
      <c r="W6067" s="20"/>
      <c r="AD6067" s="20"/>
    </row>
    <row r="6068" spans="9:30">
      <c r="I6068" s="20"/>
      <c r="P6068" s="20"/>
      <c r="W6068" s="20"/>
      <c r="AD6068" s="20"/>
    </row>
    <row r="6069" spans="9:30">
      <c r="I6069" s="20"/>
      <c r="P6069" s="20"/>
      <c r="W6069" s="20"/>
      <c r="AD6069" s="20"/>
    </row>
    <row r="6070" spans="9:30">
      <c r="I6070" s="20"/>
      <c r="P6070" s="20"/>
      <c r="W6070" s="20"/>
      <c r="AD6070" s="20"/>
    </row>
    <row r="6071" spans="9:30">
      <c r="I6071" s="20"/>
      <c r="P6071" s="20"/>
      <c r="W6071" s="20"/>
      <c r="AD6071" s="20"/>
    </row>
    <row r="6072" spans="9:30">
      <c r="I6072" s="20"/>
      <c r="P6072" s="20"/>
      <c r="W6072" s="20"/>
      <c r="AD6072" s="20"/>
    </row>
    <row r="6073" spans="9:30">
      <c r="I6073" s="20"/>
      <c r="P6073" s="20"/>
      <c r="W6073" s="20"/>
      <c r="AD6073" s="20"/>
    </row>
    <row r="6074" spans="9:30">
      <c r="I6074" s="20"/>
      <c r="P6074" s="20"/>
      <c r="W6074" s="20"/>
      <c r="AD6074" s="20"/>
    </row>
    <row r="6075" spans="9:30">
      <c r="I6075" s="20"/>
      <c r="P6075" s="20"/>
      <c r="W6075" s="20"/>
      <c r="AD6075" s="20"/>
    </row>
    <row r="6076" spans="9:30">
      <c r="I6076" s="20"/>
      <c r="P6076" s="20"/>
      <c r="W6076" s="20"/>
      <c r="AD6076" s="20"/>
    </row>
    <row r="6077" spans="9:30">
      <c r="I6077" s="20"/>
      <c r="P6077" s="20"/>
      <c r="W6077" s="20"/>
      <c r="AD6077" s="20"/>
    </row>
    <row r="6078" spans="9:30">
      <c r="I6078" s="20"/>
      <c r="P6078" s="20"/>
      <c r="W6078" s="20"/>
      <c r="AD6078" s="20"/>
    </row>
    <row r="6079" spans="9:30">
      <c r="I6079" s="20"/>
      <c r="P6079" s="20"/>
      <c r="W6079" s="20"/>
      <c r="AD6079" s="20"/>
    </row>
    <row r="6080" spans="9:30">
      <c r="I6080" s="20"/>
      <c r="P6080" s="20"/>
      <c r="W6080" s="20"/>
      <c r="AD6080" s="20"/>
    </row>
    <row r="6081" spans="9:30">
      <c r="I6081" s="20"/>
      <c r="P6081" s="20"/>
      <c r="W6081" s="20"/>
      <c r="AD6081" s="20"/>
    </row>
    <row r="6082" spans="9:30">
      <c r="I6082" s="20"/>
      <c r="P6082" s="20"/>
      <c r="W6082" s="20"/>
      <c r="AD6082" s="20"/>
    </row>
    <row r="6083" spans="9:30">
      <c r="I6083" s="20"/>
      <c r="P6083" s="20"/>
      <c r="W6083" s="20"/>
      <c r="AD6083" s="20"/>
    </row>
    <row r="6084" spans="9:30">
      <c r="I6084" s="20"/>
      <c r="P6084" s="20"/>
      <c r="W6084" s="20"/>
      <c r="AD6084" s="20"/>
    </row>
    <row r="6085" spans="9:30">
      <c r="I6085" s="20"/>
      <c r="P6085" s="20"/>
      <c r="W6085" s="20"/>
      <c r="AD6085" s="20"/>
    </row>
    <row r="6086" spans="9:30">
      <c r="I6086" s="20"/>
      <c r="P6086" s="20"/>
      <c r="W6086" s="20"/>
      <c r="AD6086" s="20"/>
    </row>
    <row r="6087" spans="9:30">
      <c r="I6087" s="20"/>
      <c r="P6087" s="20"/>
      <c r="W6087" s="20"/>
      <c r="AD6087" s="20"/>
    </row>
    <row r="6088" spans="9:30">
      <c r="I6088" s="20"/>
      <c r="P6088" s="20"/>
      <c r="W6088" s="20"/>
      <c r="AD6088" s="20"/>
    </row>
    <row r="6089" spans="9:30">
      <c r="I6089" s="20"/>
      <c r="P6089" s="20"/>
      <c r="W6089" s="20"/>
      <c r="AD6089" s="20"/>
    </row>
    <row r="6090" spans="9:30">
      <c r="I6090" s="20"/>
      <c r="P6090" s="20"/>
      <c r="W6090" s="20"/>
      <c r="AD6090" s="20"/>
    </row>
    <row r="6091" spans="9:30">
      <c r="I6091" s="20"/>
      <c r="P6091" s="20"/>
      <c r="W6091" s="20"/>
      <c r="AD6091" s="20"/>
    </row>
    <row r="6092" spans="9:30">
      <c r="I6092" s="20"/>
      <c r="P6092" s="20"/>
      <c r="W6092" s="20"/>
      <c r="AD6092" s="20"/>
    </row>
    <row r="6093" spans="9:30">
      <c r="I6093" s="20"/>
      <c r="P6093" s="20"/>
      <c r="W6093" s="20"/>
      <c r="AD6093" s="20"/>
    </row>
    <row r="6094" spans="9:30">
      <c r="I6094" s="20"/>
      <c r="P6094" s="20"/>
      <c r="W6094" s="20"/>
      <c r="AD6094" s="20"/>
    </row>
    <row r="6095" spans="9:30">
      <c r="I6095" s="20"/>
      <c r="P6095" s="20"/>
      <c r="W6095" s="20"/>
      <c r="AD6095" s="20"/>
    </row>
    <row r="6096" spans="9:30">
      <c r="I6096" s="20"/>
      <c r="P6096" s="20"/>
      <c r="W6096" s="20"/>
      <c r="AD6096" s="20"/>
    </row>
    <row r="6097" spans="9:30">
      <c r="I6097" s="20"/>
      <c r="P6097" s="20"/>
      <c r="W6097" s="20"/>
      <c r="AD6097" s="20"/>
    </row>
    <row r="6098" spans="9:30">
      <c r="I6098" s="20"/>
      <c r="P6098" s="20"/>
      <c r="W6098" s="20"/>
      <c r="AD6098" s="20"/>
    </row>
    <row r="6099" spans="9:30">
      <c r="I6099" s="20"/>
      <c r="P6099" s="20"/>
      <c r="W6099" s="20"/>
      <c r="AD6099" s="20"/>
    </row>
    <row r="6100" spans="9:30">
      <c r="I6100" s="20"/>
      <c r="P6100" s="20"/>
      <c r="W6100" s="20"/>
      <c r="AD6100" s="20"/>
    </row>
    <row r="6101" spans="9:30">
      <c r="I6101" s="20"/>
      <c r="P6101" s="20"/>
      <c r="W6101" s="20"/>
      <c r="AD6101" s="20"/>
    </row>
    <row r="6102" spans="9:30">
      <c r="I6102" s="20"/>
      <c r="P6102" s="20"/>
      <c r="W6102" s="20"/>
      <c r="AD6102" s="20"/>
    </row>
    <row r="6103" spans="9:30">
      <c r="I6103" s="20"/>
      <c r="P6103" s="20"/>
      <c r="W6103" s="20"/>
      <c r="AD6103" s="20"/>
    </row>
    <row r="6104" spans="9:30">
      <c r="I6104" s="20"/>
      <c r="P6104" s="20"/>
      <c r="W6104" s="20"/>
      <c r="AD6104" s="20"/>
    </row>
    <row r="6105" spans="9:30">
      <c r="I6105" s="20"/>
      <c r="P6105" s="20"/>
      <c r="W6105" s="20"/>
      <c r="AD6105" s="20"/>
    </row>
    <row r="6106" spans="9:30">
      <c r="I6106" s="20"/>
      <c r="P6106" s="20"/>
      <c r="W6106" s="20"/>
      <c r="AD6106" s="20"/>
    </row>
    <row r="6107" spans="9:30">
      <c r="I6107" s="20"/>
      <c r="P6107" s="20"/>
      <c r="W6107" s="20"/>
      <c r="AD6107" s="20"/>
    </row>
    <row r="6108" spans="9:30">
      <c r="I6108" s="20"/>
      <c r="P6108" s="20"/>
      <c r="W6108" s="20"/>
      <c r="AD6108" s="20"/>
    </row>
    <row r="6109" spans="9:30">
      <c r="I6109" s="20"/>
      <c r="P6109" s="20"/>
      <c r="W6109" s="20"/>
      <c r="AD6109" s="20"/>
    </row>
    <row r="6110" spans="9:30">
      <c r="I6110" s="20"/>
      <c r="P6110" s="20"/>
      <c r="W6110" s="20"/>
      <c r="AD6110" s="20"/>
    </row>
    <row r="6111" spans="9:30">
      <c r="I6111" s="20"/>
      <c r="P6111" s="20"/>
      <c r="W6111" s="20"/>
      <c r="AD6111" s="20"/>
    </row>
    <row r="6112" spans="9:30">
      <c r="I6112" s="20"/>
      <c r="P6112" s="20"/>
      <c r="W6112" s="20"/>
      <c r="AD6112" s="20"/>
    </row>
    <row r="6113" spans="9:30">
      <c r="I6113" s="20"/>
      <c r="P6113" s="20"/>
      <c r="W6113" s="20"/>
      <c r="AD6113" s="20"/>
    </row>
    <row r="6114" spans="9:30">
      <c r="I6114" s="20"/>
      <c r="P6114" s="20"/>
      <c r="W6114" s="20"/>
      <c r="AD6114" s="20"/>
    </row>
    <row r="6115" spans="9:30">
      <c r="I6115" s="20"/>
      <c r="P6115" s="20"/>
      <c r="W6115" s="20"/>
      <c r="AD6115" s="20"/>
    </row>
    <row r="6116" spans="9:30">
      <c r="I6116" s="20"/>
      <c r="P6116" s="20"/>
      <c r="W6116" s="20"/>
      <c r="AD6116" s="20"/>
    </row>
    <row r="6117" spans="9:30">
      <c r="I6117" s="20"/>
      <c r="P6117" s="20"/>
      <c r="W6117" s="20"/>
      <c r="AD6117" s="20"/>
    </row>
    <row r="6118" spans="9:30">
      <c r="I6118" s="20"/>
      <c r="P6118" s="20"/>
      <c r="W6118" s="20"/>
      <c r="AD6118" s="20"/>
    </row>
    <row r="6119" spans="9:30">
      <c r="I6119" s="20"/>
      <c r="P6119" s="20"/>
      <c r="W6119" s="20"/>
      <c r="AD6119" s="20"/>
    </row>
    <row r="6120" spans="9:30">
      <c r="I6120" s="20"/>
      <c r="P6120" s="20"/>
      <c r="W6120" s="20"/>
      <c r="AD6120" s="20"/>
    </row>
    <row r="6121" spans="9:30">
      <c r="I6121" s="20"/>
      <c r="P6121" s="20"/>
      <c r="W6121" s="20"/>
      <c r="AD6121" s="20"/>
    </row>
    <row r="6122" spans="9:30">
      <c r="I6122" s="20"/>
      <c r="P6122" s="20"/>
      <c r="W6122" s="20"/>
      <c r="AD6122" s="20"/>
    </row>
    <row r="6123" spans="9:30">
      <c r="I6123" s="20"/>
      <c r="P6123" s="20"/>
      <c r="W6123" s="20"/>
      <c r="AD6123" s="20"/>
    </row>
    <row r="6124" spans="9:30">
      <c r="I6124" s="20"/>
      <c r="P6124" s="20"/>
      <c r="W6124" s="20"/>
      <c r="AD6124" s="20"/>
    </row>
    <row r="6125" spans="9:30">
      <c r="I6125" s="20"/>
      <c r="P6125" s="20"/>
      <c r="W6125" s="20"/>
      <c r="AD6125" s="20"/>
    </row>
    <row r="6126" spans="9:30">
      <c r="I6126" s="20"/>
      <c r="P6126" s="20"/>
      <c r="W6126" s="20"/>
      <c r="AD6126" s="20"/>
    </row>
    <row r="6127" spans="9:30">
      <c r="I6127" s="20"/>
      <c r="P6127" s="20"/>
      <c r="W6127" s="20"/>
      <c r="AD6127" s="20"/>
    </row>
    <row r="6128" spans="9:30">
      <c r="I6128" s="20"/>
      <c r="P6128" s="20"/>
      <c r="W6128" s="20"/>
      <c r="AD6128" s="20"/>
    </row>
    <row r="6129" spans="9:30">
      <c r="I6129" s="20"/>
      <c r="P6129" s="20"/>
      <c r="W6129" s="20"/>
      <c r="AD6129" s="20"/>
    </row>
    <row r="6130" spans="9:30">
      <c r="I6130" s="20"/>
      <c r="P6130" s="20"/>
      <c r="W6130" s="20"/>
      <c r="AD6130" s="20"/>
    </row>
    <row r="6131" spans="9:30">
      <c r="I6131" s="20"/>
      <c r="P6131" s="20"/>
      <c r="W6131" s="20"/>
      <c r="AD6131" s="20"/>
    </row>
    <row r="6132" spans="9:30">
      <c r="I6132" s="20"/>
      <c r="P6132" s="20"/>
      <c r="W6132" s="20"/>
      <c r="AD6132" s="20"/>
    </row>
    <row r="6133" spans="9:30">
      <c r="I6133" s="20"/>
      <c r="P6133" s="20"/>
      <c r="W6133" s="20"/>
      <c r="AD6133" s="20"/>
    </row>
    <row r="6134" spans="9:30">
      <c r="I6134" s="20"/>
      <c r="P6134" s="20"/>
      <c r="W6134" s="20"/>
      <c r="AD6134" s="20"/>
    </row>
    <row r="6135" spans="9:30">
      <c r="I6135" s="20"/>
      <c r="P6135" s="20"/>
      <c r="W6135" s="20"/>
      <c r="AD6135" s="20"/>
    </row>
    <row r="6136" spans="9:30">
      <c r="I6136" s="20"/>
      <c r="P6136" s="20"/>
      <c r="W6136" s="20"/>
      <c r="AD6136" s="20"/>
    </row>
    <row r="6137" spans="9:30">
      <c r="I6137" s="20"/>
      <c r="P6137" s="20"/>
      <c r="W6137" s="20"/>
      <c r="AD6137" s="20"/>
    </row>
    <row r="6138" spans="9:30">
      <c r="I6138" s="20"/>
      <c r="P6138" s="20"/>
      <c r="W6138" s="20"/>
      <c r="AD6138" s="20"/>
    </row>
    <row r="6139" spans="9:30">
      <c r="I6139" s="20"/>
      <c r="P6139" s="20"/>
      <c r="W6139" s="20"/>
      <c r="AD6139" s="20"/>
    </row>
    <row r="6140" spans="9:30">
      <c r="I6140" s="20"/>
      <c r="P6140" s="20"/>
      <c r="W6140" s="20"/>
      <c r="AD6140" s="20"/>
    </row>
    <row r="6141" spans="9:30">
      <c r="I6141" s="20"/>
      <c r="P6141" s="20"/>
      <c r="W6141" s="20"/>
      <c r="AD6141" s="20"/>
    </row>
    <row r="6142" spans="9:30">
      <c r="I6142" s="20"/>
      <c r="P6142" s="20"/>
      <c r="W6142" s="20"/>
      <c r="AD6142" s="20"/>
    </row>
    <row r="6143" spans="9:30">
      <c r="I6143" s="20"/>
      <c r="P6143" s="20"/>
      <c r="W6143" s="20"/>
      <c r="AD6143" s="20"/>
    </row>
    <row r="6144" spans="9:30">
      <c r="I6144" s="20"/>
      <c r="P6144" s="20"/>
      <c r="W6144" s="20"/>
      <c r="AD6144" s="20"/>
    </row>
    <row r="6145" spans="9:30">
      <c r="I6145" s="20"/>
      <c r="P6145" s="20"/>
      <c r="W6145" s="20"/>
      <c r="AD6145" s="20"/>
    </row>
    <row r="6146" spans="9:30">
      <c r="I6146" s="20"/>
      <c r="P6146" s="20"/>
      <c r="W6146" s="20"/>
      <c r="AD6146" s="20"/>
    </row>
    <row r="6147" spans="9:30">
      <c r="I6147" s="20"/>
      <c r="P6147" s="20"/>
      <c r="W6147" s="20"/>
      <c r="AD6147" s="20"/>
    </row>
    <row r="6148" spans="9:30">
      <c r="I6148" s="20"/>
      <c r="P6148" s="20"/>
      <c r="W6148" s="20"/>
      <c r="AD6148" s="20"/>
    </row>
    <row r="6149" spans="9:30">
      <c r="I6149" s="20"/>
      <c r="P6149" s="20"/>
      <c r="W6149" s="20"/>
      <c r="AD6149" s="20"/>
    </row>
    <row r="6150" spans="9:30">
      <c r="I6150" s="20"/>
      <c r="P6150" s="20"/>
      <c r="W6150" s="20"/>
      <c r="AD6150" s="20"/>
    </row>
    <row r="6151" spans="9:30">
      <c r="I6151" s="20"/>
      <c r="P6151" s="20"/>
      <c r="W6151" s="20"/>
      <c r="AD6151" s="20"/>
    </row>
    <row r="6152" spans="9:30">
      <c r="I6152" s="20"/>
      <c r="P6152" s="20"/>
      <c r="W6152" s="20"/>
      <c r="AD6152" s="20"/>
    </row>
    <row r="6153" spans="9:30">
      <c r="I6153" s="20"/>
      <c r="P6153" s="20"/>
      <c r="W6153" s="20"/>
      <c r="AD6153" s="20"/>
    </row>
    <row r="6154" spans="9:30">
      <c r="I6154" s="20"/>
      <c r="P6154" s="20"/>
      <c r="W6154" s="20"/>
      <c r="AD6154" s="20"/>
    </row>
    <row r="6155" spans="9:30">
      <c r="I6155" s="20"/>
      <c r="P6155" s="20"/>
      <c r="W6155" s="20"/>
      <c r="AD6155" s="20"/>
    </row>
    <row r="6156" spans="9:30">
      <c r="I6156" s="20"/>
      <c r="P6156" s="20"/>
      <c r="W6156" s="20"/>
      <c r="AD6156" s="20"/>
    </row>
    <row r="6157" spans="9:30">
      <c r="I6157" s="20"/>
      <c r="P6157" s="20"/>
      <c r="W6157" s="20"/>
      <c r="AD6157" s="20"/>
    </row>
    <row r="6158" spans="9:30">
      <c r="I6158" s="20"/>
      <c r="P6158" s="20"/>
      <c r="W6158" s="20"/>
      <c r="AD6158" s="20"/>
    </row>
    <row r="6159" spans="9:30">
      <c r="I6159" s="20"/>
      <c r="P6159" s="20"/>
      <c r="W6159" s="20"/>
      <c r="AD6159" s="20"/>
    </row>
    <row r="6160" spans="9:30">
      <c r="I6160" s="20"/>
      <c r="P6160" s="20"/>
      <c r="W6160" s="20"/>
      <c r="AD6160" s="20"/>
    </row>
    <row r="6161" spans="9:30">
      <c r="I6161" s="20"/>
      <c r="P6161" s="20"/>
      <c r="W6161" s="20"/>
      <c r="AD6161" s="20"/>
    </row>
    <row r="6162" spans="9:30">
      <c r="I6162" s="20"/>
      <c r="P6162" s="20"/>
      <c r="W6162" s="20"/>
      <c r="AD6162" s="20"/>
    </row>
    <row r="6163" spans="9:30">
      <c r="I6163" s="20"/>
      <c r="P6163" s="20"/>
      <c r="W6163" s="20"/>
      <c r="AD6163" s="20"/>
    </row>
    <row r="6164" spans="9:30">
      <c r="I6164" s="20"/>
      <c r="P6164" s="20"/>
      <c r="W6164" s="20"/>
      <c r="AD6164" s="20"/>
    </row>
    <row r="6165" spans="9:30">
      <c r="I6165" s="20"/>
      <c r="P6165" s="20"/>
      <c r="W6165" s="20"/>
      <c r="AD6165" s="20"/>
    </row>
    <row r="6166" spans="9:30">
      <c r="I6166" s="20"/>
      <c r="P6166" s="20"/>
      <c r="W6166" s="20"/>
      <c r="AD6166" s="20"/>
    </row>
    <row r="6167" spans="9:30">
      <c r="I6167" s="20"/>
      <c r="P6167" s="20"/>
      <c r="W6167" s="20"/>
      <c r="AD6167" s="20"/>
    </row>
    <row r="6168" spans="9:30">
      <c r="I6168" s="20"/>
      <c r="P6168" s="20"/>
      <c r="W6168" s="20"/>
      <c r="AD6168" s="20"/>
    </row>
    <row r="6169" spans="9:30">
      <c r="I6169" s="20"/>
      <c r="P6169" s="20"/>
      <c r="W6169" s="20"/>
      <c r="AD6169" s="20"/>
    </row>
    <row r="6170" spans="9:30">
      <c r="I6170" s="20"/>
      <c r="P6170" s="20"/>
      <c r="W6170" s="20"/>
      <c r="AD6170" s="20"/>
    </row>
    <row r="6171" spans="9:30">
      <c r="I6171" s="20"/>
      <c r="P6171" s="20"/>
      <c r="W6171" s="20"/>
      <c r="AD6171" s="20"/>
    </row>
    <row r="6172" spans="9:30">
      <c r="I6172" s="20"/>
      <c r="P6172" s="20"/>
      <c r="W6172" s="20"/>
      <c r="AD6172" s="20"/>
    </row>
    <row r="6173" spans="9:30">
      <c r="I6173" s="20"/>
      <c r="P6173" s="20"/>
      <c r="W6173" s="20"/>
      <c r="AD6173" s="20"/>
    </row>
    <row r="6174" spans="9:30">
      <c r="I6174" s="20"/>
      <c r="P6174" s="20"/>
      <c r="W6174" s="20"/>
      <c r="AD6174" s="20"/>
    </row>
    <row r="6175" spans="9:30">
      <c r="I6175" s="20"/>
      <c r="P6175" s="20"/>
      <c r="W6175" s="20"/>
      <c r="AD6175" s="20"/>
    </row>
    <row r="6176" spans="9:30">
      <c r="I6176" s="20"/>
      <c r="P6176" s="20"/>
      <c r="W6176" s="20"/>
      <c r="AD6176" s="20"/>
    </row>
    <row r="6177" spans="9:30">
      <c r="I6177" s="20"/>
      <c r="P6177" s="20"/>
      <c r="W6177" s="20"/>
      <c r="AD6177" s="20"/>
    </row>
    <row r="6178" spans="9:30">
      <c r="I6178" s="20"/>
      <c r="P6178" s="20"/>
      <c r="W6178" s="20"/>
      <c r="AD6178" s="20"/>
    </row>
    <row r="6179" spans="9:30">
      <c r="I6179" s="20"/>
      <c r="P6179" s="20"/>
      <c r="W6179" s="20"/>
      <c r="AD6179" s="20"/>
    </row>
    <row r="6180" spans="9:30">
      <c r="I6180" s="20"/>
      <c r="P6180" s="20"/>
      <c r="W6180" s="20"/>
      <c r="AD6180" s="20"/>
    </row>
    <row r="6181" spans="9:30">
      <c r="I6181" s="20"/>
      <c r="P6181" s="20"/>
      <c r="W6181" s="20"/>
      <c r="AD6181" s="20"/>
    </row>
    <row r="6182" spans="9:30">
      <c r="I6182" s="20"/>
      <c r="P6182" s="20"/>
      <c r="W6182" s="20"/>
      <c r="AD6182" s="20"/>
    </row>
    <row r="6183" spans="9:30">
      <c r="I6183" s="20"/>
      <c r="P6183" s="20"/>
      <c r="W6183" s="20"/>
      <c r="AD6183" s="20"/>
    </row>
    <row r="6184" spans="9:30">
      <c r="I6184" s="20"/>
      <c r="P6184" s="20"/>
      <c r="W6184" s="20"/>
      <c r="AD6184" s="20"/>
    </row>
    <row r="6185" spans="9:30">
      <c r="I6185" s="20"/>
      <c r="P6185" s="20"/>
      <c r="W6185" s="20"/>
      <c r="AD6185" s="20"/>
    </row>
    <row r="6186" spans="9:30">
      <c r="I6186" s="20"/>
      <c r="P6186" s="20"/>
      <c r="W6186" s="20"/>
      <c r="AD6186" s="20"/>
    </row>
    <row r="6187" spans="9:30">
      <c r="I6187" s="20"/>
      <c r="P6187" s="20"/>
      <c r="W6187" s="20"/>
      <c r="AD6187" s="20"/>
    </row>
    <row r="6188" spans="9:30">
      <c r="I6188" s="20"/>
      <c r="P6188" s="20"/>
      <c r="W6188" s="20"/>
      <c r="AD6188" s="20"/>
    </row>
    <row r="6189" spans="9:30">
      <c r="I6189" s="20"/>
      <c r="P6189" s="20"/>
      <c r="W6189" s="20"/>
      <c r="AD6189" s="20"/>
    </row>
    <row r="6190" spans="9:30">
      <c r="I6190" s="20"/>
      <c r="P6190" s="20"/>
      <c r="W6190" s="20"/>
      <c r="AD6190" s="20"/>
    </row>
    <row r="6191" spans="9:30">
      <c r="I6191" s="20"/>
      <c r="P6191" s="20"/>
      <c r="W6191" s="20"/>
      <c r="AD6191" s="20"/>
    </row>
    <row r="6192" spans="9:30">
      <c r="I6192" s="20"/>
      <c r="P6192" s="20"/>
      <c r="W6192" s="20"/>
      <c r="AD6192" s="20"/>
    </row>
    <row r="6193" spans="9:30">
      <c r="I6193" s="20"/>
      <c r="P6193" s="20"/>
      <c r="W6193" s="20"/>
      <c r="AD6193" s="20"/>
    </row>
    <row r="6194" spans="9:30">
      <c r="I6194" s="20"/>
      <c r="P6194" s="20"/>
      <c r="W6194" s="20"/>
      <c r="AD6194" s="20"/>
    </row>
    <row r="6195" spans="9:30">
      <c r="I6195" s="20"/>
      <c r="P6195" s="20"/>
      <c r="W6195" s="20"/>
      <c r="AD6195" s="20"/>
    </row>
    <row r="6196" spans="9:30">
      <c r="I6196" s="20"/>
      <c r="P6196" s="20"/>
      <c r="W6196" s="20"/>
      <c r="AD6196" s="20"/>
    </row>
    <row r="6197" spans="9:30">
      <c r="I6197" s="20"/>
      <c r="P6197" s="20"/>
      <c r="W6197" s="20"/>
      <c r="AD6197" s="20"/>
    </row>
    <row r="6198" spans="9:30">
      <c r="I6198" s="20"/>
      <c r="P6198" s="20"/>
      <c r="W6198" s="20"/>
      <c r="AD6198" s="20"/>
    </row>
    <row r="6199" spans="9:30">
      <c r="I6199" s="20"/>
      <c r="P6199" s="20"/>
      <c r="W6199" s="20"/>
      <c r="AD6199" s="20"/>
    </row>
    <row r="6200" spans="9:30">
      <c r="I6200" s="20"/>
      <c r="P6200" s="20"/>
      <c r="W6200" s="20"/>
      <c r="AD6200" s="20"/>
    </row>
    <row r="6201" spans="9:30">
      <c r="I6201" s="20"/>
      <c r="P6201" s="20"/>
      <c r="W6201" s="20"/>
      <c r="AD6201" s="20"/>
    </row>
    <row r="6202" spans="9:30">
      <c r="I6202" s="20"/>
      <c r="P6202" s="20"/>
      <c r="W6202" s="20"/>
      <c r="AD6202" s="20"/>
    </row>
    <row r="6203" spans="9:30">
      <c r="I6203" s="20"/>
      <c r="P6203" s="20"/>
      <c r="W6203" s="20"/>
      <c r="AD6203" s="20"/>
    </row>
    <row r="6204" spans="9:30">
      <c r="I6204" s="20"/>
      <c r="P6204" s="20"/>
      <c r="W6204" s="20"/>
      <c r="AD6204" s="20"/>
    </row>
    <row r="6205" spans="9:30">
      <c r="I6205" s="20"/>
      <c r="P6205" s="20"/>
      <c r="W6205" s="20"/>
      <c r="AD6205" s="20"/>
    </row>
    <row r="6206" spans="9:30">
      <c r="I6206" s="20"/>
      <c r="P6206" s="20"/>
      <c r="W6206" s="20"/>
      <c r="AD6206" s="20"/>
    </row>
    <row r="6207" spans="9:30">
      <c r="I6207" s="20"/>
      <c r="P6207" s="20"/>
      <c r="W6207" s="20"/>
      <c r="AD6207" s="20"/>
    </row>
    <row r="6208" spans="9:30">
      <c r="I6208" s="20"/>
      <c r="P6208" s="20"/>
      <c r="W6208" s="20"/>
      <c r="AD6208" s="20"/>
    </row>
    <row r="6209" spans="9:30">
      <c r="I6209" s="20"/>
      <c r="P6209" s="20"/>
      <c r="W6209" s="20"/>
      <c r="AD6209" s="20"/>
    </row>
    <row r="6210" spans="9:30">
      <c r="I6210" s="20"/>
      <c r="P6210" s="20"/>
      <c r="W6210" s="20"/>
      <c r="AD6210" s="20"/>
    </row>
    <row r="6211" spans="9:30">
      <c r="I6211" s="20"/>
      <c r="P6211" s="20"/>
      <c r="W6211" s="20"/>
      <c r="AD6211" s="20"/>
    </row>
    <row r="6212" spans="9:30">
      <c r="I6212" s="20"/>
      <c r="P6212" s="20"/>
      <c r="W6212" s="20"/>
      <c r="AD6212" s="20"/>
    </row>
    <row r="6213" spans="9:30">
      <c r="I6213" s="20"/>
      <c r="P6213" s="20"/>
      <c r="W6213" s="20"/>
      <c r="AD6213" s="20"/>
    </row>
    <row r="6214" spans="9:30">
      <c r="I6214" s="20"/>
      <c r="P6214" s="20"/>
      <c r="W6214" s="20"/>
      <c r="AD6214" s="20"/>
    </row>
    <row r="6215" spans="9:30">
      <c r="I6215" s="20"/>
      <c r="P6215" s="20"/>
      <c r="W6215" s="20"/>
      <c r="AD6215" s="20"/>
    </row>
    <row r="6216" spans="9:30">
      <c r="I6216" s="20"/>
      <c r="P6216" s="20"/>
      <c r="W6216" s="20"/>
      <c r="AD6216" s="20"/>
    </row>
    <row r="6217" spans="9:30">
      <c r="I6217" s="20"/>
      <c r="P6217" s="20"/>
      <c r="W6217" s="20"/>
      <c r="AD6217" s="20"/>
    </row>
    <row r="6218" spans="9:30">
      <c r="I6218" s="20"/>
      <c r="P6218" s="20"/>
      <c r="W6218" s="20"/>
      <c r="AD6218" s="20"/>
    </row>
    <row r="6219" spans="9:30">
      <c r="I6219" s="20"/>
      <c r="P6219" s="20"/>
      <c r="W6219" s="20"/>
      <c r="AD6219" s="20"/>
    </row>
    <row r="6220" spans="9:30">
      <c r="I6220" s="20"/>
      <c r="P6220" s="20"/>
      <c r="W6220" s="20"/>
      <c r="AD6220" s="20"/>
    </row>
    <row r="6221" spans="9:30">
      <c r="I6221" s="20"/>
      <c r="P6221" s="20"/>
      <c r="W6221" s="20"/>
      <c r="AD6221" s="20"/>
    </row>
    <row r="6222" spans="9:30">
      <c r="I6222" s="20"/>
      <c r="P6222" s="20"/>
      <c r="W6222" s="20"/>
      <c r="AD6222" s="20"/>
    </row>
    <row r="6223" spans="9:30">
      <c r="I6223" s="20"/>
      <c r="P6223" s="20"/>
      <c r="W6223" s="20"/>
      <c r="AD6223" s="20"/>
    </row>
    <row r="6224" spans="9:30">
      <c r="I6224" s="20"/>
      <c r="P6224" s="20"/>
      <c r="W6224" s="20"/>
      <c r="AD6224" s="20"/>
    </row>
    <row r="6225" spans="9:30">
      <c r="I6225" s="20"/>
      <c r="P6225" s="20"/>
      <c r="W6225" s="20"/>
      <c r="AD6225" s="20"/>
    </row>
    <row r="6226" spans="9:30">
      <c r="I6226" s="20"/>
      <c r="P6226" s="20"/>
      <c r="W6226" s="20"/>
      <c r="AD6226" s="20"/>
    </row>
    <row r="6227" spans="9:30">
      <c r="I6227" s="20"/>
      <c r="P6227" s="20"/>
      <c r="W6227" s="20"/>
      <c r="AD6227" s="20"/>
    </row>
    <row r="6228" spans="9:30">
      <c r="I6228" s="20"/>
      <c r="P6228" s="20"/>
      <c r="W6228" s="20"/>
      <c r="AD6228" s="20"/>
    </row>
    <row r="6229" spans="9:30">
      <c r="I6229" s="20"/>
      <c r="P6229" s="20"/>
      <c r="W6229" s="20"/>
      <c r="AD6229" s="20"/>
    </row>
    <row r="6230" spans="9:30">
      <c r="I6230" s="20"/>
      <c r="P6230" s="20"/>
      <c r="W6230" s="20"/>
      <c r="AD6230" s="20"/>
    </row>
    <row r="6231" spans="9:30">
      <c r="I6231" s="20"/>
      <c r="P6231" s="20"/>
      <c r="W6231" s="20"/>
      <c r="AD6231" s="20"/>
    </row>
    <row r="6232" spans="9:30">
      <c r="I6232" s="20"/>
      <c r="P6232" s="20"/>
      <c r="W6232" s="20"/>
      <c r="AD6232" s="20"/>
    </row>
    <row r="6233" spans="9:30">
      <c r="I6233" s="20"/>
      <c r="P6233" s="20"/>
      <c r="W6233" s="20"/>
      <c r="AD6233" s="20"/>
    </row>
    <row r="6234" spans="9:30">
      <c r="I6234" s="20"/>
      <c r="P6234" s="20"/>
      <c r="W6234" s="20"/>
      <c r="AD6234" s="20"/>
    </row>
    <row r="6235" spans="9:30">
      <c r="I6235" s="20"/>
      <c r="P6235" s="20"/>
      <c r="W6235" s="20"/>
      <c r="AD6235" s="20"/>
    </row>
    <row r="6236" spans="9:30">
      <c r="I6236" s="20"/>
      <c r="P6236" s="20"/>
      <c r="W6236" s="20"/>
      <c r="AD6236" s="20"/>
    </row>
    <row r="6237" spans="9:30">
      <c r="I6237" s="20"/>
      <c r="P6237" s="20"/>
      <c r="W6237" s="20"/>
      <c r="AD6237" s="20"/>
    </row>
    <row r="6238" spans="9:30">
      <c r="I6238" s="20"/>
      <c r="P6238" s="20"/>
      <c r="W6238" s="20"/>
      <c r="AD6238" s="20"/>
    </row>
    <row r="6239" spans="9:30">
      <c r="I6239" s="20"/>
      <c r="P6239" s="20"/>
      <c r="W6239" s="20"/>
      <c r="AD6239" s="20"/>
    </row>
    <row r="6240" spans="9:30">
      <c r="I6240" s="20"/>
      <c r="P6240" s="20"/>
      <c r="W6240" s="20"/>
      <c r="AD6240" s="20"/>
    </row>
    <row r="6241" spans="9:30">
      <c r="I6241" s="20"/>
      <c r="P6241" s="20"/>
      <c r="W6241" s="20"/>
      <c r="AD6241" s="20"/>
    </row>
    <row r="6242" spans="9:30">
      <c r="I6242" s="20"/>
      <c r="P6242" s="20"/>
      <c r="W6242" s="20"/>
      <c r="AD6242" s="20"/>
    </row>
    <row r="6243" spans="9:30">
      <c r="I6243" s="20"/>
      <c r="P6243" s="20"/>
      <c r="W6243" s="20"/>
      <c r="AD6243" s="20"/>
    </row>
    <row r="6244" spans="9:30">
      <c r="I6244" s="20"/>
      <c r="P6244" s="20"/>
      <c r="W6244" s="20"/>
      <c r="AD6244" s="20"/>
    </row>
    <row r="6245" spans="9:30">
      <c r="I6245" s="20"/>
      <c r="P6245" s="20"/>
      <c r="W6245" s="20"/>
      <c r="AD6245" s="20"/>
    </row>
    <row r="6246" spans="9:30">
      <c r="I6246" s="20"/>
      <c r="P6246" s="20"/>
      <c r="W6246" s="20"/>
      <c r="AD6246" s="20"/>
    </row>
    <row r="6247" spans="9:30">
      <c r="I6247" s="20"/>
      <c r="P6247" s="20"/>
      <c r="W6247" s="20"/>
      <c r="AD6247" s="20"/>
    </row>
    <row r="6248" spans="9:30">
      <c r="I6248" s="20"/>
      <c r="P6248" s="20"/>
      <c r="W6248" s="20"/>
      <c r="AD6248" s="20"/>
    </row>
    <row r="6249" spans="9:30">
      <c r="I6249" s="20"/>
      <c r="P6249" s="20"/>
      <c r="W6249" s="20"/>
      <c r="AD6249" s="20"/>
    </row>
    <row r="6250" spans="9:30">
      <c r="I6250" s="20"/>
      <c r="P6250" s="20"/>
      <c r="W6250" s="20"/>
      <c r="AD6250" s="20"/>
    </row>
    <row r="6251" spans="9:30">
      <c r="I6251" s="20"/>
      <c r="P6251" s="20"/>
      <c r="W6251" s="20"/>
      <c r="AD6251" s="20"/>
    </row>
    <row r="6252" spans="9:30">
      <c r="I6252" s="20"/>
      <c r="P6252" s="20"/>
      <c r="W6252" s="20"/>
      <c r="AD6252" s="20"/>
    </row>
    <row r="6253" spans="9:30">
      <c r="I6253" s="20"/>
      <c r="P6253" s="20"/>
      <c r="W6253" s="20"/>
      <c r="AD6253" s="20"/>
    </row>
    <row r="6254" spans="9:30">
      <c r="I6254" s="20"/>
      <c r="P6254" s="20"/>
      <c r="W6254" s="20"/>
      <c r="AD6254" s="20"/>
    </row>
    <row r="6255" spans="9:30">
      <c r="I6255" s="20"/>
      <c r="P6255" s="20"/>
      <c r="W6255" s="20"/>
      <c r="AD6255" s="20"/>
    </row>
    <row r="6256" spans="9:30">
      <c r="I6256" s="20"/>
      <c r="P6256" s="20"/>
      <c r="W6256" s="20"/>
      <c r="AD6256" s="20"/>
    </row>
    <row r="6257" spans="9:30">
      <c r="I6257" s="20"/>
      <c r="P6257" s="20"/>
      <c r="W6257" s="20"/>
      <c r="AD6257" s="20"/>
    </row>
    <row r="6258" spans="9:30">
      <c r="I6258" s="20"/>
      <c r="P6258" s="20"/>
      <c r="W6258" s="20"/>
      <c r="AD6258" s="20"/>
    </row>
    <row r="6259" spans="9:30">
      <c r="I6259" s="20"/>
      <c r="P6259" s="20"/>
      <c r="W6259" s="20"/>
      <c r="AD6259" s="20"/>
    </row>
    <row r="6260" spans="9:30">
      <c r="I6260" s="20"/>
      <c r="P6260" s="20"/>
      <c r="W6260" s="20"/>
      <c r="AD6260" s="20"/>
    </row>
    <row r="6261" spans="9:30">
      <c r="I6261" s="20"/>
      <c r="P6261" s="20"/>
      <c r="W6261" s="20"/>
      <c r="AD6261" s="20"/>
    </row>
    <row r="6262" spans="9:30">
      <c r="I6262" s="20"/>
      <c r="P6262" s="20"/>
      <c r="W6262" s="20"/>
      <c r="AD6262" s="20"/>
    </row>
    <row r="6263" spans="9:30">
      <c r="I6263" s="20"/>
      <c r="P6263" s="20"/>
      <c r="W6263" s="20"/>
      <c r="AD6263" s="20"/>
    </row>
    <row r="6264" spans="9:30">
      <c r="I6264" s="20"/>
      <c r="P6264" s="20"/>
      <c r="W6264" s="20"/>
      <c r="AD6264" s="20"/>
    </row>
    <row r="6265" spans="9:30">
      <c r="I6265" s="20"/>
      <c r="P6265" s="20"/>
      <c r="W6265" s="20"/>
      <c r="AD6265" s="20"/>
    </row>
    <row r="6266" spans="9:30">
      <c r="I6266" s="20"/>
      <c r="P6266" s="20"/>
      <c r="W6266" s="20"/>
      <c r="AD6266" s="20"/>
    </row>
    <row r="6267" spans="9:30">
      <c r="I6267" s="20"/>
      <c r="P6267" s="20"/>
      <c r="W6267" s="20"/>
      <c r="AD6267" s="20"/>
    </row>
    <row r="6268" spans="9:30">
      <c r="I6268" s="20"/>
      <c r="P6268" s="20"/>
      <c r="W6268" s="20"/>
      <c r="AD6268" s="20"/>
    </row>
    <row r="6269" spans="9:30">
      <c r="I6269" s="20"/>
      <c r="P6269" s="20"/>
      <c r="W6269" s="20"/>
      <c r="AD6269" s="20"/>
    </row>
    <row r="6270" spans="9:30">
      <c r="I6270" s="20"/>
      <c r="P6270" s="20"/>
      <c r="W6270" s="20"/>
      <c r="AD6270" s="20"/>
    </row>
    <row r="6271" spans="9:30">
      <c r="I6271" s="20"/>
      <c r="P6271" s="20"/>
      <c r="W6271" s="20"/>
      <c r="AD6271" s="20"/>
    </row>
    <row r="6272" spans="9:30">
      <c r="I6272" s="20"/>
      <c r="P6272" s="20"/>
      <c r="W6272" s="20"/>
      <c r="AD6272" s="20"/>
    </row>
    <row r="6273" spans="9:30">
      <c r="I6273" s="20"/>
      <c r="P6273" s="20"/>
      <c r="W6273" s="20"/>
      <c r="AD6273" s="20"/>
    </row>
    <row r="6274" spans="9:30">
      <c r="I6274" s="20"/>
      <c r="P6274" s="20"/>
      <c r="W6274" s="20"/>
      <c r="AD6274" s="20"/>
    </row>
    <row r="6275" spans="9:30">
      <c r="I6275" s="20"/>
      <c r="P6275" s="20"/>
      <c r="W6275" s="20"/>
      <c r="AD6275" s="20"/>
    </row>
    <row r="6276" spans="9:30">
      <c r="I6276" s="20"/>
      <c r="P6276" s="20"/>
      <c r="W6276" s="20"/>
      <c r="AD6276" s="20"/>
    </row>
    <row r="6277" spans="9:30">
      <c r="I6277" s="20"/>
      <c r="P6277" s="20"/>
      <c r="W6277" s="20"/>
      <c r="AD6277" s="20"/>
    </row>
    <row r="6278" spans="9:30">
      <c r="I6278" s="20"/>
      <c r="P6278" s="20"/>
      <c r="W6278" s="20"/>
      <c r="AD6278" s="20"/>
    </row>
    <row r="6279" spans="9:30">
      <c r="I6279" s="20"/>
      <c r="P6279" s="20"/>
      <c r="W6279" s="20"/>
      <c r="AD6279" s="20"/>
    </row>
    <row r="6280" spans="9:30">
      <c r="I6280" s="20"/>
      <c r="P6280" s="20"/>
      <c r="W6280" s="20"/>
      <c r="AD6280" s="20"/>
    </row>
    <row r="6281" spans="9:30">
      <c r="I6281" s="20"/>
      <c r="P6281" s="20"/>
      <c r="W6281" s="20"/>
      <c r="AD6281" s="20"/>
    </row>
    <row r="6282" spans="9:30">
      <c r="I6282" s="20"/>
      <c r="P6282" s="20"/>
      <c r="W6282" s="20"/>
      <c r="AD6282" s="20"/>
    </row>
    <row r="6283" spans="9:30">
      <c r="I6283" s="20"/>
      <c r="P6283" s="20"/>
      <c r="W6283" s="20"/>
      <c r="AD6283" s="20"/>
    </row>
    <row r="6284" spans="9:30">
      <c r="I6284" s="20"/>
      <c r="P6284" s="20"/>
      <c r="W6284" s="20"/>
      <c r="AD6284" s="20"/>
    </row>
    <row r="6285" spans="9:30">
      <c r="I6285" s="20"/>
      <c r="P6285" s="20"/>
      <c r="W6285" s="20"/>
      <c r="AD6285" s="20"/>
    </row>
    <row r="6286" spans="9:30">
      <c r="I6286" s="20"/>
      <c r="P6286" s="20"/>
      <c r="W6286" s="20"/>
      <c r="AD6286" s="20"/>
    </row>
    <row r="6287" spans="9:30">
      <c r="I6287" s="20"/>
      <c r="P6287" s="20"/>
      <c r="W6287" s="20"/>
      <c r="AD6287" s="20"/>
    </row>
    <row r="6288" spans="9:30">
      <c r="I6288" s="20"/>
      <c r="P6288" s="20"/>
      <c r="W6288" s="20"/>
      <c r="AD6288" s="20"/>
    </row>
    <row r="6289" spans="9:30">
      <c r="I6289" s="20"/>
      <c r="P6289" s="20"/>
      <c r="W6289" s="20"/>
      <c r="AD6289" s="20"/>
    </row>
    <row r="6290" spans="9:30">
      <c r="I6290" s="20"/>
      <c r="P6290" s="20"/>
      <c r="W6290" s="20"/>
      <c r="AD6290" s="20"/>
    </row>
    <row r="6291" spans="9:30">
      <c r="I6291" s="20"/>
      <c r="P6291" s="20"/>
      <c r="W6291" s="20"/>
      <c r="AD6291" s="20"/>
    </row>
    <row r="6292" spans="9:30">
      <c r="I6292" s="20"/>
      <c r="P6292" s="20"/>
      <c r="W6292" s="20"/>
      <c r="AD6292" s="20"/>
    </row>
    <row r="6293" spans="9:30">
      <c r="I6293" s="20"/>
      <c r="P6293" s="20"/>
      <c r="W6293" s="20"/>
      <c r="AD6293" s="20"/>
    </row>
    <row r="6294" spans="9:30">
      <c r="I6294" s="20"/>
      <c r="P6294" s="20"/>
      <c r="W6294" s="20"/>
      <c r="AD6294" s="20"/>
    </row>
    <row r="6295" spans="9:30">
      <c r="I6295" s="20"/>
      <c r="P6295" s="20"/>
      <c r="W6295" s="20"/>
      <c r="AD6295" s="20"/>
    </row>
    <row r="6296" spans="9:30">
      <c r="I6296" s="20"/>
      <c r="P6296" s="20"/>
      <c r="W6296" s="20"/>
      <c r="AD6296" s="20"/>
    </row>
    <row r="6297" spans="9:30">
      <c r="I6297" s="20"/>
      <c r="P6297" s="20"/>
      <c r="W6297" s="20"/>
      <c r="AD6297" s="20"/>
    </row>
    <row r="6298" spans="9:30">
      <c r="I6298" s="20"/>
      <c r="P6298" s="20"/>
      <c r="W6298" s="20"/>
      <c r="AD6298" s="20"/>
    </row>
    <row r="6299" spans="9:30">
      <c r="I6299" s="20"/>
      <c r="P6299" s="20"/>
      <c r="W6299" s="20"/>
      <c r="AD6299" s="20"/>
    </row>
    <row r="6300" spans="9:30">
      <c r="I6300" s="20"/>
      <c r="P6300" s="20"/>
      <c r="W6300" s="20"/>
      <c r="AD6300" s="20"/>
    </row>
    <row r="6301" spans="9:30">
      <c r="I6301" s="20"/>
      <c r="P6301" s="20"/>
      <c r="W6301" s="20"/>
      <c r="AD6301" s="20"/>
    </row>
    <row r="6302" spans="9:30">
      <c r="I6302" s="20"/>
      <c r="P6302" s="20"/>
      <c r="W6302" s="20"/>
      <c r="AD6302" s="20"/>
    </row>
    <row r="6303" spans="9:30">
      <c r="I6303" s="20"/>
      <c r="P6303" s="20"/>
      <c r="W6303" s="20"/>
      <c r="AD6303" s="20"/>
    </row>
    <row r="6304" spans="9:30">
      <c r="I6304" s="20"/>
      <c r="P6304" s="20"/>
      <c r="W6304" s="20"/>
      <c r="AD6304" s="20"/>
    </row>
    <row r="6305" spans="9:30">
      <c r="I6305" s="20"/>
      <c r="P6305" s="20"/>
      <c r="W6305" s="20"/>
      <c r="AD6305" s="20"/>
    </row>
    <row r="6306" spans="9:30">
      <c r="I6306" s="20"/>
      <c r="P6306" s="20"/>
      <c r="W6306" s="20"/>
      <c r="AD6306" s="20"/>
    </row>
    <row r="6307" spans="9:30">
      <c r="I6307" s="20"/>
      <c r="P6307" s="20"/>
      <c r="W6307" s="20"/>
      <c r="AD6307" s="20"/>
    </row>
    <row r="6308" spans="9:30">
      <c r="I6308" s="20"/>
      <c r="P6308" s="20"/>
      <c r="W6308" s="20"/>
      <c r="AD6308" s="20"/>
    </row>
    <row r="6309" spans="9:30">
      <c r="I6309" s="20"/>
      <c r="P6309" s="20"/>
      <c r="W6309" s="20"/>
      <c r="AD6309" s="20"/>
    </row>
    <row r="6310" spans="9:30">
      <c r="I6310" s="20"/>
      <c r="P6310" s="20"/>
      <c r="W6310" s="20"/>
      <c r="AD6310" s="20"/>
    </row>
    <row r="6311" spans="9:30">
      <c r="I6311" s="20"/>
      <c r="P6311" s="20"/>
      <c r="W6311" s="20"/>
      <c r="AD6311" s="20"/>
    </row>
    <row r="6312" spans="9:30">
      <c r="I6312" s="20"/>
      <c r="P6312" s="20"/>
      <c r="W6312" s="20"/>
      <c r="AD6312" s="20"/>
    </row>
    <row r="6313" spans="9:30">
      <c r="I6313" s="20"/>
      <c r="P6313" s="20"/>
      <c r="W6313" s="20"/>
      <c r="AD6313" s="20"/>
    </row>
    <row r="6314" spans="9:30">
      <c r="I6314" s="20"/>
      <c r="P6314" s="20"/>
      <c r="W6314" s="20"/>
      <c r="AD6314" s="20"/>
    </row>
    <row r="6315" spans="9:30">
      <c r="I6315" s="20"/>
      <c r="P6315" s="20"/>
      <c r="W6315" s="20"/>
      <c r="AD6315" s="20"/>
    </row>
    <row r="6316" spans="9:30">
      <c r="I6316" s="20"/>
      <c r="P6316" s="20"/>
      <c r="W6316" s="20"/>
      <c r="AD6316" s="20"/>
    </row>
    <row r="6317" spans="9:30">
      <c r="I6317" s="20"/>
      <c r="P6317" s="20"/>
      <c r="W6317" s="20"/>
      <c r="AD6317" s="20"/>
    </row>
    <row r="6318" spans="9:30">
      <c r="I6318" s="20"/>
      <c r="P6318" s="20"/>
      <c r="W6318" s="20"/>
      <c r="AD6318" s="20"/>
    </row>
    <row r="6319" spans="9:30">
      <c r="I6319" s="20"/>
      <c r="P6319" s="20"/>
      <c r="W6319" s="20"/>
      <c r="AD6319" s="20"/>
    </row>
    <row r="6320" spans="9:30">
      <c r="I6320" s="20"/>
      <c r="P6320" s="20"/>
      <c r="W6320" s="20"/>
      <c r="AD6320" s="20"/>
    </row>
    <row r="6321" spans="9:30">
      <c r="I6321" s="20"/>
      <c r="P6321" s="20"/>
      <c r="W6321" s="20"/>
      <c r="AD6321" s="20"/>
    </row>
    <row r="6322" spans="9:30">
      <c r="I6322" s="20"/>
      <c r="P6322" s="20"/>
      <c r="W6322" s="20"/>
      <c r="AD6322" s="20"/>
    </row>
    <row r="6323" spans="9:30">
      <c r="I6323" s="20"/>
      <c r="P6323" s="20"/>
      <c r="W6323" s="20"/>
      <c r="AD6323" s="20"/>
    </row>
    <row r="6324" spans="9:30">
      <c r="I6324" s="20"/>
      <c r="P6324" s="20"/>
      <c r="W6324" s="20"/>
      <c r="AD6324" s="20"/>
    </row>
    <row r="6325" spans="9:30">
      <c r="I6325" s="20"/>
      <c r="P6325" s="20"/>
      <c r="W6325" s="20"/>
      <c r="AD6325" s="20"/>
    </row>
    <row r="6326" spans="9:30">
      <c r="I6326" s="20"/>
      <c r="P6326" s="20"/>
      <c r="W6326" s="20"/>
      <c r="AD6326" s="20"/>
    </row>
    <row r="6327" spans="9:30">
      <c r="I6327" s="20"/>
      <c r="P6327" s="20"/>
      <c r="W6327" s="20"/>
      <c r="AD6327" s="20"/>
    </row>
    <row r="6328" spans="9:30">
      <c r="I6328" s="20"/>
      <c r="P6328" s="20"/>
      <c r="W6328" s="20"/>
      <c r="AD6328" s="20"/>
    </row>
    <row r="6329" spans="9:30">
      <c r="I6329" s="20"/>
      <c r="P6329" s="20"/>
      <c r="W6329" s="20"/>
      <c r="AD6329" s="20"/>
    </row>
    <row r="6330" spans="9:30">
      <c r="I6330" s="20"/>
      <c r="P6330" s="20"/>
      <c r="W6330" s="20"/>
      <c r="AD6330" s="20"/>
    </row>
    <row r="6331" spans="9:30">
      <c r="I6331" s="20"/>
      <c r="P6331" s="20"/>
      <c r="W6331" s="20"/>
      <c r="AD6331" s="20"/>
    </row>
    <row r="6332" spans="9:30">
      <c r="I6332" s="20"/>
      <c r="P6332" s="20"/>
      <c r="W6332" s="20"/>
      <c r="AD6332" s="20"/>
    </row>
    <row r="6333" spans="9:30">
      <c r="I6333" s="20"/>
      <c r="P6333" s="20"/>
      <c r="W6333" s="20"/>
      <c r="AD6333" s="20"/>
    </row>
    <row r="6334" spans="9:30">
      <c r="I6334" s="20"/>
      <c r="P6334" s="20"/>
      <c r="W6334" s="20"/>
      <c r="AD6334" s="20"/>
    </row>
    <row r="6335" spans="9:30">
      <c r="I6335" s="20"/>
      <c r="P6335" s="20"/>
      <c r="W6335" s="20"/>
      <c r="AD6335" s="20"/>
    </row>
    <row r="6336" spans="9:30">
      <c r="I6336" s="20"/>
      <c r="P6336" s="20"/>
      <c r="W6336" s="20"/>
      <c r="AD6336" s="20"/>
    </row>
    <row r="6337" spans="9:30">
      <c r="I6337" s="20"/>
      <c r="P6337" s="20"/>
      <c r="W6337" s="20"/>
      <c r="AD6337" s="20"/>
    </row>
    <row r="6338" spans="9:30">
      <c r="I6338" s="20"/>
      <c r="P6338" s="20"/>
      <c r="W6338" s="20"/>
      <c r="AD6338" s="20"/>
    </row>
    <row r="6339" spans="9:30">
      <c r="I6339" s="20"/>
      <c r="P6339" s="20"/>
      <c r="W6339" s="20"/>
      <c r="AD6339" s="20"/>
    </row>
    <row r="6340" spans="9:30">
      <c r="I6340" s="20"/>
      <c r="P6340" s="20"/>
      <c r="W6340" s="20"/>
      <c r="AD6340" s="20"/>
    </row>
    <row r="6341" spans="9:30">
      <c r="I6341" s="20"/>
      <c r="P6341" s="20"/>
      <c r="W6341" s="20"/>
      <c r="AD6341" s="20"/>
    </row>
    <row r="6342" spans="9:30">
      <c r="I6342" s="20"/>
      <c r="P6342" s="20"/>
      <c r="W6342" s="20"/>
      <c r="AD6342" s="20"/>
    </row>
    <row r="6343" spans="9:30">
      <c r="I6343" s="20"/>
      <c r="P6343" s="20"/>
      <c r="W6343" s="20"/>
      <c r="AD6343" s="20"/>
    </row>
    <row r="6344" spans="9:30">
      <c r="I6344" s="20"/>
      <c r="P6344" s="20"/>
      <c r="W6344" s="20"/>
      <c r="AD6344" s="20"/>
    </row>
    <row r="6345" spans="9:30">
      <c r="I6345" s="20"/>
      <c r="P6345" s="20"/>
      <c r="W6345" s="20"/>
      <c r="AD6345" s="20"/>
    </row>
    <row r="6346" spans="9:30">
      <c r="I6346" s="20"/>
      <c r="P6346" s="20"/>
      <c r="W6346" s="20"/>
      <c r="AD6346" s="20"/>
    </row>
    <row r="6347" spans="9:30">
      <c r="I6347" s="20"/>
      <c r="P6347" s="20"/>
      <c r="W6347" s="20"/>
      <c r="AD6347" s="20"/>
    </row>
    <row r="6348" spans="9:30">
      <c r="I6348" s="20"/>
      <c r="P6348" s="20"/>
      <c r="W6348" s="20"/>
      <c r="AD6348" s="20"/>
    </row>
    <row r="6349" spans="9:30">
      <c r="I6349" s="20"/>
      <c r="P6349" s="20"/>
      <c r="W6349" s="20"/>
      <c r="AD6349" s="20"/>
    </row>
    <row r="6350" spans="9:30">
      <c r="I6350" s="20"/>
      <c r="P6350" s="20"/>
      <c r="W6350" s="20"/>
      <c r="AD6350" s="20"/>
    </row>
    <row r="6351" spans="9:30">
      <c r="I6351" s="20"/>
      <c r="P6351" s="20"/>
      <c r="W6351" s="20"/>
      <c r="AD6351" s="20"/>
    </row>
    <row r="6352" spans="9:30">
      <c r="I6352" s="20"/>
      <c r="P6352" s="20"/>
      <c r="W6352" s="20"/>
      <c r="AD6352" s="20"/>
    </row>
    <row r="6353" spans="9:30">
      <c r="I6353" s="20"/>
      <c r="P6353" s="20"/>
      <c r="W6353" s="20"/>
      <c r="AD6353" s="20"/>
    </row>
    <row r="6354" spans="9:30">
      <c r="I6354" s="20"/>
      <c r="P6354" s="20"/>
      <c r="W6354" s="20"/>
      <c r="AD6354" s="20"/>
    </row>
    <row r="6355" spans="9:30">
      <c r="I6355" s="20"/>
      <c r="P6355" s="20"/>
      <c r="W6355" s="20"/>
      <c r="AD6355" s="20"/>
    </row>
    <row r="6356" spans="9:30">
      <c r="I6356" s="20"/>
      <c r="P6356" s="20"/>
      <c r="W6356" s="20"/>
      <c r="AD6356" s="20"/>
    </row>
    <row r="6357" spans="9:30">
      <c r="I6357" s="20"/>
      <c r="P6357" s="20"/>
      <c r="W6357" s="20"/>
      <c r="AD6357" s="20"/>
    </row>
    <row r="6358" spans="9:30">
      <c r="I6358" s="20"/>
      <c r="P6358" s="20"/>
      <c r="W6358" s="20"/>
      <c r="AD6358" s="20"/>
    </row>
    <row r="6359" spans="9:30">
      <c r="I6359" s="20"/>
      <c r="P6359" s="20"/>
      <c r="W6359" s="20"/>
      <c r="AD6359" s="20"/>
    </row>
    <row r="6360" spans="9:30">
      <c r="I6360" s="20"/>
      <c r="P6360" s="20"/>
      <c r="W6360" s="20"/>
      <c r="AD6360" s="20"/>
    </row>
    <row r="6361" spans="9:30">
      <c r="I6361" s="20"/>
      <c r="P6361" s="20"/>
      <c r="W6361" s="20"/>
      <c r="AD6361" s="20"/>
    </row>
    <row r="6362" spans="9:30">
      <c r="I6362" s="20"/>
      <c r="P6362" s="20"/>
      <c r="W6362" s="20"/>
      <c r="AD6362" s="20"/>
    </row>
    <row r="6363" spans="9:30">
      <c r="I6363" s="20"/>
      <c r="P6363" s="20"/>
      <c r="W6363" s="20"/>
      <c r="AD6363" s="20"/>
    </row>
    <row r="6364" spans="9:30">
      <c r="I6364" s="20"/>
      <c r="P6364" s="20"/>
      <c r="W6364" s="20"/>
      <c r="AD6364" s="20"/>
    </row>
    <row r="6365" spans="9:30">
      <c r="I6365" s="20"/>
      <c r="P6365" s="20"/>
      <c r="W6365" s="20"/>
      <c r="AD6365" s="20"/>
    </row>
    <row r="6366" spans="9:30">
      <c r="I6366" s="20"/>
      <c r="P6366" s="20"/>
      <c r="W6366" s="20"/>
      <c r="AD6366" s="20"/>
    </row>
    <row r="6367" spans="9:30">
      <c r="I6367" s="20"/>
      <c r="P6367" s="20"/>
      <c r="W6367" s="20"/>
      <c r="AD6367" s="20"/>
    </row>
    <row r="6368" spans="9:30">
      <c r="I6368" s="20"/>
      <c r="P6368" s="20"/>
      <c r="W6368" s="20"/>
      <c r="AD6368" s="20"/>
    </row>
    <row r="6369" spans="9:30">
      <c r="I6369" s="20"/>
      <c r="P6369" s="20"/>
      <c r="W6369" s="20"/>
      <c r="AD6369" s="20"/>
    </row>
    <row r="6370" spans="9:30">
      <c r="I6370" s="20"/>
      <c r="P6370" s="20"/>
      <c r="W6370" s="20"/>
      <c r="AD6370" s="20"/>
    </row>
    <row r="6371" spans="9:30">
      <c r="I6371" s="20"/>
      <c r="P6371" s="20"/>
      <c r="W6371" s="20"/>
      <c r="AD6371" s="20"/>
    </row>
    <row r="6372" spans="9:30">
      <c r="I6372" s="20"/>
      <c r="P6372" s="20"/>
      <c r="W6372" s="20"/>
      <c r="AD6372" s="20"/>
    </row>
    <row r="6373" spans="9:30">
      <c r="I6373" s="20"/>
      <c r="P6373" s="20"/>
      <c r="W6373" s="20"/>
      <c r="AD6373" s="20"/>
    </row>
    <row r="6374" spans="9:30">
      <c r="I6374" s="20"/>
      <c r="P6374" s="20"/>
      <c r="W6374" s="20"/>
      <c r="AD6374" s="20"/>
    </row>
    <row r="6375" spans="9:30">
      <c r="I6375" s="20"/>
      <c r="P6375" s="20"/>
      <c r="W6375" s="20"/>
      <c r="AD6375" s="20"/>
    </row>
    <row r="6376" spans="9:30">
      <c r="I6376" s="20"/>
      <c r="P6376" s="20"/>
      <c r="W6376" s="20"/>
      <c r="AD6376" s="20"/>
    </row>
    <row r="6377" spans="9:30">
      <c r="I6377" s="20"/>
      <c r="P6377" s="20"/>
      <c r="W6377" s="20"/>
      <c r="AD6377" s="20"/>
    </row>
    <row r="6378" spans="9:30">
      <c r="I6378" s="20"/>
      <c r="P6378" s="20"/>
      <c r="W6378" s="20"/>
      <c r="AD6378" s="20"/>
    </row>
    <row r="6379" spans="9:30">
      <c r="I6379" s="20"/>
      <c r="P6379" s="20"/>
      <c r="W6379" s="20"/>
      <c r="AD6379" s="20"/>
    </row>
    <row r="6380" spans="9:30">
      <c r="I6380" s="20"/>
      <c r="P6380" s="20"/>
      <c r="W6380" s="20"/>
      <c r="AD6380" s="20"/>
    </row>
    <row r="6381" spans="9:30">
      <c r="I6381" s="20"/>
      <c r="P6381" s="20"/>
      <c r="W6381" s="20"/>
      <c r="AD6381" s="20"/>
    </row>
    <row r="6382" spans="9:30">
      <c r="I6382" s="20"/>
      <c r="P6382" s="20"/>
      <c r="W6382" s="20"/>
      <c r="AD6382" s="20"/>
    </row>
    <row r="6383" spans="9:30">
      <c r="I6383" s="20"/>
      <c r="P6383" s="20"/>
      <c r="W6383" s="20"/>
      <c r="AD6383" s="20"/>
    </row>
    <row r="6384" spans="9:30">
      <c r="I6384" s="20"/>
      <c r="P6384" s="20"/>
      <c r="W6384" s="20"/>
      <c r="AD6384" s="20"/>
    </row>
    <row r="6385" spans="9:30">
      <c r="I6385" s="20"/>
      <c r="P6385" s="20"/>
      <c r="W6385" s="20"/>
      <c r="AD6385" s="20"/>
    </row>
    <row r="6386" spans="9:30">
      <c r="I6386" s="20"/>
      <c r="P6386" s="20"/>
      <c r="W6386" s="20"/>
      <c r="AD6386" s="20"/>
    </row>
    <row r="6387" spans="9:30">
      <c r="I6387" s="20"/>
      <c r="P6387" s="20"/>
      <c r="W6387" s="20"/>
      <c r="AD6387" s="20"/>
    </row>
    <row r="6388" spans="9:30">
      <c r="I6388" s="20"/>
      <c r="P6388" s="20"/>
      <c r="W6388" s="20"/>
      <c r="AD6388" s="20"/>
    </row>
    <row r="6389" spans="9:30">
      <c r="I6389" s="20"/>
      <c r="P6389" s="20"/>
      <c r="W6389" s="20"/>
      <c r="AD6389" s="20"/>
    </row>
    <row r="6390" spans="9:30">
      <c r="I6390" s="20"/>
      <c r="P6390" s="20"/>
      <c r="W6390" s="20"/>
      <c r="AD6390" s="20"/>
    </row>
    <row r="6391" spans="9:30">
      <c r="I6391" s="20"/>
      <c r="P6391" s="20"/>
      <c r="W6391" s="20"/>
      <c r="AD6391" s="20"/>
    </row>
    <row r="6392" spans="9:30">
      <c r="I6392" s="20"/>
      <c r="P6392" s="20"/>
      <c r="W6392" s="20"/>
      <c r="AD6392" s="20"/>
    </row>
    <row r="6393" spans="9:30">
      <c r="I6393" s="20"/>
      <c r="P6393" s="20"/>
      <c r="W6393" s="20"/>
      <c r="AD6393" s="20"/>
    </row>
    <row r="6394" spans="9:30">
      <c r="I6394" s="20"/>
      <c r="P6394" s="20"/>
      <c r="W6394" s="20"/>
      <c r="AD6394" s="20"/>
    </row>
    <row r="6395" spans="9:30">
      <c r="I6395" s="20"/>
      <c r="P6395" s="20"/>
      <c r="W6395" s="20"/>
      <c r="AD6395" s="20"/>
    </row>
    <row r="6396" spans="9:30">
      <c r="I6396" s="20"/>
      <c r="P6396" s="20"/>
      <c r="W6396" s="20"/>
      <c r="AD6396" s="20"/>
    </row>
    <row r="6397" spans="9:30">
      <c r="I6397" s="20"/>
      <c r="P6397" s="20"/>
      <c r="W6397" s="20"/>
      <c r="AD6397" s="20"/>
    </row>
    <row r="6398" spans="9:30">
      <c r="I6398" s="20"/>
      <c r="P6398" s="20"/>
      <c r="W6398" s="20"/>
      <c r="AD6398" s="20"/>
    </row>
    <row r="6399" spans="9:30">
      <c r="I6399" s="20"/>
      <c r="P6399" s="20"/>
      <c r="W6399" s="20"/>
      <c r="AD6399" s="20"/>
    </row>
    <row r="6400" spans="9:30">
      <c r="I6400" s="20"/>
      <c r="P6400" s="20"/>
      <c r="W6400" s="20"/>
      <c r="AD6400" s="20"/>
    </row>
    <row r="6401" spans="9:30">
      <c r="I6401" s="20"/>
      <c r="P6401" s="20"/>
      <c r="W6401" s="20"/>
      <c r="AD6401" s="20"/>
    </row>
    <row r="6402" spans="9:30">
      <c r="I6402" s="20"/>
      <c r="P6402" s="20"/>
      <c r="W6402" s="20"/>
      <c r="AD6402" s="20"/>
    </row>
    <row r="6403" spans="9:30">
      <c r="I6403" s="20"/>
      <c r="P6403" s="20"/>
      <c r="W6403" s="20"/>
      <c r="AD6403" s="20"/>
    </row>
    <row r="6404" spans="9:30">
      <c r="I6404" s="20"/>
      <c r="P6404" s="20"/>
      <c r="W6404" s="20"/>
      <c r="AD6404" s="20"/>
    </row>
    <row r="6405" spans="9:30">
      <c r="I6405" s="20"/>
      <c r="P6405" s="20"/>
      <c r="W6405" s="20"/>
      <c r="AD6405" s="20"/>
    </row>
    <row r="6406" spans="9:30">
      <c r="I6406" s="20"/>
      <c r="P6406" s="20"/>
      <c r="W6406" s="20"/>
      <c r="AD6406" s="20"/>
    </row>
    <row r="6407" spans="9:30">
      <c r="I6407" s="20"/>
      <c r="P6407" s="20"/>
      <c r="W6407" s="20"/>
      <c r="AD6407" s="20"/>
    </row>
    <row r="6408" spans="9:30">
      <c r="I6408" s="20"/>
      <c r="P6408" s="20"/>
      <c r="W6408" s="20"/>
      <c r="AD6408" s="20"/>
    </row>
    <row r="6409" spans="9:30">
      <c r="I6409" s="20"/>
      <c r="P6409" s="20"/>
      <c r="W6409" s="20"/>
      <c r="AD6409" s="20"/>
    </row>
    <row r="6410" spans="9:30">
      <c r="I6410" s="20"/>
      <c r="P6410" s="20"/>
      <c r="W6410" s="20"/>
      <c r="AD6410" s="20"/>
    </row>
    <row r="6411" spans="9:30">
      <c r="I6411" s="20"/>
      <c r="P6411" s="20"/>
      <c r="W6411" s="20"/>
      <c r="AD6411" s="20"/>
    </row>
    <row r="6412" spans="9:30">
      <c r="I6412" s="20"/>
      <c r="P6412" s="20"/>
      <c r="W6412" s="20"/>
      <c r="AD6412" s="20"/>
    </row>
    <row r="6413" spans="9:30">
      <c r="I6413" s="20"/>
      <c r="P6413" s="20"/>
      <c r="W6413" s="20"/>
      <c r="AD6413" s="20"/>
    </row>
    <row r="6414" spans="9:30">
      <c r="I6414" s="20"/>
      <c r="P6414" s="20"/>
      <c r="W6414" s="20"/>
      <c r="AD6414" s="20"/>
    </row>
    <row r="6415" spans="9:30">
      <c r="I6415" s="20"/>
      <c r="P6415" s="20"/>
      <c r="W6415" s="20"/>
      <c r="AD6415" s="20"/>
    </row>
    <row r="6416" spans="9:30">
      <c r="I6416" s="20"/>
      <c r="P6416" s="20"/>
      <c r="W6416" s="20"/>
      <c r="AD6416" s="20"/>
    </row>
    <row r="6417" spans="9:30">
      <c r="I6417" s="20"/>
      <c r="P6417" s="20"/>
      <c r="W6417" s="20"/>
      <c r="AD6417" s="20"/>
    </row>
    <row r="6418" spans="9:30">
      <c r="I6418" s="20"/>
      <c r="P6418" s="20"/>
      <c r="W6418" s="20"/>
      <c r="AD6418" s="20"/>
    </row>
    <row r="6419" spans="9:30">
      <c r="I6419" s="20"/>
      <c r="P6419" s="20"/>
      <c r="W6419" s="20"/>
      <c r="AD6419" s="20"/>
    </row>
    <row r="6420" spans="9:30">
      <c r="I6420" s="20"/>
      <c r="P6420" s="20"/>
      <c r="W6420" s="20"/>
      <c r="AD6420" s="20"/>
    </row>
    <row r="6421" spans="9:30">
      <c r="I6421" s="20"/>
      <c r="P6421" s="20"/>
      <c r="W6421" s="20"/>
      <c r="AD6421" s="20"/>
    </row>
    <row r="6422" spans="9:30">
      <c r="I6422" s="20"/>
      <c r="P6422" s="20"/>
      <c r="W6422" s="20"/>
      <c r="AD6422" s="20"/>
    </row>
    <row r="6423" spans="9:30">
      <c r="I6423" s="20"/>
      <c r="P6423" s="20"/>
      <c r="W6423" s="20"/>
      <c r="AD6423" s="20"/>
    </row>
    <row r="6424" spans="9:30">
      <c r="I6424" s="20"/>
      <c r="P6424" s="20"/>
      <c r="W6424" s="20"/>
      <c r="AD6424" s="20"/>
    </row>
    <row r="6425" spans="9:30">
      <c r="I6425" s="20"/>
      <c r="P6425" s="20"/>
      <c r="W6425" s="20"/>
      <c r="AD6425" s="20"/>
    </row>
    <row r="6426" spans="9:30">
      <c r="I6426" s="20"/>
      <c r="P6426" s="20"/>
      <c r="W6426" s="20"/>
      <c r="AD6426" s="20"/>
    </row>
    <row r="6427" spans="9:30">
      <c r="I6427" s="20"/>
      <c r="P6427" s="20"/>
      <c r="W6427" s="20"/>
      <c r="AD6427" s="20"/>
    </row>
    <row r="6428" spans="9:30">
      <c r="I6428" s="20"/>
      <c r="P6428" s="20"/>
      <c r="W6428" s="20"/>
      <c r="AD6428" s="20"/>
    </row>
    <row r="6429" spans="9:30">
      <c r="I6429" s="20"/>
      <c r="P6429" s="20"/>
      <c r="W6429" s="20"/>
      <c r="AD6429" s="20"/>
    </row>
    <row r="6430" spans="9:30">
      <c r="I6430" s="20"/>
      <c r="P6430" s="20"/>
      <c r="W6430" s="20"/>
      <c r="AD6430" s="20"/>
    </row>
    <row r="6431" spans="9:30">
      <c r="I6431" s="20"/>
      <c r="P6431" s="20"/>
      <c r="W6431" s="20"/>
      <c r="AD6431" s="20"/>
    </row>
    <row r="6432" spans="9:30">
      <c r="I6432" s="20"/>
      <c r="P6432" s="20"/>
      <c r="W6432" s="20"/>
      <c r="AD6432" s="20"/>
    </row>
    <row r="6433" spans="9:30">
      <c r="I6433" s="20"/>
      <c r="P6433" s="20"/>
      <c r="W6433" s="20"/>
      <c r="AD6433" s="20"/>
    </row>
    <row r="6434" spans="9:30">
      <c r="I6434" s="20"/>
      <c r="P6434" s="20"/>
      <c r="W6434" s="20"/>
      <c r="AD6434" s="20"/>
    </row>
    <row r="6435" spans="9:30">
      <c r="I6435" s="20"/>
      <c r="P6435" s="20"/>
      <c r="W6435" s="20"/>
      <c r="AD6435" s="20"/>
    </row>
    <row r="6436" spans="9:30">
      <c r="I6436" s="20"/>
      <c r="P6436" s="20"/>
      <c r="W6436" s="20"/>
      <c r="AD6436" s="20"/>
    </row>
    <row r="6437" spans="9:30">
      <c r="I6437" s="20"/>
      <c r="P6437" s="20"/>
      <c r="W6437" s="20"/>
      <c r="AD6437" s="20"/>
    </row>
    <row r="6438" spans="9:30">
      <c r="I6438" s="20"/>
      <c r="P6438" s="20"/>
      <c r="W6438" s="20"/>
      <c r="AD6438" s="20"/>
    </row>
    <row r="6439" spans="9:30">
      <c r="I6439" s="20"/>
      <c r="P6439" s="20"/>
      <c r="W6439" s="20"/>
      <c r="AD6439" s="20"/>
    </row>
    <row r="6440" spans="9:30">
      <c r="I6440" s="20"/>
      <c r="P6440" s="20"/>
      <c r="W6440" s="20"/>
      <c r="AD6440" s="20"/>
    </row>
    <row r="6441" spans="9:30">
      <c r="I6441" s="20"/>
      <c r="P6441" s="20"/>
      <c r="W6441" s="20"/>
      <c r="AD6441" s="20"/>
    </row>
    <row r="6442" spans="9:30">
      <c r="I6442" s="20"/>
      <c r="P6442" s="20"/>
      <c r="W6442" s="20"/>
      <c r="AD6442" s="20"/>
    </row>
    <row r="6443" spans="9:30">
      <c r="I6443" s="20"/>
      <c r="P6443" s="20"/>
      <c r="W6443" s="20"/>
      <c r="AD6443" s="20"/>
    </row>
    <row r="6444" spans="9:30">
      <c r="I6444" s="20"/>
      <c r="P6444" s="20"/>
      <c r="W6444" s="20"/>
      <c r="AD6444" s="20"/>
    </row>
    <row r="6445" spans="9:30">
      <c r="I6445" s="20"/>
      <c r="P6445" s="20"/>
      <c r="W6445" s="20"/>
      <c r="AD6445" s="20"/>
    </row>
    <row r="6446" spans="9:30">
      <c r="I6446" s="20"/>
      <c r="P6446" s="20"/>
      <c r="W6446" s="20"/>
      <c r="AD6446" s="20"/>
    </row>
    <row r="6447" spans="9:30">
      <c r="I6447" s="20"/>
      <c r="P6447" s="20"/>
      <c r="W6447" s="20"/>
      <c r="AD6447" s="20"/>
    </row>
    <row r="6448" spans="9:30">
      <c r="I6448" s="20"/>
      <c r="P6448" s="20"/>
      <c r="W6448" s="20"/>
      <c r="AD6448" s="20"/>
    </row>
    <row r="6449" spans="9:30">
      <c r="I6449" s="20"/>
      <c r="P6449" s="20"/>
      <c r="W6449" s="20"/>
      <c r="AD6449" s="20"/>
    </row>
    <row r="6450" spans="9:30">
      <c r="I6450" s="20"/>
      <c r="P6450" s="20"/>
      <c r="W6450" s="20"/>
      <c r="AD6450" s="20"/>
    </row>
    <row r="6451" spans="9:30">
      <c r="I6451" s="20"/>
      <c r="P6451" s="20"/>
      <c r="W6451" s="20"/>
      <c r="AD6451" s="20"/>
    </row>
    <row r="6452" spans="9:30">
      <c r="I6452" s="20"/>
      <c r="P6452" s="20"/>
      <c r="W6452" s="20"/>
      <c r="AD6452" s="20"/>
    </row>
    <row r="6453" spans="9:30">
      <c r="I6453" s="20"/>
      <c r="P6453" s="20"/>
      <c r="W6453" s="20"/>
      <c r="AD6453" s="20"/>
    </row>
    <row r="6454" spans="9:30">
      <c r="I6454" s="20"/>
      <c r="P6454" s="20"/>
      <c r="W6454" s="20"/>
      <c r="AD6454" s="20"/>
    </row>
    <row r="6455" spans="9:30">
      <c r="I6455" s="20"/>
      <c r="P6455" s="20"/>
      <c r="W6455" s="20"/>
      <c r="AD6455" s="20"/>
    </row>
    <row r="6456" spans="9:30">
      <c r="I6456" s="20"/>
      <c r="P6456" s="20"/>
      <c r="W6456" s="20"/>
      <c r="AD6456" s="20"/>
    </row>
    <row r="6457" spans="9:30">
      <c r="I6457" s="20"/>
      <c r="P6457" s="20"/>
      <c r="W6457" s="20"/>
      <c r="AD6457" s="20"/>
    </row>
    <row r="6458" spans="9:30">
      <c r="I6458" s="20"/>
      <c r="P6458" s="20"/>
      <c r="W6458" s="20"/>
      <c r="AD6458" s="20"/>
    </row>
    <row r="6459" spans="9:30">
      <c r="I6459" s="20"/>
      <c r="P6459" s="20"/>
      <c r="W6459" s="20"/>
      <c r="AD6459" s="20"/>
    </row>
    <row r="6460" spans="9:30">
      <c r="I6460" s="20"/>
      <c r="P6460" s="20"/>
      <c r="W6460" s="20"/>
      <c r="AD6460" s="20"/>
    </row>
    <row r="6461" spans="9:30">
      <c r="I6461" s="20"/>
      <c r="P6461" s="20"/>
      <c r="W6461" s="20"/>
      <c r="AD6461" s="20"/>
    </row>
    <row r="6462" spans="9:30">
      <c r="I6462" s="20"/>
      <c r="P6462" s="20"/>
      <c r="W6462" s="20"/>
      <c r="AD6462" s="20"/>
    </row>
    <row r="6463" spans="9:30">
      <c r="I6463" s="20"/>
      <c r="P6463" s="20"/>
      <c r="W6463" s="20"/>
      <c r="AD6463" s="20"/>
    </row>
    <row r="6464" spans="9:30">
      <c r="I6464" s="20"/>
      <c r="P6464" s="20"/>
      <c r="W6464" s="20"/>
      <c r="AD6464" s="20"/>
    </row>
    <row r="6465" spans="9:30">
      <c r="I6465" s="20"/>
      <c r="P6465" s="20"/>
      <c r="W6465" s="20"/>
      <c r="AD6465" s="20"/>
    </row>
    <row r="6466" spans="9:30">
      <c r="I6466" s="20"/>
      <c r="P6466" s="20"/>
      <c r="W6466" s="20"/>
      <c r="AD6466" s="20"/>
    </row>
    <row r="6467" spans="9:30">
      <c r="I6467" s="20"/>
      <c r="P6467" s="20"/>
      <c r="W6467" s="20"/>
      <c r="AD6467" s="20"/>
    </row>
    <row r="6468" spans="9:30">
      <c r="I6468" s="20"/>
      <c r="P6468" s="20"/>
      <c r="W6468" s="20"/>
      <c r="AD6468" s="20"/>
    </row>
    <row r="6469" spans="9:30">
      <c r="I6469" s="20"/>
      <c r="P6469" s="20"/>
      <c r="W6469" s="20"/>
      <c r="AD6469" s="20"/>
    </row>
    <row r="6470" spans="9:30">
      <c r="I6470" s="20"/>
      <c r="P6470" s="20"/>
      <c r="W6470" s="20"/>
      <c r="AD6470" s="20"/>
    </row>
    <row r="6471" spans="9:30">
      <c r="I6471" s="20"/>
      <c r="P6471" s="20"/>
      <c r="W6471" s="20"/>
      <c r="AD6471" s="20"/>
    </row>
    <row r="6472" spans="9:30">
      <c r="I6472" s="20"/>
      <c r="P6472" s="20"/>
      <c r="W6472" s="20"/>
      <c r="AD6472" s="20"/>
    </row>
    <row r="6473" spans="9:30">
      <c r="I6473" s="20"/>
      <c r="P6473" s="20"/>
      <c r="W6473" s="20"/>
      <c r="AD6473" s="20"/>
    </row>
    <row r="6474" spans="9:30">
      <c r="I6474" s="20"/>
      <c r="P6474" s="20"/>
      <c r="W6474" s="20"/>
      <c r="AD6474" s="20"/>
    </row>
    <row r="6475" spans="9:30">
      <c r="I6475" s="20"/>
      <c r="P6475" s="20"/>
      <c r="W6475" s="20"/>
      <c r="AD6475" s="20"/>
    </row>
    <row r="6476" spans="9:30">
      <c r="I6476" s="20"/>
      <c r="P6476" s="20"/>
      <c r="W6476" s="20"/>
      <c r="AD6476" s="20"/>
    </row>
    <row r="6477" spans="9:30">
      <c r="I6477" s="20"/>
      <c r="P6477" s="20"/>
      <c r="W6477" s="20"/>
      <c r="AD6477" s="20"/>
    </row>
    <row r="6478" spans="9:30">
      <c r="I6478" s="20"/>
      <c r="P6478" s="20"/>
      <c r="W6478" s="20"/>
      <c r="AD6478" s="20"/>
    </row>
    <row r="6479" spans="9:30">
      <c r="I6479" s="20"/>
      <c r="P6479" s="20"/>
      <c r="W6479" s="20"/>
      <c r="AD6479" s="20"/>
    </row>
    <row r="6480" spans="9:30">
      <c r="I6480" s="20"/>
      <c r="P6480" s="20"/>
      <c r="W6480" s="20"/>
      <c r="AD6480" s="20"/>
    </row>
    <row r="6481" spans="9:30">
      <c r="I6481" s="20"/>
      <c r="P6481" s="20"/>
      <c r="W6481" s="20"/>
      <c r="AD6481" s="20"/>
    </row>
    <row r="6482" spans="9:30">
      <c r="I6482" s="20"/>
      <c r="P6482" s="20"/>
      <c r="W6482" s="20"/>
      <c r="AD6482" s="20"/>
    </row>
    <row r="6483" spans="9:30">
      <c r="I6483" s="20"/>
      <c r="P6483" s="20"/>
      <c r="W6483" s="20"/>
      <c r="AD6483" s="20"/>
    </row>
    <row r="6484" spans="9:30">
      <c r="I6484" s="20"/>
      <c r="P6484" s="20"/>
      <c r="W6484" s="20"/>
      <c r="AD6484" s="20"/>
    </row>
    <row r="6485" spans="9:30">
      <c r="I6485" s="20"/>
      <c r="P6485" s="20"/>
      <c r="W6485" s="20"/>
      <c r="AD6485" s="20"/>
    </row>
    <row r="6486" spans="9:30">
      <c r="I6486" s="20"/>
      <c r="P6486" s="20"/>
      <c r="W6486" s="20"/>
      <c r="AD6486" s="20"/>
    </row>
    <row r="6487" spans="9:30">
      <c r="I6487" s="20"/>
      <c r="P6487" s="20"/>
      <c r="W6487" s="20"/>
      <c r="AD6487" s="20"/>
    </row>
    <row r="6488" spans="9:30">
      <c r="I6488" s="20"/>
      <c r="P6488" s="20"/>
      <c r="W6488" s="20"/>
      <c r="AD6488" s="20"/>
    </row>
    <row r="6489" spans="9:30">
      <c r="I6489" s="20"/>
      <c r="P6489" s="20"/>
      <c r="W6489" s="20"/>
      <c r="AD6489" s="20"/>
    </row>
    <row r="6490" spans="9:30">
      <c r="I6490" s="20"/>
      <c r="P6490" s="20"/>
      <c r="W6490" s="20"/>
      <c r="AD6490" s="20"/>
    </row>
    <row r="6491" spans="9:30">
      <c r="I6491" s="20"/>
      <c r="P6491" s="20"/>
      <c r="W6491" s="20"/>
      <c r="AD6491" s="20"/>
    </row>
    <row r="6492" spans="9:30">
      <c r="I6492" s="20"/>
      <c r="P6492" s="20"/>
      <c r="W6492" s="20"/>
      <c r="AD6492" s="20"/>
    </row>
    <row r="6493" spans="9:30">
      <c r="I6493" s="20"/>
      <c r="P6493" s="20"/>
      <c r="W6493" s="20"/>
      <c r="AD6493" s="20"/>
    </row>
    <row r="6494" spans="9:30">
      <c r="I6494" s="20"/>
      <c r="P6494" s="20"/>
      <c r="W6494" s="20"/>
      <c r="AD6494" s="20"/>
    </row>
    <row r="6495" spans="9:30">
      <c r="I6495" s="20"/>
      <c r="P6495" s="20"/>
      <c r="W6495" s="20"/>
      <c r="AD6495" s="20"/>
    </row>
    <row r="6496" spans="9:30">
      <c r="I6496" s="20"/>
      <c r="P6496" s="20"/>
      <c r="W6496" s="20"/>
      <c r="AD6496" s="20"/>
    </row>
    <row r="6497" spans="9:30">
      <c r="I6497" s="20"/>
      <c r="P6497" s="20"/>
      <c r="W6497" s="20"/>
      <c r="AD6497" s="20"/>
    </row>
    <row r="6498" spans="9:30">
      <c r="I6498" s="20"/>
      <c r="P6498" s="20"/>
      <c r="W6498" s="20"/>
      <c r="AD6498" s="20"/>
    </row>
    <row r="6499" spans="9:30">
      <c r="I6499" s="20"/>
      <c r="P6499" s="20"/>
      <c r="W6499" s="20"/>
      <c r="AD6499" s="20"/>
    </row>
    <row r="6500" spans="9:30">
      <c r="I6500" s="20"/>
      <c r="P6500" s="20"/>
      <c r="W6500" s="20"/>
      <c r="AD6500" s="20"/>
    </row>
    <row r="6501" spans="9:30">
      <c r="I6501" s="20"/>
      <c r="P6501" s="20"/>
      <c r="W6501" s="20"/>
      <c r="AD6501" s="20"/>
    </row>
    <row r="6502" spans="9:30">
      <c r="I6502" s="20"/>
      <c r="P6502" s="20"/>
      <c r="W6502" s="20"/>
      <c r="AD6502" s="20"/>
    </row>
    <row r="6503" spans="9:30">
      <c r="I6503" s="20"/>
      <c r="P6503" s="20"/>
      <c r="W6503" s="20"/>
      <c r="AD6503" s="20"/>
    </row>
    <row r="6504" spans="9:30">
      <c r="I6504" s="20"/>
      <c r="P6504" s="20"/>
      <c r="W6504" s="20"/>
      <c r="AD6504" s="20"/>
    </row>
    <row r="6505" spans="9:30">
      <c r="I6505" s="20"/>
      <c r="P6505" s="20"/>
      <c r="W6505" s="20"/>
      <c r="AD6505" s="20"/>
    </row>
    <row r="6506" spans="9:30">
      <c r="I6506" s="20"/>
      <c r="P6506" s="20"/>
      <c r="W6506" s="20"/>
      <c r="AD6506" s="20"/>
    </row>
    <row r="6507" spans="9:30">
      <c r="I6507" s="20"/>
      <c r="P6507" s="20"/>
      <c r="W6507" s="20"/>
      <c r="AD6507" s="20"/>
    </row>
    <row r="6508" spans="9:30">
      <c r="I6508" s="20"/>
      <c r="P6508" s="20"/>
      <c r="W6508" s="20"/>
      <c r="AD6508" s="20"/>
    </row>
    <row r="6509" spans="9:30">
      <c r="I6509" s="20"/>
      <c r="P6509" s="20"/>
      <c r="W6509" s="20"/>
      <c r="AD6509" s="20"/>
    </row>
    <row r="6510" spans="9:30">
      <c r="I6510" s="20"/>
      <c r="P6510" s="20"/>
      <c r="W6510" s="20"/>
      <c r="AD6510" s="20"/>
    </row>
    <row r="6511" spans="9:30">
      <c r="I6511" s="20"/>
      <c r="P6511" s="20"/>
      <c r="W6511" s="20"/>
      <c r="AD6511" s="20"/>
    </row>
    <row r="6512" spans="9:30">
      <c r="I6512" s="20"/>
      <c r="P6512" s="20"/>
      <c r="W6512" s="20"/>
      <c r="AD6512" s="20"/>
    </row>
    <row r="6513" spans="9:30">
      <c r="I6513" s="20"/>
      <c r="P6513" s="20"/>
      <c r="W6513" s="20"/>
      <c r="AD6513" s="20"/>
    </row>
    <row r="6514" spans="9:30">
      <c r="I6514" s="20"/>
      <c r="P6514" s="20"/>
      <c r="W6514" s="20"/>
      <c r="AD6514" s="20"/>
    </row>
    <row r="6515" spans="9:30">
      <c r="I6515" s="20"/>
      <c r="P6515" s="20"/>
      <c r="W6515" s="20"/>
      <c r="AD6515" s="20"/>
    </row>
    <row r="6516" spans="9:30">
      <c r="I6516" s="20"/>
      <c r="P6516" s="20"/>
      <c r="W6516" s="20"/>
      <c r="AD6516" s="20"/>
    </row>
    <row r="6517" spans="9:30">
      <c r="I6517" s="20"/>
      <c r="P6517" s="20"/>
      <c r="W6517" s="20"/>
      <c r="AD6517" s="20"/>
    </row>
    <row r="6518" spans="9:30">
      <c r="I6518" s="20"/>
      <c r="P6518" s="20"/>
      <c r="W6518" s="20"/>
      <c r="AD6518" s="20"/>
    </row>
    <row r="6519" spans="9:30">
      <c r="I6519" s="20"/>
      <c r="P6519" s="20"/>
      <c r="W6519" s="20"/>
      <c r="AD6519" s="20"/>
    </row>
    <row r="6520" spans="9:30">
      <c r="I6520" s="20"/>
      <c r="P6520" s="20"/>
      <c r="W6520" s="20"/>
      <c r="AD6520" s="20"/>
    </row>
    <row r="6521" spans="9:30">
      <c r="I6521" s="20"/>
      <c r="P6521" s="20"/>
      <c r="W6521" s="20"/>
      <c r="AD6521" s="20"/>
    </row>
    <row r="6522" spans="9:30">
      <c r="I6522" s="20"/>
      <c r="P6522" s="20"/>
      <c r="W6522" s="20"/>
      <c r="AD6522" s="20"/>
    </row>
    <row r="6523" spans="9:30">
      <c r="I6523" s="20"/>
      <c r="P6523" s="20"/>
      <c r="W6523" s="20"/>
      <c r="AD6523" s="20"/>
    </row>
    <row r="6524" spans="9:30">
      <c r="I6524" s="20"/>
      <c r="P6524" s="20"/>
      <c r="W6524" s="20"/>
      <c r="AD6524" s="20"/>
    </row>
    <row r="6525" spans="9:30">
      <c r="I6525" s="20"/>
      <c r="P6525" s="20"/>
      <c r="W6525" s="20"/>
      <c r="AD6525" s="20"/>
    </row>
    <row r="6526" spans="9:30">
      <c r="I6526" s="20"/>
      <c r="P6526" s="20"/>
      <c r="W6526" s="20"/>
      <c r="AD6526" s="20"/>
    </row>
    <row r="6527" spans="9:30">
      <c r="I6527" s="20"/>
      <c r="P6527" s="20"/>
      <c r="W6527" s="20"/>
      <c r="AD6527" s="20"/>
    </row>
    <row r="6528" spans="9:30">
      <c r="I6528" s="20"/>
      <c r="P6528" s="20"/>
      <c r="W6528" s="20"/>
      <c r="AD6528" s="20"/>
    </row>
    <row r="6529" spans="9:30">
      <c r="I6529" s="20"/>
      <c r="P6529" s="20"/>
      <c r="W6529" s="20"/>
      <c r="AD6529" s="20"/>
    </row>
    <row r="6530" spans="9:30">
      <c r="I6530" s="20"/>
      <c r="P6530" s="20"/>
      <c r="W6530" s="20"/>
      <c r="AD6530" s="20"/>
    </row>
    <row r="6531" spans="9:30">
      <c r="I6531" s="20"/>
      <c r="P6531" s="20"/>
      <c r="W6531" s="20"/>
      <c r="AD6531" s="20"/>
    </row>
    <row r="6532" spans="9:30">
      <c r="I6532" s="20"/>
      <c r="P6532" s="20"/>
      <c r="W6532" s="20"/>
      <c r="AD6532" s="20"/>
    </row>
    <row r="6533" spans="9:30">
      <c r="I6533" s="20"/>
      <c r="P6533" s="20"/>
      <c r="W6533" s="20"/>
      <c r="AD6533" s="20"/>
    </row>
    <row r="6534" spans="9:30">
      <c r="I6534" s="20"/>
      <c r="P6534" s="20"/>
      <c r="W6534" s="20"/>
      <c r="AD6534" s="20"/>
    </row>
    <row r="6535" spans="9:30">
      <c r="I6535" s="20"/>
      <c r="P6535" s="20"/>
      <c r="W6535" s="20"/>
      <c r="AD6535" s="20"/>
    </row>
    <row r="6536" spans="9:30">
      <c r="I6536" s="20"/>
      <c r="P6536" s="20"/>
      <c r="W6536" s="20"/>
      <c r="AD6536" s="20"/>
    </row>
    <row r="6537" spans="9:30">
      <c r="I6537" s="20"/>
      <c r="P6537" s="20"/>
      <c r="W6537" s="20"/>
      <c r="AD6537" s="20"/>
    </row>
    <row r="6538" spans="9:30">
      <c r="I6538" s="20"/>
      <c r="P6538" s="20"/>
      <c r="W6538" s="20"/>
      <c r="AD6538" s="20"/>
    </row>
    <row r="6539" spans="9:30">
      <c r="I6539" s="20"/>
      <c r="P6539" s="20"/>
      <c r="W6539" s="20"/>
      <c r="AD6539" s="20"/>
    </row>
    <row r="6540" spans="9:30">
      <c r="I6540" s="20"/>
      <c r="P6540" s="20"/>
      <c r="W6540" s="20"/>
      <c r="AD6540" s="20"/>
    </row>
    <row r="6541" spans="9:30">
      <c r="I6541" s="20"/>
      <c r="P6541" s="20"/>
      <c r="W6541" s="20"/>
      <c r="AD6541" s="20"/>
    </row>
    <row r="6542" spans="9:30">
      <c r="I6542" s="20"/>
      <c r="P6542" s="20"/>
      <c r="W6542" s="20"/>
      <c r="AD6542" s="20"/>
    </row>
    <row r="6543" spans="9:30">
      <c r="I6543" s="20"/>
      <c r="P6543" s="20"/>
      <c r="W6543" s="20"/>
      <c r="AD6543" s="20"/>
    </row>
    <row r="6544" spans="9:30">
      <c r="I6544" s="20"/>
      <c r="P6544" s="20"/>
      <c r="W6544" s="20"/>
      <c r="AD6544" s="20"/>
    </row>
    <row r="6545" spans="9:30">
      <c r="I6545" s="20"/>
      <c r="P6545" s="20"/>
      <c r="W6545" s="20"/>
      <c r="AD6545" s="20"/>
    </row>
    <row r="6546" spans="9:30">
      <c r="I6546" s="20"/>
      <c r="P6546" s="20"/>
      <c r="W6546" s="20"/>
      <c r="AD6546" s="20"/>
    </row>
    <row r="6547" spans="9:30">
      <c r="I6547" s="20"/>
      <c r="P6547" s="20"/>
      <c r="W6547" s="20"/>
      <c r="AD6547" s="20"/>
    </row>
    <row r="6548" spans="9:30">
      <c r="I6548" s="20"/>
      <c r="P6548" s="20"/>
      <c r="W6548" s="20"/>
      <c r="AD6548" s="20"/>
    </row>
    <row r="6549" spans="9:30">
      <c r="I6549" s="20"/>
      <c r="P6549" s="20"/>
      <c r="W6549" s="20"/>
      <c r="AD6549" s="20"/>
    </row>
    <row r="6550" spans="9:30">
      <c r="I6550" s="20"/>
      <c r="P6550" s="20"/>
      <c r="W6550" s="20"/>
      <c r="AD6550" s="20"/>
    </row>
    <row r="6551" spans="9:30">
      <c r="I6551" s="20"/>
      <c r="P6551" s="20"/>
      <c r="W6551" s="20"/>
      <c r="AD6551" s="20"/>
    </row>
    <row r="6552" spans="9:30">
      <c r="I6552" s="20"/>
      <c r="P6552" s="20"/>
      <c r="W6552" s="20"/>
      <c r="AD6552" s="20"/>
    </row>
    <row r="6553" spans="9:30">
      <c r="I6553" s="20"/>
      <c r="P6553" s="20"/>
      <c r="W6553" s="20"/>
      <c r="AD6553" s="20"/>
    </row>
    <row r="6554" spans="9:30">
      <c r="I6554" s="20"/>
      <c r="P6554" s="20"/>
      <c r="W6554" s="20"/>
      <c r="AD6554" s="20"/>
    </row>
    <row r="6555" spans="9:30">
      <c r="I6555" s="20"/>
      <c r="P6555" s="20"/>
      <c r="W6555" s="20"/>
      <c r="AD6555" s="20"/>
    </row>
    <row r="6556" spans="9:30">
      <c r="I6556" s="20"/>
      <c r="P6556" s="20"/>
      <c r="W6556" s="20"/>
      <c r="AD6556" s="20"/>
    </row>
    <row r="6557" spans="9:30">
      <c r="I6557" s="20"/>
      <c r="P6557" s="20"/>
      <c r="W6557" s="20"/>
      <c r="AD6557" s="20"/>
    </row>
    <row r="6558" spans="9:30">
      <c r="I6558" s="20"/>
      <c r="P6558" s="20"/>
      <c r="W6558" s="20"/>
      <c r="AD6558" s="20"/>
    </row>
    <row r="6559" spans="9:30">
      <c r="I6559" s="20"/>
      <c r="P6559" s="20"/>
      <c r="W6559" s="20"/>
      <c r="AD6559" s="20"/>
    </row>
    <row r="6560" spans="9:30">
      <c r="I6560" s="20"/>
      <c r="P6560" s="20"/>
      <c r="W6560" s="20"/>
      <c r="AD6560" s="20"/>
    </row>
    <row r="6561" spans="9:30">
      <c r="I6561" s="20"/>
      <c r="P6561" s="20"/>
      <c r="W6561" s="20"/>
      <c r="AD6561" s="20"/>
    </row>
    <row r="6562" spans="9:30">
      <c r="I6562" s="20"/>
      <c r="P6562" s="20"/>
      <c r="W6562" s="20"/>
      <c r="AD6562" s="20"/>
    </row>
    <row r="6563" spans="9:30">
      <c r="I6563" s="20"/>
      <c r="P6563" s="20"/>
      <c r="W6563" s="20"/>
      <c r="AD6563" s="20"/>
    </row>
    <row r="6564" spans="9:30">
      <c r="I6564" s="20"/>
      <c r="P6564" s="20"/>
      <c r="W6564" s="20"/>
      <c r="AD6564" s="20"/>
    </row>
    <row r="6565" spans="9:30">
      <c r="I6565" s="20"/>
      <c r="P6565" s="20"/>
      <c r="W6565" s="20"/>
      <c r="AD6565" s="20"/>
    </row>
    <row r="6566" spans="9:30">
      <c r="I6566" s="20"/>
      <c r="P6566" s="20"/>
      <c r="W6566" s="20"/>
      <c r="AD6566" s="20"/>
    </row>
    <row r="6567" spans="9:30">
      <c r="I6567" s="20"/>
      <c r="P6567" s="20"/>
      <c r="W6567" s="20"/>
      <c r="AD6567" s="20"/>
    </row>
    <row r="6568" spans="9:30">
      <c r="I6568" s="20"/>
      <c r="P6568" s="20"/>
      <c r="W6568" s="20"/>
      <c r="AD6568" s="20"/>
    </row>
    <row r="6569" spans="9:30">
      <c r="I6569" s="20"/>
      <c r="P6569" s="20"/>
      <c r="W6569" s="20"/>
      <c r="AD6569" s="20"/>
    </row>
    <row r="6570" spans="9:30">
      <c r="I6570" s="20"/>
      <c r="P6570" s="20"/>
      <c r="W6570" s="20"/>
      <c r="AD6570" s="20"/>
    </row>
    <row r="6571" spans="9:30">
      <c r="I6571" s="20"/>
      <c r="P6571" s="20"/>
      <c r="W6571" s="20"/>
      <c r="AD6571" s="20"/>
    </row>
    <row r="6572" spans="9:30">
      <c r="I6572" s="20"/>
      <c r="P6572" s="20"/>
      <c r="W6572" s="20"/>
      <c r="AD6572" s="20"/>
    </row>
    <row r="6573" spans="9:30">
      <c r="I6573" s="20"/>
      <c r="P6573" s="20"/>
      <c r="W6573" s="20"/>
      <c r="AD6573" s="20"/>
    </row>
    <row r="6574" spans="9:30">
      <c r="I6574" s="20"/>
      <c r="P6574" s="20"/>
      <c r="W6574" s="20"/>
      <c r="AD6574" s="20"/>
    </row>
    <row r="6575" spans="9:30">
      <c r="I6575" s="20"/>
      <c r="P6575" s="20"/>
      <c r="W6575" s="20"/>
      <c r="AD6575" s="20"/>
    </row>
    <row r="6576" spans="9:30">
      <c r="I6576" s="20"/>
      <c r="P6576" s="20"/>
      <c r="W6576" s="20"/>
      <c r="AD6576" s="20"/>
    </row>
    <row r="6577" spans="9:30">
      <c r="I6577" s="20"/>
      <c r="P6577" s="20"/>
      <c r="W6577" s="20"/>
      <c r="AD6577" s="20"/>
    </row>
    <row r="6578" spans="9:30">
      <c r="I6578" s="20"/>
      <c r="P6578" s="20"/>
      <c r="W6578" s="20"/>
      <c r="AD6578" s="20"/>
    </row>
    <row r="6579" spans="9:30">
      <c r="I6579" s="20"/>
      <c r="P6579" s="20"/>
      <c r="W6579" s="20"/>
      <c r="AD6579" s="20"/>
    </row>
    <row r="6580" spans="9:30">
      <c r="I6580" s="20"/>
      <c r="P6580" s="20"/>
      <c r="W6580" s="20"/>
      <c r="AD6580" s="20"/>
    </row>
    <row r="6581" spans="9:30">
      <c r="I6581" s="20"/>
      <c r="P6581" s="20"/>
      <c r="W6581" s="20"/>
      <c r="AD6581" s="20"/>
    </row>
    <row r="6582" spans="9:30">
      <c r="I6582" s="20"/>
      <c r="P6582" s="20"/>
      <c r="W6582" s="20"/>
      <c r="AD6582" s="20"/>
    </row>
    <row r="6583" spans="9:30">
      <c r="I6583" s="20"/>
      <c r="P6583" s="20"/>
      <c r="W6583" s="20"/>
      <c r="AD6583" s="20"/>
    </row>
    <row r="6584" spans="9:30">
      <c r="I6584" s="20"/>
      <c r="P6584" s="20"/>
      <c r="W6584" s="20"/>
      <c r="AD6584" s="20"/>
    </row>
    <row r="6585" spans="9:30">
      <c r="I6585" s="20"/>
      <c r="P6585" s="20"/>
      <c r="W6585" s="20"/>
      <c r="AD6585" s="20"/>
    </row>
    <row r="6586" spans="9:30">
      <c r="I6586" s="20"/>
      <c r="P6586" s="20"/>
      <c r="W6586" s="20"/>
      <c r="AD6586" s="20"/>
    </row>
    <row r="6587" spans="9:30">
      <c r="I6587" s="20"/>
      <c r="P6587" s="20"/>
      <c r="W6587" s="20"/>
      <c r="AD6587" s="20"/>
    </row>
    <row r="6588" spans="9:30">
      <c r="I6588" s="20"/>
      <c r="P6588" s="20"/>
      <c r="W6588" s="20"/>
      <c r="AD6588" s="20"/>
    </row>
    <row r="6589" spans="9:30">
      <c r="I6589" s="20"/>
      <c r="P6589" s="20"/>
      <c r="W6589" s="20"/>
      <c r="AD6589" s="20"/>
    </row>
    <row r="6590" spans="9:30">
      <c r="I6590" s="20"/>
      <c r="P6590" s="20"/>
      <c r="W6590" s="20"/>
      <c r="AD6590" s="20"/>
    </row>
    <row r="6591" spans="9:30">
      <c r="I6591" s="20"/>
      <c r="P6591" s="20"/>
      <c r="W6591" s="20"/>
      <c r="AD6591" s="20"/>
    </row>
    <row r="6592" spans="9:30">
      <c r="I6592" s="20"/>
      <c r="P6592" s="20"/>
      <c r="W6592" s="20"/>
      <c r="AD6592" s="20"/>
    </row>
    <row r="6593" spans="9:30">
      <c r="I6593" s="20"/>
      <c r="P6593" s="20"/>
      <c r="W6593" s="20"/>
      <c r="AD6593" s="20"/>
    </row>
    <row r="6594" spans="9:30">
      <c r="I6594" s="20"/>
      <c r="P6594" s="20"/>
      <c r="W6594" s="20"/>
      <c r="AD6594" s="20"/>
    </row>
    <row r="6595" spans="9:30">
      <c r="I6595" s="20"/>
      <c r="P6595" s="20"/>
      <c r="W6595" s="20"/>
      <c r="AD6595" s="20"/>
    </row>
    <row r="6596" spans="9:30">
      <c r="I6596" s="20"/>
      <c r="P6596" s="20"/>
      <c r="W6596" s="20"/>
      <c r="AD6596" s="20"/>
    </row>
    <row r="6597" spans="9:30">
      <c r="I6597" s="20"/>
      <c r="P6597" s="20"/>
      <c r="W6597" s="20"/>
      <c r="AD6597" s="20"/>
    </row>
    <row r="6598" spans="9:30">
      <c r="I6598" s="20"/>
      <c r="P6598" s="20"/>
      <c r="W6598" s="20"/>
      <c r="AD6598" s="20"/>
    </row>
    <row r="6599" spans="9:30">
      <c r="I6599" s="20"/>
      <c r="P6599" s="20"/>
      <c r="W6599" s="20"/>
      <c r="AD6599" s="20"/>
    </row>
    <row r="6600" spans="9:30">
      <c r="I6600" s="20"/>
      <c r="P6600" s="20"/>
      <c r="W6600" s="20"/>
      <c r="AD6600" s="20"/>
    </row>
    <row r="6601" spans="9:30">
      <c r="I6601" s="20"/>
      <c r="P6601" s="20"/>
      <c r="W6601" s="20"/>
      <c r="AD6601" s="20"/>
    </row>
    <row r="6602" spans="9:30">
      <c r="I6602" s="20"/>
      <c r="P6602" s="20"/>
      <c r="W6602" s="20"/>
      <c r="AD6602" s="20"/>
    </row>
    <row r="6603" spans="9:30">
      <c r="I6603" s="20"/>
      <c r="P6603" s="20"/>
      <c r="W6603" s="20"/>
      <c r="AD6603" s="20"/>
    </row>
    <row r="6604" spans="9:30">
      <c r="I6604" s="20"/>
      <c r="P6604" s="20"/>
      <c r="W6604" s="20"/>
      <c r="AD6604" s="20"/>
    </row>
    <row r="6605" spans="9:30">
      <c r="I6605" s="20"/>
      <c r="P6605" s="20"/>
      <c r="W6605" s="20"/>
      <c r="AD6605" s="20"/>
    </row>
    <row r="6606" spans="9:30">
      <c r="I6606" s="20"/>
      <c r="P6606" s="20"/>
      <c r="W6606" s="20"/>
      <c r="AD6606" s="20"/>
    </row>
    <row r="6607" spans="9:30">
      <c r="I6607" s="20"/>
      <c r="P6607" s="20"/>
      <c r="W6607" s="20"/>
      <c r="AD6607" s="20"/>
    </row>
    <row r="6608" spans="9:30">
      <c r="I6608" s="20"/>
      <c r="P6608" s="20"/>
      <c r="W6608" s="20"/>
      <c r="AD6608" s="20"/>
    </row>
    <row r="6609" spans="9:30">
      <c r="I6609" s="20"/>
      <c r="P6609" s="20"/>
      <c r="W6609" s="20"/>
      <c r="AD6609" s="20"/>
    </row>
    <row r="6610" spans="9:30">
      <c r="I6610" s="20"/>
      <c r="P6610" s="20"/>
      <c r="W6610" s="20"/>
      <c r="AD6610" s="20"/>
    </row>
    <row r="6611" spans="9:30">
      <c r="I6611" s="20"/>
      <c r="P6611" s="20"/>
      <c r="W6611" s="20"/>
      <c r="AD6611" s="20"/>
    </row>
    <row r="6612" spans="9:30">
      <c r="I6612" s="20"/>
      <c r="P6612" s="20"/>
      <c r="W6612" s="20"/>
      <c r="AD6612" s="20"/>
    </row>
    <row r="6613" spans="9:30">
      <c r="I6613" s="20"/>
      <c r="P6613" s="20"/>
      <c r="W6613" s="20"/>
      <c r="AD6613" s="20"/>
    </row>
    <row r="6614" spans="9:30">
      <c r="I6614" s="20"/>
      <c r="P6614" s="20"/>
      <c r="W6614" s="20"/>
      <c r="AD6614" s="20"/>
    </row>
    <row r="6615" spans="9:30">
      <c r="I6615" s="20"/>
      <c r="P6615" s="20"/>
      <c r="W6615" s="20"/>
      <c r="AD6615" s="20"/>
    </row>
    <row r="6616" spans="9:30">
      <c r="I6616" s="20"/>
      <c r="P6616" s="20"/>
      <c r="W6616" s="20"/>
      <c r="AD6616" s="20"/>
    </row>
    <row r="6617" spans="9:30">
      <c r="I6617" s="20"/>
      <c r="P6617" s="20"/>
      <c r="W6617" s="20"/>
      <c r="AD6617" s="20"/>
    </row>
    <row r="6618" spans="9:30">
      <c r="I6618" s="20"/>
      <c r="P6618" s="20"/>
      <c r="W6618" s="20"/>
      <c r="AD6618" s="20"/>
    </row>
    <row r="6619" spans="9:30">
      <c r="I6619" s="20"/>
      <c r="P6619" s="20"/>
      <c r="W6619" s="20"/>
      <c r="AD6619" s="20"/>
    </row>
    <row r="6620" spans="9:30">
      <c r="I6620" s="20"/>
      <c r="P6620" s="20"/>
      <c r="W6620" s="20"/>
      <c r="AD6620" s="20"/>
    </row>
    <row r="6621" spans="9:30">
      <c r="I6621" s="20"/>
      <c r="P6621" s="20"/>
      <c r="W6621" s="20"/>
      <c r="AD6621" s="20"/>
    </row>
    <row r="6622" spans="9:30">
      <c r="I6622" s="20"/>
      <c r="P6622" s="20"/>
      <c r="W6622" s="20"/>
      <c r="AD6622" s="20"/>
    </row>
    <row r="6623" spans="9:30">
      <c r="I6623" s="20"/>
      <c r="P6623" s="20"/>
      <c r="W6623" s="20"/>
      <c r="AD6623" s="20"/>
    </row>
    <row r="6624" spans="9:30">
      <c r="I6624" s="20"/>
      <c r="P6624" s="20"/>
      <c r="W6624" s="20"/>
      <c r="AD6624" s="20"/>
    </row>
    <row r="6625" spans="9:30">
      <c r="I6625" s="20"/>
      <c r="P6625" s="20"/>
      <c r="W6625" s="20"/>
      <c r="AD6625" s="20"/>
    </row>
    <row r="6626" spans="9:30">
      <c r="I6626" s="20"/>
      <c r="P6626" s="20"/>
      <c r="W6626" s="20"/>
      <c r="AD6626" s="20"/>
    </row>
    <row r="6627" spans="9:30">
      <c r="I6627" s="20"/>
      <c r="P6627" s="20"/>
      <c r="W6627" s="20"/>
      <c r="AD6627" s="20"/>
    </row>
    <row r="6628" spans="9:30">
      <c r="I6628" s="20"/>
      <c r="P6628" s="20"/>
      <c r="W6628" s="20"/>
      <c r="AD6628" s="20"/>
    </row>
    <row r="6629" spans="9:30">
      <c r="I6629" s="20"/>
      <c r="P6629" s="20"/>
      <c r="W6629" s="20"/>
      <c r="AD6629" s="20"/>
    </row>
    <row r="6630" spans="9:30">
      <c r="I6630" s="20"/>
      <c r="P6630" s="20"/>
      <c r="W6630" s="20"/>
      <c r="AD6630" s="20"/>
    </row>
    <row r="6631" spans="9:30">
      <c r="I6631" s="20"/>
      <c r="P6631" s="20"/>
      <c r="W6631" s="20"/>
      <c r="AD6631" s="20"/>
    </row>
    <row r="6632" spans="9:30">
      <c r="I6632" s="20"/>
      <c r="P6632" s="20"/>
      <c r="W6632" s="20"/>
      <c r="AD6632" s="20"/>
    </row>
    <row r="6633" spans="9:30">
      <c r="I6633" s="20"/>
      <c r="P6633" s="20"/>
      <c r="W6633" s="20"/>
      <c r="AD6633" s="20"/>
    </row>
    <row r="6634" spans="9:30">
      <c r="I6634" s="20"/>
      <c r="P6634" s="20"/>
      <c r="W6634" s="20"/>
      <c r="AD6634" s="20"/>
    </row>
    <row r="6635" spans="9:30">
      <c r="I6635" s="20"/>
      <c r="P6635" s="20"/>
      <c r="W6635" s="20"/>
      <c r="AD6635" s="20"/>
    </row>
    <row r="6636" spans="9:30">
      <c r="I6636" s="20"/>
      <c r="P6636" s="20"/>
      <c r="W6636" s="20"/>
      <c r="AD6636" s="20"/>
    </row>
    <row r="6637" spans="9:30">
      <c r="I6637" s="20"/>
      <c r="P6637" s="20"/>
      <c r="W6637" s="20"/>
      <c r="AD6637" s="20"/>
    </row>
    <row r="6638" spans="9:30">
      <c r="I6638" s="20"/>
      <c r="P6638" s="20"/>
      <c r="W6638" s="20"/>
      <c r="AD6638" s="20"/>
    </row>
    <row r="6639" spans="9:30">
      <c r="I6639" s="20"/>
      <c r="P6639" s="20"/>
      <c r="W6639" s="20"/>
      <c r="AD6639" s="20"/>
    </row>
    <row r="6640" spans="9:30">
      <c r="I6640" s="20"/>
      <c r="P6640" s="20"/>
      <c r="W6640" s="20"/>
      <c r="AD6640" s="20"/>
    </row>
    <row r="6641" spans="9:30">
      <c r="I6641" s="20"/>
      <c r="P6641" s="20"/>
      <c r="W6641" s="20"/>
      <c r="AD6641" s="20"/>
    </row>
    <row r="6642" spans="9:30">
      <c r="I6642" s="20"/>
      <c r="P6642" s="20"/>
      <c r="W6642" s="20"/>
      <c r="AD6642" s="20"/>
    </row>
    <row r="6643" spans="9:30">
      <c r="I6643" s="20"/>
      <c r="P6643" s="20"/>
      <c r="W6643" s="20"/>
      <c r="AD6643" s="20"/>
    </row>
    <row r="6644" spans="9:30">
      <c r="I6644" s="20"/>
      <c r="P6644" s="20"/>
      <c r="W6644" s="20"/>
      <c r="AD6644" s="20"/>
    </row>
    <row r="6645" spans="9:30">
      <c r="I6645" s="20"/>
      <c r="P6645" s="20"/>
      <c r="W6645" s="20"/>
      <c r="AD6645" s="20"/>
    </row>
    <row r="6646" spans="9:30">
      <c r="I6646" s="20"/>
      <c r="P6646" s="20"/>
      <c r="W6646" s="20"/>
      <c r="AD6646" s="20"/>
    </row>
    <row r="6647" spans="9:30">
      <c r="I6647" s="20"/>
      <c r="P6647" s="20"/>
      <c r="W6647" s="20"/>
      <c r="AD6647" s="20"/>
    </row>
    <row r="6648" spans="9:30">
      <c r="I6648" s="20"/>
      <c r="P6648" s="20"/>
      <c r="W6648" s="20"/>
      <c r="AD6648" s="20"/>
    </row>
    <row r="6649" spans="9:30">
      <c r="I6649" s="20"/>
      <c r="P6649" s="20"/>
      <c r="W6649" s="20"/>
      <c r="AD6649" s="20"/>
    </row>
    <row r="6650" spans="9:30">
      <c r="I6650" s="20"/>
      <c r="P6650" s="20"/>
      <c r="W6650" s="20"/>
      <c r="AD6650" s="20"/>
    </row>
    <row r="6651" spans="9:30">
      <c r="I6651" s="20"/>
      <c r="P6651" s="20"/>
      <c r="W6651" s="20"/>
      <c r="AD6651" s="20"/>
    </row>
    <row r="6652" spans="9:30">
      <c r="I6652" s="20"/>
      <c r="P6652" s="20"/>
      <c r="W6652" s="20"/>
      <c r="AD6652" s="20"/>
    </row>
    <row r="6653" spans="9:30">
      <c r="I6653" s="20"/>
      <c r="P6653" s="20"/>
      <c r="W6653" s="20"/>
      <c r="AD6653" s="20"/>
    </row>
    <row r="6654" spans="9:30">
      <c r="I6654" s="20"/>
      <c r="P6654" s="20"/>
      <c r="W6654" s="20"/>
      <c r="AD6654" s="20"/>
    </row>
    <row r="6655" spans="9:30">
      <c r="I6655" s="20"/>
      <c r="P6655" s="20"/>
      <c r="W6655" s="20"/>
      <c r="AD6655" s="20"/>
    </row>
    <row r="6656" spans="9:30">
      <c r="I6656" s="20"/>
      <c r="P6656" s="20"/>
      <c r="W6656" s="20"/>
      <c r="AD6656" s="20"/>
    </row>
    <row r="6657" spans="9:30">
      <c r="I6657" s="20"/>
      <c r="P6657" s="20"/>
      <c r="W6657" s="20"/>
      <c r="AD6657" s="20"/>
    </row>
    <row r="6658" spans="9:30">
      <c r="I6658" s="20"/>
      <c r="P6658" s="20"/>
      <c r="W6658" s="20"/>
      <c r="AD6658" s="20"/>
    </row>
    <row r="6659" spans="9:30">
      <c r="I6659" s="20"/>
      <c r="P6659" s="20"/>
      <c r="W6659" s="20"/>
      <c r="AD6659" s="20"/>
    </row>
    <row r="6660" spans="9:30">
      <c r="I6660" s="20"/>
      <c r="P6660" s="20"/>
      <c r="W6660" s="20"/>
      <c r="AD6660" s="20"/>
    </row>
    <row r="6661" spans="9:30">
      <c r="I6661" s="20"/>
      <c r="P6661" s="20"/>
      <c r="W6661" s="20"/>
      <c r="AD6661" s="20"/>
    </row>
    <row r="6662" spans="9:30">
      <c r="I6662" s="20"/>
      <c r="P6662" s="20"/>
      <c r="W6662" s="20"/>
      <c r="AD6662" s="20"/>
    </row>
    <row r="6663" spans="9:30">
      <c r="I6663" s="20"/>
      <c r="P6663" s="20"/>
      <c r="W6663" s="20"/>
      <c r="AD6663" s="20"/>
    </row>
    <row r="6664" spans="9:30">
      <c r="I6664" s="20"/>
      <c r="P6664" s="20"/>
      <c r="W6664" s="20"/>
      <c r="AD6664" s="20"/>
    </row>
    <row r="6665" spans="9:30">
      <c r="I6665" s="20"/>
      <c r="P6665" s="20"/>
      <c r="W6665" s="20"/>
      <c r="AD6665" s="20"/>
    </row>
    <row r="6666" spans="9:30">
      <c r="I6666" s="20"/>
      <c r="P6666" s="20"/>
      <c r="W6666" s="20"/>
      <c r="AD6666" s="20"/>
    </row>
    <row r="6667" spans="9:30">
      <c r="I6667" s="20"/>
      <c r="P6667" s="20"/>
      <c r="W6667" s="20"/>
      <c r="AD6667" s="20"/>
    </row>
    <row r="6668" spans="9:30">
      <c r="I6668" s="20"/>
      <c r="P6668" s="20"/>
      <c r="W6668" s="20"/>
      <c r="AD6668" s="20"/>
    </row>
    <row r="6669" spans="9:30">
      <c r="I6669" s="20"/>
      <c r="P6669" s="20"/>
      <c r="W6669" s="20"/>
      <c r="AD6669" s="20"/>
    </row>
    <row r="6670" spans="9:30">
      <c r="I6670" s="20"/>
      <c r="P6670" s="20"/>
      <c r="W6670" s="20"/>
      <c r="AD6670" s="20"/>
    </row>
    <row r="6671" spans="9:30">
      <c r="I6671" s="20"/>
      <c r="P6671" s="20"/>
      <c r="W6671" s="20"/>
      <c r="AD6671" s="20"/>
    </row>
    <row r="6672" spans="9:30">
      <c r="I6672" s="20"/>
      <c r="P6672" s="20"/>
      <c r="W6672" s="20"/>
      <c r="AD6672" s="20"/>
    </row>
    <row r="6673" spans="9:30">
      <c r="I6673" s="20"/>
      <c r="P6673" s="20"/>
      <c r="W6673" s="20"/>
      <c r="AD6673" s="20"/>
    </row>
    <row r="6674" spans="9:30">
      <c r="I6674" s="20"/>
      <c r="P6674" s="20"/>
      <c r="W6674" s="20"/>
      <c r="AD6674" s="20"/>
    </row>
    <row r="6675" spans="9:30">
      <c r="I6675" s="20"/>
      <c r="P6675" s="20"/>
      <c r="W6675" s="20"/>
      <c r="AD6675" s="20"/>
    </row>
    <row r="6676" spans="9:30">
      <c r="I6676" s="20"/>
      <c r="P6676" s="20"/>
      <c r="W6676" s="20"/>
      <c r="AD6676" s="20"/>
    </row>
    <row r="6677" spans="9:30">
      <c r="I6677" s="20"/>
      <c r="P6677" s="20"/>
      <c r="W6677" s="20"/>
      <c r="AD6677" s="20"/>
    </row>
    <row r="6678" spans="9:30">
      <c r="I6678" s="20"/>
      <c r="P6678" s="20"/>
      <c r="W6678" s="20"/>
      <c r="AD6678" s="20"/>
    </row>
    <row r="6679" spans="9:30">
      <c r="I6679" s="20"/>
      <c r="P6679" s="20"/>
      <c r="W6679" s="20"/>
      <c r="AD6679" s="20"/>
    </row>
    <row r="6680" spans="9:30">
      <c r="I6680" s="20"/>
      <c r="P6680" s="20"/>
      <c r="W6680" s="20"/>
      <c r="AD6680" s="20"/>
    </row>
    <row r="6681" spans="9:30">
      <c r="I6681" s="20"/>
      <c r="P6681" s="20"/>
      <c r="W6681" s="20"/>
      <c r="AD6681" s="20"/>
    </row>
    <row r="6682" spans="9:30">
      <c r="I6682" s="20"/>
      <c r="P6682" s="20"/>
      <c r="W6682" s="20"/>
      <c r="AD6682" s="20"/>
    </row>
    <row r="6683" spans="9:30">
      <c r="I6683" s="20"/>
      <c r="P6683" s="20"/>
      <c r="W6683" s="20"/>
      <c r="AD6683" s="20"/>
    </row>
    <row r="6684" spans="9:30">
      <c r="I6684" s="20"/>
      <c r="P6684" s="20"/>
      <c r="W6684" s="20"/>
      <c r="AD6684" s="20"/>
    </row>
    <row r="6685" spans="9:30">
      <c r="I6685" s="20"/>
      <c r="P6685" s="20"/>
      <c r="W6685" s="20"/>
      <c r="AD6685" s="20"/>
    </row>
    <row r="6686" spans="9:30">
      <c r="I6686" s="20"/>
      <c r="P6686" s="20"/>
      <c r="W6686" s="20"/>
      <c r="AD6686" s="20"/>
    </row>
    <row r="6687" spans="9:30">
      <c r="I6687" s="20"/>
      <c r="P6687" s="20"/>
      <c r="W6687" s="20"/>
      <c r="AD6687" s="20"/>
    </row>
    <row r="6688" spans="9:30">
      <c r="I6688" s="20"/>
      <c r="P6688" s="20"/>
      <c r="W6688" s="20"/>
      <c r="AD6688" s="20"/>
    </row>
    <row r="6689" spans="9:30">
      <c r="I6689" s="20"/>
      <c r="P6689" s="20"/>
      <c r="W6689" s="20"/>
      <c r="AD6689" s="20"/>
    </row>
    <row r="6690" spans="9:30">
      <c r="I6690" s="20"/>
      <c r="P6690" s="20"/>
      <c r="W6690" s="20"/>
      <c r="AD6690" s="20"/>
    </row>
    <row r="6691" spans="9:30">
      <c r="I6691" s="20"/>
      <c r="P6691" s="20"/>
      <c r="W6691" s="20"/>
      <c r="AD6691" s="20"/>
    </row>
    <row r="6692" spans="9:30">
      <c r="I6692" s="20"/>
      <c r="P6692" s="20"/>
      <c r="W6692" s="20"/>
      <c r="AD6692" s="20"/>
    </row>
    <row r="6693" spans="9:30">
      <c r="I6693" s="20"/>
      <c r="P6693" s="20"/>
      <c r="W6693" s="20"/>
      <c r="AD6693" s="20"/>
    </row>
    <row r="6694" spans="9:30">
      <c r="I6694" s="20"/>
      <c r="P6694" s="20"/>
      <c r="W6694" s="20"/>
      <c r="AD6694" s="20"/>
    </row>
    <row r="6695" spans="9:30">
      <c r="I6695" s="20"/>
      <c r="P6695" s="20"/>
      <c r="W6695" s="20"/>
      <c r="AD6695" s="20"/>
    </row>
    <row r="6696" spans="9:30">
      <c r="I6696" s="20"/>
      <c r="P6696" s="20"/>
      <c r="W6696" s="20"/>
      <c r="AD6696" s="20"/>
    </row>
    <row r="6697" spans="9:30">
      <c r="I6697" s="20"/>
      <c r="P6697" s="20"/>
      <c r="W6697" s="20"/>
      <c r="AD6697" s="20"/>
    </row>
    <row r="6698" spans="9:30">
      <c r="I6698" s="20"/>
      <c r="P6698" s="20"/>
      <c r="W6698" s="20"/>
      <c r="AD6698" s="20"/>
    </row>
    <row r="6699" spans="9:30">
      <c r="I6699" s="20"/>
      <c r="P6699" s="20"/>
      <c r="W6699" s="20"/>
      <c r="AD6699" s="20"/>
    </row>
    <row r="6700" spans="9:30">
      <c r="I6700" s="20"/>
      <c r="P6700" s="20"/>
      <c r="W6700" s="20"/>
      <c r="AD6700" s="20"/>
    </row>
    <row r="6701" spans="9:30">
      <c r="I6701" s="20"/>
      <c r="P6701" s="20"/>
      <c r="W6701" s="20"/>
      <c r="AD6701" s="20"/>
    </row>
    <row r="6702" spans="9:30">
      <c r="I6702" s="20"/>
      <c r="P6702" s="20"/>
      <c r="W6702" s="20"/>
      <c r="AD6702" s="20"/>
    </row>
    <row r="6703" spans="9:30">
      <c r="I6703" s="20"/>
      <c r="P6703" s="20"/>
      <c r="W6703" s="20"/>
      <c r="AD6703" s="20"/>
    </row>
    <row r="6704" spans="9:30">
      <c r="I6704" s="20"/>
      <c r="P6704" s="20"/>
      <c r="W6704" s="20"/>
      <c r="AD6704" s="20"/>
    </row>
    <row r="6705" spans="9:30">
      <c r="I6705" s="20"/>
      <c r="P6705" s="20"/>
      <c r="W6705" s="20"/>
      <c r="AD6705" s="20"/>
    </row>
    <row r="6706" spans="9:30">
      <c r="I6706" s="20"/>
      <c r="P6706" s="20"/>
      <c r="W6706" s="20"/>
      <c r="AD6706" s="20"/>
    </row>
    <row r="6707" spans="9:30">
      <c r="I6707" s="20"/>
      <c r="P6707" s="20"/>
      <c r="W6707" s="20"/>
      <c r="AD6707" s="20"/>
    </row>
    <row r="6708" spans="9:30">
      <c r="I6708" s="20"/>
      <c r="P6708" s="20"/>
      <c r="W6708" s="20"/>
      <c r="AD6708" s="20"/>
    </row>
    <row r="6709" spans="9:30">
      <c r="I6709" s="20"/>
      <c r="P6709" s="20"/>
      <c r="W6709" s="20"/>
      <c r="AD6709" s="20"/>
    </row>
    <row r="6710" spans="9:30">
      <c r="I6710" s="20"/>
      <c r="P6710" s="20"/>
      <c r="W6710" s="20"/>
      <c r="AD6710" s="20"/>
    </row>
    <row r="6711" spans="9:30">
      <c r="I6711" s="20"/>
      <c r="P6711" s="20"/>
      <c r="W6711" s="20"/>
      <c r="AD6711" s="20"/>
    </row>
    <row r="6712" spans="9:30">
      <c r="I6712" s="20"/>
      <c r="P6712" s="20"/>
      <c r="W6712" s="20"/>
      <c r="AD6712" s="20"/>
    </row>
    <row r="6713" spans="9:30">
      <c r="I6713" s="20"/>
      <c r="P6713" s="20"/>
      <c r="W6713" s="20"/>
      <c r="AD6713" s="20"/>
    </row>
    <row r="6714" spans="9:30">
      <c r="I6714" s="20"/>
      <c r="P6714" s="20"/>
      <c r="W6714" s="20"/>
      <c r="AD6714" s="20"/>
    </row>
    <row r="6715" spans="9:30">
      <c r="I6715" s="20"/>
      <c r="P6715" s="20"/>
      <c r="W6715" s="20"/>
      <c r="AD6715" s="20"/>
    </row>
    <row r="6716" spans="9:30">
      <c r="I6716" s="20"/>
      <c r="P6716" s="20"/>
      <c r="W6716" s="20"/>
      <c r="AD6716" s="20"/>
    </row>
    <row r="6717" spans="9:30">
      <c r="I6717" s="20"/>
      <c r="P6717" s="20"/>
      <c r="W6717" s="20"/>
      <c r="AD6717" s="20"/>
    </row>
    <row r="6718" spans="9:30">
      <c r="I6718" s="20"/>
      <c r="P6718" s="20"/>
      <c r="W6718" s="20"/>
      <c r="AD6718" s="20"/>
    </row>
    <row r="6719" spans="9:30">
      <c r="I6719" s="20"/>
      <c r="P6719" s="20"/>
      <c r="W6719" s="20"/>
      <c r="AD6719" s="20"/>
    </row>
    <row r="6720" spans="9:30">
      <c r="I6720" s="20"/>
      <c r="P6720" s="20"/>
      <c r="W6720" s="20"/>
      <c r="AD6720" s="20"/>
    </row>
    <row r="6721" spans="9:30">
      <c r="I6721" s="20"/>
      <c r="P6721" s="20"/>
      <c r="W6721" s="20"/>
      <c r="AD6721" s="20"/>
    </row>
    <row r="6722" spans="9:30">
      <c r="I6722" s="20"/>
      <c r="P6722" s="20"/>
      <c r="W6722" s="20"/>
      <c r="AD6722" s="20"/>
    </row>
    <row r="6723" spans="9:30">
      <c r="I6723" s="20"/>
      <c r="P6723" s="20"/>
      <c r="W6723" s="20"/>
      <c r="AD6723" s="20"/>
    </row>
    <row r="6724" spans="9:30">
      <c r="I6724" s="20"/>
      <c r="P6724" s="20"/>
      <c r="W6724" s="20"/>
      <c r="AD6724" s="20"/>
    </row>
    <row r="6725" spans="9:30">
      <c r="I6725" s="20"/>
      <c r="P6725" s="20"/>
      <c r="W6725" s="20"/>
      <c r="AD6725" s="20"/>
    </row>
    <row r="6726" spans="9:30">
      <c r="I6726" s="20"/>
      <c r="P6726" s="20"/>
      <c r="W6726" s="20"/>
      <c r="AD6726" s="20"/>
    </row>
    <row r="6727" spans="9:30">
      <c r="I6727" s="20"/>
      <c r="P6727" s="20"/>
      <c r="W6727" s="20"/>
      <c r="AD6727" s="20"/>
    </row>
    <row r="6728" spans="9:30">
      <c r="I6728" s="20"/>
      <c r="P6728" s="20"/>
      <c r="W6728" s="20"/>
      <c r="AD6728" s="20"/>
    </row>
    <row r="6729" spans="9:30">
      <c r="I6729" s="20"/>
      <c r="P6729" s="20"/>
      <c r="W6729" s="20"/>
      <c r="AD6729" s="20"/>
    </row>
    <row r="6730" spans="9:30">
      <c r="I6730" s="20"/>
      <c r="P6730" s="20"/>
      <c r="W6730" s="20"/>
      <c r="AD6730" s="20"/>
    </row>
    <row r="6731" spans="9:30">
      <c r="I6731" s="20"/>
      <c r="P6731" s="20"/>
      <c r="W6731" s="20"/>
      <c r="AD6731" s="20"/>
    </row>
    <row r="6732" spans="9:30">
      <c r="I6732" s="20"/>
      <c r="P6732" s="20"/>
      <c r="W6732" s="20"/>
      <c r="AD6732" s="20"/>
    </row>
    <row r="6733" spans="9:30">
      <c r="I6733" s="20"/>
      <c r="P6733" s="20"/>
      <c r="W6733" s="20"/>
      <c r="AD6733" s="20"/>
    </row>
    <row r="6734" spans="9:30">
      <c r="I6734" s="20"/>
      <c r="P6734" s="20"/>
      <c r="W6734" s="20"/>
      <c r="AD6734" s="20"/>
    </row>
    <row r="6735" spans="9:30">
      <c r="I6735" s="20"/>
      <c r="P6735" s="20"/>
      <c r="W6735" s="20"/>
      <c r="AD6735" s="20"/>
    </row>
    <row r="6736" spans="9:30">
      <c r="I6736" s="20"/>
      <c r="P6736" s="20"/>
      <c r="W6736" s="20"/>
      <c r="AD6736" s="20"/>
    </row>
    <row r="6737" spans="9:30">
      <c r="I6737" s="20"/>
      <c r="P6737" s="20"/>
      <c r="W6737" s="20"/>
      <c r="AD6737" s="20"/>
    </row>
    <row r="6738" spans="9:30">
      <c r="I6738" s="20"/>
      <c r="P6738" s="20"/>
      <c r="W6738" s="20"/>
      <c r="AD6738" s="20"/>
    </row>
    <row r="6739" spans="9:30">
      <c r="I6739" s="20"/>
      <c r="P6739" s="20"/>
      <c r="W6739" s="20"/>
      <c r="AD6739" s="20"/>
    </row>
    <row r="6740" spans="9:30">
      <c r="I6740" s="20"/>
      <c r="P6740" s="20"/>
      <c r="W6740" s="20"/>
      <c r="AD6740" s="20"/>
    </row>
    <row r="6741" spans="9:30">
      <c r="I6741" s="20"/>
      <c r="P6741" s="20"/>
      <c r="W6741" s="20"/>
      <c r="AD6741" s="20"/>
    </row>
    <row r="6742" spans="9:30">
      <c r="I6742" s="20"/>
      <c r="P6742" s="20"/>
      <c r="W6742" s="20"/>
      <c r="AD6742" s="20"/>
    </row>
    <row r="6743" spans="9:30">
      <c r="I6743" s="20"/>
      <c r="P6743" s="20"/>
      <c r="W6743" s="20"/>
      <c r="AD6743" s="20"/>
    </row>
    <row r="6744" spans="9:30">
      <c r="I6744" s="20"/>
      <c r="P6744" s="20"/>
      <c r="W6744" s="20"/>
      <c r="AD6744" s="20"/>
    </row>
    <row r="6745" spans="9:30">
      <c r="I6745" s="20"/>
      <c r="P6745" s="20"/>
      <c r="W6745" s="20"/>
      <c r="AD6745" s="20"/>
    </row>
    <row r="6746" spans="9:30">
      <c r="I6746" s="20"/>
      <c r="P6746" s="20"/>
      <c r="W6746" s="20"/>
      <c r="AD6746" s="20"/>
    </row>
    <row r="6747" spans="9:30">
      <c r="I6747" s="20"/>
      <c r="P6747" s="20"/>
      <c r="W6747" s="20"/>
      <c r="AD6747" s="20"/>
    </row>
    <row r="6748" spans="9:30">
      <c r="I6748" s="20"/>
      <c r="P6748" s="20"/>
      <c r="W6748" s="20"/>
      <c r="AD6748" s="20"/>
    </row>
    <row r="6749" spans="9:30">
      <c r="I6749" s="20"/>
      <c r="P6749" s="20"/>
      <c r="W6749" s="20"/>
      <c r="AD6749" s="20"/>
    </row>
    <row r="6750" spans="9:30">
      <c r="I6750" s="20"/>
      <c r="P6750" s="20"/>
      <c r="W6750" s="20"/>
      <c r="AD6750" s="20"/>
    </row>
    <row r="6751" spans="9:30">
      <c r="I6751" s="20"/>
      <c r="P6751" s="20"/>
      <c r="W6751" s="20"/>
      <c r="AD6751" s="20"/>
    </row>
    <row r="6752" spans="9:30">
      <c r="I6752" s="20"/>
      <c r="P6752" s="20"/>
      <c r="W6752" s="20"/>
      <c r="AD6752" s="20"/>
    </row>
    <row r="6753" spans="9:30">
      <c r="I6753" s="20"/>
      <c r="P6753" s="20"/>
      <c r="W6753" s="20"/>
      <c r="AD6753" s="20"/>
    </row>
    <row r="6754" spans="9:30">
      <c r="I6754" s="20"/>
      <c r="P6754" s="20"/>
      <c r="W6754" s="20"/>
      <c r="AD6754" s="20"/>
    </row>
    <row r="6755" spans="9:30">
      <c r="I6755" s="20"/>
      <c r="P6755" s="20"/>
      <c r="W6755" s="20"/>
      <c r="AD6755" s="20"/>
    </row>
    <row r="6756" spans="9:30">
      <c r="I6756" s="20"/>
      <c r="P6756" s="20"/>
      <c r="W6756" s="20"/>
      <c r="AD6756" s="20"/>
    </row>
    <row r="6757" spans="9:30">
      <c r="I6757" s="20"/>
      <c r="P6757" s="20"/>
      <c r="W6757" s="20"/>
      <c r="AD6757" s="20"/>
    </row>
    <row r="6758" spans="9:30">
      <c r="I6758" s="20"/>
      <c r="P6758" s="20"/>
      <c r="W6758" s="20"/>
      <c r="AD6758" s="20"/>
    </row>
    <row r="6759" spans="9:30">
      <c r="I6759" s="20"/>
      <c r="P6759" s="20"/>
      <c r="W6759" s="20"/>
      <c r="AD6759" s="20"/>
    </row>
    <row r="6760" spans="9:30">
      <c r="I6760" s="20"/>
      <c r="P6760" s="20"/>
      <c r="W6760" s="20"/>
      <c r="AD6760" s="20"/>
    </row>
    <row r="6761" spans="9:30">
      <c r="I6761" s="20"/>
      <c r="P6761" s="20"/>
      <c r="W6761" s="20"/>
      <c r="AD6761" s="20"/>
    </row>
    <row r="6762" spans="9:30">
      <c r="I6762" s="20"/>
      <c r="P6762" s="20"/>
      <c r="W6762" s="20"/>
      <c r="AD6762" s="20"/>
    </row>
    <row r="6763" spans="9:30">
      <c r="I6763" s="20"/>
      <c r="P6763" s="20"/>
      <c r="W6763" s="20"/>
      <c r="AD6763" s="20"/>
    </row>
    <row r="6764" spans="9:30">
      <c r="I6764" s="20"/>
      <c r="P6764" s="20"/>
      <c r="W6764" s="20"/>
      <c r="AD6764" s="20"/>
    </row>
    <row r="6765" spans="9:30">
      <c r="I6765" s="20"/>
      <c r="P6765" s="20"/>
      <c r="W6765" s="20"/>
      <c r="AD6765" s="20"/>
    </row>
    <row r="6766" spans="9:30">
      <c r="I6766" s="20"/>
      <c r="P6766" s="20"/>
      <c r="W6766" s="20"/>
      <c r="AD6766" s="20"/>
    </row>
    <row r="6767" spans="9:30">
      <c r="I6767" s="20"/>
      <c r="P6767" s="20"/>
      <c r="W6767" s="20"/>
      <c r="AD6767" s="20"/>
    </row>
    <row r="6768" spans="9:30">
      <c r="I6768" s="20"/>
      <c r="P6768" s="20"/>
      <c r="W6768" s="20"/>
      <c r="AD6768" s="20"/>
    </row>
    <row r="6769" spans="9:30">
      <c r="I6769" s="20"/>
      <c r="P6769" s="20"/>
      <c r="W6769" s="20"/>
      <c r="AD6769" s="20"/>
    </row>
    <row r="6770" spans="9:30">
      <c r="I6770" s="20"/>
      <c r="P6770" s="20"/>
      <c r="W6770" s="20"/>
      <c r="AD6770" s="20"/>
    </row>
    <row r="6771" spans="9:30">
      <c r="I6771" s="20"/>
      <c r="P6771" s="20"/>
      <c r="W6771" s="20"/>
      <c r="AD6771" s="20"/>
    </row>
    <row r="6772" spans="9:30">
      <c r="I6772" s="20"/>
      <c r="P6772" s="20"/>
      <c r="W6772" s="20"/>
      <c r="AD6772" s="20"/>
    </row>
    <row r="6773" spans="9:30">
      <c r="I6773" s="20"/>
      <c r="P6773" s="20"/>
      <c r="W6773" s="20"/>
      <c r="AD6773" s="20"/>
    </row>
    <row r="6774" spans="9:30">
      <c r="I6774" s="20"/>
      <c r="P6774" s="20"/>
      <c r="W6774" s="20"/>
      <c r="AD6774" s="20"/>
    </row>
    <row r="6775" spans="9:30">
      <c r="I6775" s="20"/>
      <c r="P6775" s="20"/>
      <c r="W6775" s="20"/>
      <c r="AD6775" s="20"/>
    </row>
    <row r="6776" spans="9:30">
      <c r="I6776" s="20"/>
      <c r="P6776" s="20"/>
      <c r="W6776" s="20"/>
      <c r="AD6776" s="20"/>
    </row>
    <row r="6777" spans="9:30">
      <c r="I6777" s="20"/>
      <c r="P6777" s="20"/>
      <c r="W6777" s="20"/>
      <c r="AD6777" s="20"/>
    </row>
    <row r="6778" spans="9:30">
      <c r="I6778" s="20"/>
      <c r="P6778" s="20"/>
      <c r="W6778" s="20"/>
      <c r="AD6778" s="20"/>
    </row>
    <row r="6779" spans="9:30">
      <c r="I6779" s="20"/>
      <c r="P6779" s="20"/>
      <c r="W6779" s="20"/>
      <c r="AD6779" s="20"/>
    </row>
    <row r="6780" spans="9:30">
      <c r="I6780" s="20"/>
      <c r="P6780" s="20"/>
      <c r="W6780" s="20"/>
      <c r="AD6780" s="20"/>
    </row>
    <row r="6781" spans="9:30">
      <c r="I6781" s="20"/>
      <c r="P6781" s="20"/>
      <c r="W6781" s="20"/>
      <c r="AD6781" s="20"/>
    </row>
    <row r="6782" spans="9:30">
      <c r="I6782" s="20"/>
      <c r="P6782" s="20"/>
      <c r="W6782" s="20"/>
      <c r="AD6782" s="20"/>
    </row>
    <row r="6783" spans="9:30">
      <c r="I6783" s="20"/>
      <c r="P6783" s="20"/>
      <c r="W6783" s="20"/>
      <c r="AD6783" s="20"/>
    </row>
    <row r="6784" spans="9:30">
      <c r="I6784" s="20"/>
      <c r="P6784" s="20"/>
      <c r="W6784" s="20"/>
      <c r="AD6784" s="20"/>
    </row>
    <row r="6785" spans="9:30">
      <c r="I6785" s="20"/>
      <c r="P6785" s="20"/>
      <c r="W6785" s="20"/>
      <c r="AD6785" s="20"/>
    </row>
    <row r="6786" spans="9:30">
      <c r="I6786" s="20"/>
      <c r="P6786" s="20"/>
      <c r="W6786" s="20"/>
      <c r="AD6786" s="20"/>
    </row>
    <row r="6787" spans="9:30">
      <c r="I6787" s="20"/>
      <c r="P6787" s="20"/>
      <c r="W6787" s="20"/>
      <c r="AD6787" s="20"/>
    </row>
    <row r="6788" spans="9:30">
      <c r="I6788" s="20"/>
      <c r="P6788" s="20"/>
      <c r="W6788" s="20"/>
      <c r="AD6788" s="20"/>
    </row>
    <row r="6789" spans="9:30">
      <c r="I6789" s="20"/>
      <c r="P6789" s="20"/>
      <c r="W6789" s="20"/>
      <c r="AD6789" s="20"/>
    </row>
    <row r="6790" spans="9:30">
      <c r="I6790" s="20"/>
      <c r="P6790" s="20"/>
      <c r="W6790" s="20"/>
      <c r="AD6790" s="20"/>
    </row>
    <row r="6791" spans="9:30">
      <c r="I6791" s="20"/>
      <c r="P6791" s="20"/>
      <c r="W6791" s="20"/>
      <c r="AD6791" s="20"/>
    </row>
    <row r="6792" spans="9:30">
      <c r="I6792" s="20"/>
      <c r="P6792" s="20"/>
      <c r="W6792" s="20"/>
      <c r="AD6792" s="20"/>
    </row>
    <row r="6793" spans="9:30">
      <c r="I6793" s="20"/>
      <c r="P6793" s="20"/>
      <c r="W6793" s="20"/>
      <c r="AD6793" s="20"/>
    </row>
    <row r="6794" spans="9:30">
      <c r="I6794" s="20"/>
      <c r="P6794" s="20"/>
      <c r="W6794" s="20"/>
      <c r="AD6794" s="20"/>
    </row>
    <row r="6795" spans="9:30">
      <c r="I6795" s="20"/>
      <c r="P6795" s="20"/>
      <c r="W6795" s="20"/>
      <c r="AD6795" s="20"/>
    </row>
    <row r="6796" spans="9:30">
      <c r="I6796" s="20"/>
      <c r="P6796" s="20"/>
      <c r="W6796" s="20"/>
      <c r="AD6796" s="20"/>
    </row>
    <row r="6797" spans="9:30">
      <c r="I6797" s="20"/>
      <c r="P6797" s="20"/>
      <c r="W6797" s="20"/>
      <c r="AD6797" s="20"/>
    </row>
    <row r="6798" spans="9:30">
      <c r="I6798" s="20"/>
      <c r="P6798" s="20"/>
      <c r="W6798" s="20"/>
      <c r="AD6798" s="20"/>
    </row>
    <row r="6799" spans="9:30">
      <c r="I6799" s="20"/>
      <c r="P6799" s="20"/>
      <c r="W6799" s="20"/>
      <c r="AD6799" s="20"/>
    </row>
    <row r="6800" spans="9:30">
      <c r="I6800" s="20"/>
      <c r="P6800" s="20"/>
      <c r="W6800" s="20"/>
      <c r="AD6800" s="20"/>
    </row>
    <row r="6801" spans="9:30">
      <c r="I6801" s="20"/>
      <c r="P6801" s="20"/>
      <c r="W6801" s="20"/>
      <c r="AD6801" s="20"/>
    </row>
    <row r="6802" spans="9:30">
      <c r="I6802" s="20"/>
      <c r="P6802" s="20"/>
      <c r="W6802" s="20"/>
      <c r="AD6802" s="20"/>
    </row>
    <row r="6803" spans="9:30">
      <c r="I6803" s="20"/>
      <c r="P6803" s="20"/>
      <c r="W6803" s="20"/>
      <c r="AD6803" s="20"/>
    </row>
    <row r="6804" spans="9:30">
      <c r="I6804" s="20"/>
      <c r="P6804" s="20"/>
      <c r="W6804" s="20"/>
      <c r="AD6804" s="20"/>
    </row>
    <row r="6805" spans="9:30">
      <c r="I6805" s="20"/>
      <c r="P6805" s="20"/>
      <c r="W6805" s="20"/>
      <c r="AD6805" s="20"/>
    </row>
    <row r="6806" spans="9:30">
      <c r="I6806" s="20"/>
      <c r="P6806" s="20"/>
      <c r="W6806" s="20"/>
      <c r="AD6806" s="20"/>
    </row>
    <row r="6807" spans="9:30">
      <c r="I6807" s="20"/>
      <c r="P6807" s="20"/>
      <c r="W6807" s="20"/>
      <c r="AD6807" s="20"/>
    </row>
    <row r="6808" spans="9:30">
      <c r="I6808" s="20"/>
      <c r="P6808" s="20"/>
      <c r="W6808" s="20"/>
      <c r="AD6808" s="20"/>
    </row>
    <row r="6809" spans="9:30">
      <c r="I6809" s="20"/>
      <c r="P6809" s="20"/>
      <c r="W6809" s="20"/>
      <c r="AD6809" s="20"/>
    </row>
    <row r="6810" spans="9:30">
      <c r="I6810" s="20"/>
      <c r="P6810" s="20"/>
      <c r="W6810" s="20"/>
      <c r="AD6810" s="20"/>
    </row>
    <row r="6811" spans="9:30">
      <c r="I6811" s="20"/>
      <c r="P6811" s="20"/>
      <c r="W6811" s="20"/>
      <c r="AD6811" s="20"/>
    </row>
    <row r="6812" spans="9:30">
      <c r="I6812" s="20"/>
      <c r="P6812" s="20"/>
      <c r="W6812" s="20"/>
      <c r="AD6812" s="20"/>
    </row>
    <row r="6813" spans="9:30">
      <c r="I6813" s="20"/>
      <c r="P6813" s="20"/>
      <c r="W6813" s="20"/>
      <c r="AD6813" s="20"/>
    </row>
    <row r="6814" spans="9:30">
      <c r="I6814" s="20"/>
      <c r="P6814" s="20"/>
      <c r="W6814" s="20"/>
      <c r="AD6814" s="20"/>
    </row>
    <row r="6815" spans="9:30">
      <c r="I6815" s="20"/>
      <c r="P6815" s="20"/>
      <c r="W6815" s="20"/>
      <c r="AD6815" s="20"/>
    </row>
    <row r="6816" spans="9:30">
      <c r="I6816" s="20"/>
      <c r="P6816" s="20"/>
      <c r="W6816" s="20"/>
      <c r="AD6816" s="20"/>
    </row>
    <row r="6817" spans="9:30">
      <c r="I6817" s="20"/>
      <c r="P6817" s="20"/>
      <c r="W6817" s="20"/>
      <c r="AD6817" s="20"/>
    </row>
    <row r="6818" spans="9:30">
      <c r="I6818" s="20"/>
      <c r="P6818" s="20"/>
      <c r="W6818" s="20"/>
      <c r="AD6818" s="20"/>
    </row>
    <row r="6819" spans="9:30">
      <c r="I6819" s="20"/>
      <c r="P6819" s="20"/>
      <c r="W6819" s="20"/>
      <c r="AD6819" s="20"/>
    </row>
    <row r="6820" spans="9:30">
      <c r="I6820" s="20"/>
      <c r="P6820" s="20"/>
      <c r="W6820" s="20"/>
      <c r="AD6820" s="20"/>
    </row>
    <row r="6821" spans="9:30">
      <c r="I6821" s="20"/>
      <c r="P6821" s="20"/>
      <c r="W6821" s="20"/>
      <c r="AD6821" s="20"/>
    </row>
    <row r="6822" spans="9:30">
      <c r="I6822" s="20"/>
      <c r="P6822" s="20"/>
      <c r="W6822" s="20"/>
      <c r="AD6822" s="20"/>
    </row>
    <row r="6823" spans="9:30">
      <c r="I6823" s="20"/>
      <c r="P6823" s="20"/>
      <c r="W6823" s="20"/>
      <c r="AD6823" s="20"/>
    </row>
    <row r="6824" spans="9:30">
      <c r="I6824" s="20"/>
      <c r="P6824" s="20"/>
      <c r="W6824" s="20"/>
      <c r="AD6824" s="20"/>
    </row>
    <row r="6825" spans="9:30">
      <c r="I6825" s="20"/>
      <c r="P6825" s="20"/>
      <c r="W6825" s="20"/>
      <c r="AD6825" s="20"/>
    </row>
    <row r="6826" spans="9:30">
      <c r="I6826" s="20"/>
      <c r="P6826" s="20"/>
      <c r="W6826" s="20"/>
      <c r="AD6826" s="20"/>
    </row>
    <row r="6827" spans="9:30">
      <c r="I6827" s="20"/>
      <c r="P6827" s="20"/>
      <c r="W6827" s="20"/>
      <c r="AD6827" s="20"/>
    </row>
    <row r="6828" spans="9:30">
      <c r="I6828" s="20"/>
      <c r="P6828" s="20"/>
      <c r="W6828" s="20"/>
      <c r="AD6828" s="20"/>
    </row>
    <row r="6829" spans="9:30">
      <c r="I6829" s="20"/>
      <c r="P6829" s="20"/>
      <c r="W6829" s="20"/>
      <c r="AD6829" s="20"/>
    </row>
    <row r="6830" spans="9:30">
      <c r="I6830" s="20"/>
      <c r="P6830" s="20"/>
      <c r="W6830" s="20"/>
      <c r="AD6830" s="20"/>
    </row>
    <row r="6831" spans="9:30">
      <c r="I6831" s="20"/>
      <c r="P6831" s="20"/>
      <c r="W6831" s="20"/>
      <c r="AD6831" s="20"/>
    </row>
    <row r="6832" spans="9:30">
      <c r="I6832" s="20"/>
      <c r="P6832" s="20"/>
      <c r="W6832" s="20"/>
      <c r="AD6832" s="20"/>
    </row>
    <row r="6833" spans="9:30">
      <c r="I6833" s="20"/>
      <c r="P6833" s="20"/>
      <c r="W6833" s="20"/>
      <c r="AD6833" s="20"/>
    </row>
    <row r="6834" spans="9:30">
      <c r="I6834" s="20"/>
      <c r="P6834" s="20"/>
      <c r="W6834" s="20"/>
      <c r="AD6834" s="20"/>
    </row>
    <row r="6835" spans="9:30">
      <c r="I6835" s="20"/>
      <c r="P6835" s="20"/>
      <c r="W6835" s="20"/>
      <c r="AD6835" s="20"/>
    </row>
    <row r="6836" spans="9:30">
      <c r="I6836" s="20"/>
      <c r="P6836" s="20"/>
      <c r="W6836" s="20"/>
      <c r="AD6836" s="20"/>
    </row>
    <row r="6837" spans="9:30">
      <c r="I6837" s="20"/>
      <c r="P6837" s="20"/>
      <c r="W6837" s="20"/>
      <c r="AD6837" s="20"/>
    </row>
    <row r="6838" spans="9:30">
      <c r="I6838" s="20"/>
      <c r="P6838" s="20"/>
      <c r="W6838" s="20"/>
      <c r="AD6838" s="20"/>
    </row>
    <row r="6839" spans="9:30">
      <c r="I6839" s="20"/>
      <c r="P6839" s="20"/>
      <c r="W6839" s="20"/>
      <c r="AD6839" s="20"/>
    </row>
    <row r="6840" spans="9:30">
      <c r="I6840" s="20"/>
      <c r="P6840" s="20"/>
      <c r="W6840" s="20"/>
      <c r="AD6840" s="20"/>
    </row>
    <row r="6841" spans="9:30">
      <c r="I6841" s="20"/>
      <c r="P6841" s="20"/>
      <c r="W6841" s="20"/>
      <c r="AD6841" s="20"/>
    </row>
    <row r="6842" spans="9:30">
      <c r="I6842" s="20"/>
      <c r="P6842" s="20"/>
      <c r="W6842" s="20"/>
      <c r="AD6842" s="20"/>
    </row>
    <row r="6843" spans="9:30">
      <c r="I6843" s="20"/>
      <c r="P6843" s="20"/>
      <c r="W6843" s="20"/>
      <c r="AD6843" s="20"/>
    </row>
    <row r="6844" spans="9:30">
      <c r="I6844" s="20"/>
      <c r="P6844" s="20"/>
      <c r="W6844" s="20"/>
      <c r="AD6844" s="20"/>
    </row>
    <row r="6845" spans="9:30">
      <c r="I6845" s="20"/>
      <c r="P6845" s="20"/>
      <c r="W6845" s="20"/>
      <c r="AD6845" s="20"/>
    </row>
    <row r="6846" spans="9:30">
      <c r="I6846" s="20"/>
      <c r="P6846" s="20"/>
      <c r="W6846" s="20"/>
      <c r="AD6846" s="20"/>
    </row>
    <row r="6847" spans="9:30">
      <c r="I6847" s="20"/>
      <c r="P6847" s="20"/>
      <c r="W6847" s="20"/>
      <c r="AD6847" s="20"/>
    </row>
    <row r="6848" spans="9:30">
      <c r="I6848" s="20"/>
      <c r="P6848" s="20"/>
      <c r="W6848" s="20"/>
      <c r="AD6848" s="20"/>
    </row>
    <row r="6849" spans="9:30">
      <c r="I6849" s="20"/>
      <c r="P6849" s="20"/>
      <c r="W6849" s="20"/>
      <c r="AD6849" s="20"/>
    </row>
    <row r="6850" spans="9:30">
      <c r="I6850" s="20"/>
      <c r="P6850" s="20"/>
      <c r="W6850" s="20"/>
      <c r="AD6850" s="20"/>
    </row>
    <row r="6851" spans="9:30">
      <c r="I6851" s="20"/>
      <c r="P6851" s="20"/>
      <c r="W6851" s="20"/>
      <c r="AD6851" s="20"/>
    </row>
    <row r="6852" spans="9:30">
      <c r="I6852" s="20"/>
      <c r="P6852" s="20"/>
      <c r="W6852" s="20"/>
      <c r="AD6852" s="20"/>
    </row>
    <row r="6853" spans="9:30">
      <c r="I6853" s="20"/>
      <c r="P6853" s="20"/>
      <c r="W6853" s="20"/>
      <c r="AD6853" s="20"/>
    </row>
    <row r="6854" spans="9:30">
      <c r="I6854" s="20"/>
      <c r="P6854" s="20"/>
      <c r="W6854" s="20"/>
      <c r="AD6854" s="20"/>
    </row>
    <row r="6855" spans="9:30">
      <c r="I6855" s="20"/>
      <c r="P6855" s="20"/>
      <c r="W6855" s="20"/>
      <c r="AD6855" s="20"/>
    </row>
    <row r="6856" spans="9:30">
      <c r="I6856" s="20"/>
      <c r="P6856" s="20"/>
      <c r="W6856" s="20"/>
      <c r="AD6856" s="20"/>
    </row>
    <row r="6857" spans="9:30">
      <c r="I6857" s="20"/>
      <c r="P6857" s="20"/>
      <c r="W6857" s="20"/>
      <c r="AD6857" s="20"/>
    </row>
    <row r="6858" spans="9:30">
      <c r="I6858" s="20"/>
      <c r="P6858" s="20"/>
      <c r="W6858" s="20"/>
      <c r="AD6858" s="20"/>
    </row>
    <row r="6859" spans="9:30">
      <c r="I6859" s="20"/>
      <c r="P6859" s="20"/>
      <c r="W6859" s="20"/>
      <c r="AD6859" s="20"/>
    </row>
    <row r="6860" spans="9:30">
      <c r="I6860" s="20"/>
      <c r="P6860" s="20"/>
      <c r="W6860" s="20"/>
      <c r="AD6860" s="20"/>
    </row>
    <row r="6861" spans="9:30">
      <c r="I6861" s="20"/>
      <c r="P6861" s="20"/>
      <c r="W6861" s="20"/>
      <c r="AD6861" s="20"/>
    </row>
    <row r="6862" spans="9:30">
      <c r="I6862" s="20"/>
      <c r="P6862" s="20"/>
      <c r="W6862" s="20"/>
      <c r="AD6862" s="20"/>
    </row>
    <row r="6863" spans="9:30">
      <c r="I6863" s="20"/>
      <c r="P6863" s="20"/>
      <c r="W6863" s="20"/>
      <c r="AD6863" s="20"/>
    </row>
    <row r="6864" spans="9:30">
      <c r="I6864" s="20"/>
      <c r="P6864" s="20"/>
      <c r="W6864" s="20"/>
      <c r="AD6864" s="20"/>
    </row>
    <row r="6865" spans="9:30">
      <c r="I6865" s="20"/>
      <c r="P6865" s="20"/>
      <c r="W6865" s="20"/>
      <c r="AD6865" s="20"/>
    </row>
    <row r="6866" spans="9:30">
      <c r="I6866" s="20"/>
      <c r="P6866" s="20"/>
      <c r="W6866" s="20"/>
      <c r="AD6866" s="20"/>
    </row>
    <row r="6867" spans="9:30">
      <c r="I6867" s="20"/>
      <c r="P6867" s="20"/>
      <c r="W6867" s="20"/>
      <c r="AD6867" s="20"/>
    </row>
    <row r="6868" spans="9:30">
      <c r="I6868" s="20"/>
      <c r="P6868" s="20"/>
      <c r="W6868" s="20"/>
      <c r="AD6868" s="20"/>
    </row>
    <row r="6869" spans="9:30">
      <c r="I6869" s="20"/>
      <c r="P6869" s="20"/>
      <c r="W6869" s="20"/>
      <c r="AD6869" s="20"/>
    </row>
    <row r="6870" spans="9:30">
      <c r="I6870" s="20"/>
      <c r="P6870" s="20"/>
      <c r="W6870" s="20"/>
      <c r="AD6870" s="20"/>
    </row>
    <row r="6871" spans="9:30">
      <c r="I6871" s="20"/>
      <c r="P6871" s="20"/>
      <c r="W6871" s="20"/>
      <c r="AD6871" s="20"/>
    </row>
    <row r="6872" spans="9:30">
      <c r="I6872" s="20"/>
      <c r="P6872" s="20"/>
      <c r="W6872" s="20"/>
      <c r="AD6872" s="20"/>
    </row>
    <row r="6873" spans="9:30">
      <c r="I6873" s="20"/>
      <c r="P6873" s="20"/>
      <c r="W6873" s="20"/>
      <c r="AD6873" s="20"/>
    </row>
    <row r="6874" spans="9:30">
      <c r="I6874" s="20"/>
      <c r="P6874" s="20"/>
      <c r="W6874" s="20"/>
      <c r="AD6874" s="20"/>
    </row>
    <row r="6875" spans="9:30">
      <c r="I6875" s="20"/>
      <c r="P6875" s="20"/>
      <c r="W6875" s="20"/>
      <c r="AD6875" s="20"/>
    </row>
    <row r="6876" spans="9:30">
      <c r="I6876" s="20"/>
      <c r="P6876" s="20"/>
      <c r="W6876" s="20"/>
      <c r="AD6876" s="20"/>
    </row>
    <row r="6877" spans="9:30">
      <c r="I6877" s="20"/>
      <c r="P6877" s="20"/>
      <c r="W6877" s="20"/>
      <c r="AD6877" s="20"/>
    </row>
    <row r="6878" spans="9:30">
      <c r="I6878" s="20"/>
      <c r="P6878" s="20"/>
      <c r="W6878" s="20"/>
      <c r="AD6878" s="20"/>
    </row>
    <row r="6879" spans="9:30">
      <c r="I6879" s="20"/>
      <c r="P6879" s="20"/>
      <c r="W6879" s="20"/>
      <c r="AD6879" s="20"/>
    </row>
    <row r="6880" spans="9:30">
      <c r="I6880" s="20"/>
      <c r="P6880" s="20"/>
      <c r="W6880" s="20"/>
      <c r="AD6880" s="20"/>
    </row>
    <row r="6881" spans="9:30">
      <c r="I6881" s="20"/>
      <c r="P6881" s="20"/>
      <c r="W6881" s="20"/>
      <c r="AD6881" s="20"/>
    </row>
    <row r="6882" spans="9:30">
      <c r="I6882" s="20"/>
      <c r="P6882" s="20"/>
      <c r="W6882" s="20"/>
      <c r="AD6882" s="20"/>
    </row>
    <row r="6883" spans="9:30">
      <c r="I6883" s="20"/>
      <c r="P6883" s="20"/>
      <c r="W6883" s="20"/>
      <c r="AD6883" s="20"/>
    </row>
    <row r="6884" spans="9:30">
      <c r="I6884" s="20"/>
      <c r="P6884" s="20"/>
      <c r="W6884" s="20"/>
      <c r="AD6884" s="20"/>
    </row>
    <row r="6885" spans="9:30">
      <c r="I6885" s="20"/>
      <c r="P6885" s="20"/>
      <c r="W6885" s="20"/>
      <c r="AD6885" s="20"/>
    </row>
    <row r="6886" spans="9:30">
      <c r="I6886" s="20"/>
      <c r="P6886" s="20"/>
      <c r="W6886" s="20"/>
      <c r="AD6886" s="20"/>
    </row>
    <row r="6887" spans="9:30">
      <c r="I6887" s="20"/>
      <c r="P6887" s="20"/>
      <c r="W6887" s="20"/>
      <c r="AD6887" s="20"/>
    </row>
    <row r="6888" spans="9:30">
      <c r="I6888" s="20"/>
      <c r="P6888" s="20"/>
      <c r="W6888" s="20"/>
      <c r="AD6888" s="20"/>
    </row>
    <row r="6889" spans="9:30">
      <c r="I6889" s="20"/>
      <c r="P6889" s="20"/>
      <c r="W6889" s="20"/>
      <c r="AD6889" s="20"/>
    </row>
    <row r="6890" spans="9:30">
      <c r="I6890" s="20"/>
      <c r="P6890" s="20"/>
      <c r="W6890" s="20"/>
      <c r="AD6890" s="20"/>
    </row>
    <row r="6891" spans="9:30">
      <c r="I6891" s="20"/>
      <c r="P6891" s="20"/>
      <c r="W6891" s="20"/>
      <c r="AD6891" s="20"/>
    </row>
    <row r="6892" spans="9:30">
      <c r="I6892" s="20"/>
      <c r="P6892" s="20"/>
      <c r="W6892" s="20"/>
      <c r="AD6892" s="20"/>
    </row>
    <row r="6893" spans="9:30">
      <c r="I6893" s="20"/>
      <c r="P6893" s="20"/>
      <c r="W6893" s="20"/>
      <c r="AD6893" s="20"/>
    </row>
    <row r="6894" spans="9:30">
      <c r="I6894" s="20"/>
      <c r="P6894" s="20"/>
      <c r="W6894" s="20"/>
      <c r="AD6894" s="20"/>
    </row>
    <row r="6895" spans="9:30">
      <c r="I6895" s="20"/>
      <c r="P6895" s="20"/>
      <c r="W6895" s="20"/>
      <c r="AD6895" s="20"/>
    </row>
    <row r="6896" spans="9:30">
      <c r="I6896" s="20"/>
      <c r="P6896" s="20"/>
      <c r="W6896" s="20"/>
      <c r="AD6896" s="20"/>
    </row>
    <row r="6897" spans="9:30">
      <c r="I6897" s="20"/>
      <c r="P6897" s="20"/>
      <c r="W6897" s="20"/>
      <c r="AD6897" s="20"/>
    </row>
    <row r="6898" spans="9:30">
      <c r="I6898" s="20"/>
      <c r="P6898" s="20"/>
      <c r="W6898" s="20"/>
      <c r="AD6898" s="20"/>
    </row>
    <row r="6899" spans="9:30">
      <c r="I6899" s="20"/>
      <c r="P6899" s="20"/>
      <c r="W6899" s="20"/>
      <c r="AD6899" s="20"/>
    </row>
    <row r="6900" spans="9:30">
      <c r="I6900" s="20"/>
      <c r="P6900" s="20"/>
      <c r="W6900" s="20"/>
      <c r="AD6900" s="20"/>
    </row>
    <row r="6901" spans="9:30">
      <c r="I6901" s="20"/>
      <c r="P6901" s="20"/>
      <c r="W6901" s="20"/>
      <c r="AD6901" s="20"/>
    </row>
    <row r="6902" spans="9:30">
      <c r="I6902" s="20"/>
      <c r="P6902" s="20"/>
      <c r="W6902" s="20"/>
      <c r="AD6902" s="20"/>
    </row>
    <row r="6903" spans="9:30">
      <c r="I6903" s="20"/>
      <c r="P6903" s="20"/>
      <c r="W6903" s="20"/>
      <c r="AD6903" s="20"/>
    </row>
    <row r="6904" spans="9:30">
      <c r="I6904" s="20"/>
      <c r="P6904" s="20"/>
      <c r="W6904" s="20"/>
      <c r="AD6904" s="20"/>
    </row>
    <row r="6905" spans="9:30">
      <c r="I6905" s="20"/>
      <c r="P6905" s="20"/>
      <c r="W6905" s="20"/>
      <c r="AD6905" s="20"/>
    </row>
    <row r="6906" spans="9:30">
      <c r="I6906" s="20"/>
      <c r="P6906" s="20"/>
      <c r="W6906" s="20"/>
      <c r="AD6906" s="20"/>
    </row>
    <row r="6907" spans="9:30">
      <c r="I6907" s="20"/>
      <c r="P6907" s="20"/>
      <c r="W6907" s="20"/>
      <c r="AD6907" s="20"/>
    </row>
    <row r="6908" spans="9:30">
      <c r="I6908" s="20"/>
      <c r="P6908" s="20"/>
      <c r="W6908" s="20"/>
      <c r="AD6908" s="20"/>
    </row>
    <row r="6909" spans="9:30">
      <c r="I6909" s="20"/>
      <c r="P6909" s="20"/>
      <c r="W6909" s="20"/>
      <c r="AD6909" s="20"/>
    </row>
    <row r="6910" spans="9:30">
      <c r="I6910" s="20"/>
      <c r="P6910" s="20"/>
      <c r="W6910" s="20"/>
      <c r="AD6910" s="20"/>
    </row>
    <row r="6911" spans="9:30">
      <c r="I6911" s="20"/>
      <c r="P6911" s="20"/>
      <c r="W6911" s="20"/>
      <c r="AD6911" s="20"/>
    </row>
    <row r="6912" spans="9:30">
      <c r="I6912" s="20"/>
      <c r="P6912" s="20"/>
      <c r="W6912" s="20"/>
      <c r="AD6912" s="20"/>
    </row>
    <row r="6913" spans="9:30">
      <c r="I6913" s="20"/>
      <c r="P6913" s="20"/>
      <c r="W6913" s="20"/>
      <c r="AD6913" s="20"/>
    </row>
    <row r="6914" spans="9:30">
      <c r="I6914" s="20"/>
      <c r="P6914" s="20"/>
      <c r="W6914" s="20"/>
      <c r="AD6914" s="20"/>
    </row>
    <row r="6915" spans="9:30">
      <c r="I6915" s="20"/>
      <c r="P6915" s="20"/>
      <c r="W6915" s="20"/>
      <c r="AD6915" s="20"/>
    </row>
    <row r="6916" spans="9:30">
      <c r="I6916" s="20"/>
      <c r="P6916" s="20"/>
      <c r="W6916" s="20"/>
      <c r="AD6916" s="20"/>
    </row>
    <row r="6917" spans="9:30">
      <c r="I6917" s="20"/>
      <c r="P6917" s="20"/>
      <c r="W6917" s="20"/>
      <c r="AD6917" s="20"/>
    </row>
    <row r="6918" spans="9:30">
      <c r="I6918" s="20"/>
      <c r="P6918" s="20"/>
      <c r="W6918" s="20"/>
      <c r="AD6918" s="20"/>
    </row>
    <row r="6919" spans="9:30">
      <c r="I6919" s="20"/>
      <c r="P6919" s="20"/>
      <c r="W6919" s="20"/>
      <c r="AD6919" s="20"/>
    </row>
    <row r="6920" spans="9:30">
      <c r="I6920" s="20"/>
      <c r="P6920" s="20"/>
      <c r="W6920" s="20"/>
      <c r="AD6920" s="20"/>
    </row>
    <row r="6921" spans="9:30">
      <c r="I6921" s="20"/>
      <c r="P6921" s="20"/>
      <c r="W6921" s="20"/>
      <c r="AD6921" s="20"/>
    </row>
    <row r="6922" spans="9:30">
      <c r="I6922" s="20"/>
      <c r="P6922" s="20"/>
      <c r="W6922" s="20"/>
      <c r="AD6922" s="20"/>
    </row>
    <row r="6923" spans="9:30">
      <c r="I6923" s="20"/>
      <c r="P6923" s="20"/>
      <c r="W6923" s="20"/>
      <c r="AD6923" s="20"/>
    </row>
    <row r="6924" spans="9:30">
      <c r="I6924" s="20"/>
      <c r="P6924" s="20"/>
      <c r="W6924" s="20"/>
      <c r="AD6924" s="20"/>
    </row>
    <row r="6925" spans="9:30">
      <c r="I6925" s="20"/>
      <c r="P6925" s="20"/>
      <c r="W6925" s="20"/>
      <c r="AD6925" s="20"/>
    </row>
    <row r="6926" spans="9:30">
      <c r="I6926" s="20"/>
      <c r="P6926" s="20"/>
      <c r="W6926" s="20"/>
      <c r="AD6926" s="20"/>
    </row>
    <row r="6927" spans="9:30">
      <c r="I6927" s="20"/>
      <c r="P6927" s="20"/>
      <c r="W6927" s="20"/>
      <c r="AD6927" s="20"/>
    </row>
    <row r="6928" spans="9:30">
      <c r="I6928" s="20"/>
      <c r="P6928" s="20"/>
      <c r="W6928" s="20"/>
      <c r="AD6928" s="20"/>
    </row>
    <row r="6929" spans="9:30">
      <c r="I6929" s="20"/>
      <c r="P6929" s="20"/>
      <c r="W6929" s="20"/>
      <c r="AD6929" s="20"/>
    </row>
    <row r="6930" spans="9:30">
      <c r="I6930" s="20"/>
      <c r="P6930" s="20"/>
      <c r="W6930" s="20"/>
      <c r="AD6930" s="20"/>
    </row>
    <row r="6931" spans="9:30">
      <c r="I6931" s="20"/>
      <c r="P6931" s="20"/>
      <c r="W6931" s="20"/>
      <c r="AD6931" s="20"/>
    </row>
    <row r="6932" spans="9:30">
      <c r="I6932" s="20"/>
      <c r="P6932" s="20"/>
      <c r="W6932" s="20"/>
      <c r="AD6932" s="20"/>
    </row>
    <row r="6933" spans="9:30">
      <c r="I6933" s="20"/>
      <c r="P6933" s="20"/>
      <c r="W6933" s="20"/>
      <c r="AD6933" s="20"/>
    </row>
    <row r="6934" spans="9:30">
      <c r="I6934" s="20"/>
      <c r="P6934" s="20"/>
      <c r="W6934" s="20"/>
      <c r="AD6934" s="20"/>
    </row>
    <row r="6935" spans="9:30">
      <c r="I6935" s="20"/>
      <c r="P6935" s="20"/>
      <c r="W6935" s="20"/>
      <c r="AD6935" s="20"/>
    </row>
    <row r="6936" spans="9:30">
      <c r="I6936" s="20"/>
      <c r="P6936" s="20"/>
      <c r="W6936" s="20"/>
      <c r="AD6936" s="20"/>
    </row>
    <row r="6937" spans="9:30">
      <c r="I6937" s="20"/>
      <c r="P6937" s="20"/>
      <c r="W6937" s="20"/>
      <c r="AD6937" s="20"/>
    </row>
    <row r="6938" spans="9:30">
      <c r="I6938" s="20"/>
      <c r="P6938" s="20"/>
      <c r="W6938" s="20"/>
      <c r="AD6938" s="20"/>
    </row>
    <row r="6939" spans="9:30">
      <c r="I6939" s="20"/>
      <c r="P6939" s="20"/>
      <c r="W6939" s="20"/>
      <c r="AD6939" s="20"/>
    </row>
    <row r="6940" spans="9:30">
      <c r="I6940" s="20"/>
      <c r="P6940" s="20"/>
      <c r="W6940" s="20"/>
      <c r="AD6940" s="20"/>
    </row>
    <row r="6941" spans="9:30">
      <c r="I6941" s="20"/>
      <c r="P6941" s="20"/>
      <c r="W6941" s="20"/>
      <c r="AD6941" s="20"/>
    </row>
    <row r="6942" spans="9:30">
      <c r="I6942" s="20"/>
      <c r="P6942" s="20"/>
      <c r="W6942" s="20"/>
      <c r="AD6942" s="20"/>
    </row>
    <row r="6943" spans="9:30">
      <c r="I6943" s="20"/>
      <c r="P6943" s="20"/>
      <c r="W6943" s="20"/>
      <c r="AD6943" s="20"/>
    </row>
    <row r="6944" spans="9:30">
      <c r="I6944" s="20"/>
      <c r="P6944" s="20"/>
      <c r="W6944" s="20"/>
      <c r="AD6944" s="20"/>
    </row>
    <row r="6945" spans="9:30">
      <c r="I6945" s="20"/>
      <c r="P6945" s="20"/>
      <c r="W6945" s="20"/>
      <c r="AD6945" s="20"/>
    </row>
    <row r="6946" spans="9:30">
      <c r="I6946" s="20"/>
      <c r="P6946" s="20"/>
      <c r="W6946" s="20"/>
      <c r="AD6946" s="20"/>
    </row>
    <row r="6947" spans="9:30">
      <c r="I6947" s="20"/>
      <c r="P6947" s="20"/>
      <c r="W6947" s="20"/>
      <c r="AD6947" s="20"/>
    </row>
    <row r="6948" spans="9:30">
      <c r="I6948" s="20"/>
      <c r="P6948" s="20"/>
      <c r="W6948" s="20"/>
      <c r="AD6948" s="20"/>
    </row>
    <row r="6949" spans="9:30">
      <c r="I6949" s="20"/>
      <c r="P6949" s="20"/>
      <c r="W6949" s="20"/>
      <c r="AD6949" s="20"/>
    </row>
    <row r="6950" spans="9:30">
      <c r="I6950" s="20"/>
      <c r="P6950" s="20"/>
      <c r="W6950" s="20"/>
      <c r="AD6950" s="20"/>
    </row>
    <row r="6951" spans="9:30">
      <c r="I6951" s="20"/>
      <c r="P6951" s="20"/>
      <c r="W6951" s="20"/>
      <c r="AD6951" s="20"/>
    </row>
    <row r="6952" spans="9:30">
      <c r="I6952" s="20"/>
      <c r="P6952" s="20"/>
      <c r="W6952" s="20"/>
      <c r="AD6952" s="20"/>
    </row>
    <row r="6953" spans="9:30">
      <c r="I6953" s="20"/>
      <c r="P6953" s="20"/>
      <c r="W6953" s="20"/>
      <c r="AD6953" s="20"/>
    </row>
    <row r="6954" spans="9:30">
      <c r="I6954" s="20"/>
      <c r="P6954" s="20"/>
      <c r="W6954" s="20"/>
      <c r="AD6954" s="20"/>
    </row>
    <row r="6955" spans="9:30">
      <c r="I6955" s="20"/>
      <c r="P6955" s="20"/>
      <c r="W6955" s="20"/>
      <c r="AD6955" s="20"/>
    </row>
    <row r="6956" spans="9:30">
      <c r="I6956" s="20"/>
      <c r="P6956" s="20"/>
      <c r="W6956" s="20"/>
      <c r="AD6956" s="20"/>
    </row>
    <row r="6957" spans="9:30">
      <c r="I6957" s="20"/>
      <c r="P6957" s="20"/>
      <c r="W6957" s="20"/>
      <c r="AD6957" s="20"/>
    </row>
    <row r="6958" spans="9:30">
      <c r="I6958" s="20"/>
      <c r="P6958" s="20"/>
      <c r="W6958" s="20"/>
      <c r="AD6958" s="20"/>
    </row>
    <row r="6959" spans="9:30">
      <c r="I6959" s="20"/>
      <c r="P6959" s="20"/>
      <c r="W6959" s="20"/>
      <c r="AD6959" s="20"/>
    </row>
    <row r="6960" spans="9:30">
      <c r="I6960" s="20"/>
      <c r="P6960" s="20"/>
      <c r="W6960" s="20"/>
      <c r="AD6960" s="20"/>
    </row>
    <row r="6961" spans="9:30">
      <c r="I6961" s="20"/>
      <c r="P6961" s="20"/>
      <c r="W6961" s="20"/>
      <c r="AD6961" s="20"/>
    </row>
    <row r="6962" spans="9:30">
      <c r="I6962" s="20"/>
      <c r="P6962" s="20"/>
      <c r="W6962" s="20"/>
      <c r="AD6962" s="20"/>
    </row>
    <row r="6963" spans="9:30">
      <c r="I6963" s="20"/>
      <c r="P6963" s="20"/>
      <c r="W6963" s="20"/>
      <c r="AD6963" s="20"/>
    </row>
    <row r="6964" spans="9:30">
      <c r="I6964" s="20"/>
      <c r="P6964" s="20"/>
      <c r="W6964" s="20"/>
      <c r="AD6964" s="20"/>
    </row>
    <row r="6965" spans="9:30">
      <c r="I6965" s="20"/>
      <c r="P6965" s="20"/>
      <c r="W6965" s="20"/>
      <c r="AD6965" s="20"/>
    </row>
    <row r="6966" spans="9:30">
      <c r="I6966" s="20"/>
      <c r="P6966" s="20"/>
      <c r="W6966" s="20"/>
      <c r="AD6966" s="20"/>
    </row>
    <row r="6967" spans="9:30">
      <c r="I6967" s="20"/>
      <c r="P6967" s="20"/>
      <c r="W6967" s="20"/>
      <c r="AD6967" s="20"/>
    </row>
    <row r="6968" spans="9:30">
      <c r="I6968" s="20"/>
      <c r="P6968" s="20"/>
      <c r="W6968" s="20"/>
      <c r="AD6968" s="20"/>
    </row>
    <row r="6969" spans="9:30">
      <c r="I6969" s="20"/>
      <c r="P6969" s="20"/>
      <c r="W6969" s="20"/>
      <c r="AD6969" s="20"/>
    </row>
    <row r="6970" spans="9:30">
      <c r="I6970" s="20"/>
      <c r="P6970" s="20"/>
      <c r="W6970" s="20"/>
      <c r="AD6970" s="20"/>
    </row>
    <row r="6971" spans="9:30">
      <c r="I6971" s="20"/>
      <c r="P6971" s="20"/>
      <c r="W6971" s="20"/>
      <c r="AD6971" s="20"/>
    </row>
    <row r="6972" spans="9:30">
      <c r="I6972" s="20"/>
      <c r="P6972" s="20"/>
      <c r="W6972" s="20"/>
      <c r="AD6972" s="20"/>
    </row>
    <row r="6973" spans="9:30">
      <c r="I6973" s="20"/>
      <c r="P6973" s="20"/>
      <c r="W6973" s="20"/>
      <c r="AD6973" s="20"/>
    </row>
    <row r="6974" spans="9:30">
      <c r="I6974" s="20"/>
      <c r="P6974" s="20"/>
      <c r="W6974" s="20"/>
      <c r="AD6974" s="20"/>
    </row>
    <row r="6975" spans="9:30">
      <c r="I6975" s="20"/>
      <c r="P6975" s="20"/>
      <c r="W6975" s="20"/>
      <c r="AD6975" s="20"/>
    </row>
    <row r="6976" spans="9:30">
      <c r="I6976" s="20"/>
      <c r="P6976" s="20"/>
      <c r="W6976" s="20"/>
      <c r="AD6976" s="20"/>
    </row>
    <row r="6977" spans="9:30">
      <c r="I6977" s="20"/>
      <c r="P6977" s="20"/>
      <c r="W6977" s="20"/>
      <c r="AD6977" s="20"/>
    </row>
    <row r="6978" spans="9:30">
      <c r="I6978" s="20"/>
      <c r="P6978" s="20"/>
      <c r="W6978" s="20"/>
      <c r="AD6978" s="20"/>
    </row>
    <row r="6979" spans="9:30">
      <c r="I6979" s="20"/>
      <c r="P6979" s="20"/>
      <c r="W6979" s="20"/>
      <c r="AD6979" s="20"/>
    </row>
    <row r="6980" spans="9:30">
      <c r="I6980" s="20"/>
      <c r="P6980" s="20"/>
      <c r="W6980" s="20"/>
      <c r="AD6980" s="20"/>
    </row>
    <row r="6981" spans="9:30">
      <c r="I6981" s="20"/>
      <c r="P6981" s="20"/>
      <c r="W6981" s="20"/>
      <c r="AD6981" s="20"/>
    </row>
    <row r="6982" spans="9:30">
      <c r="I6982" s="20"/>
      <c r="P6982" s="20"/>
      <c r="W6982" s="20"/>
      <c r="AD6982" s="20"/>
    </row>
    <row r="6983" spans="9:30">
      <c r="I6983" s="20"/>
      <c r="P6983" s="20"/>
      <c r="W6983" s="20"/>
      <c r="AD6983" s="20"/>
    </row>
    <row r="6984" spans="9:30">
      <c r="I6984" s="20"/>
      <c r="P6984" s="20"/>
      <c r="W6984" s="20"/>
      <c r="AD6984" s="20"/>
    </row>
    <row r="6985" spans="9:30">
      <c r="I6985" s="20"/>
      <c r="P6985" s="20"/>
      <c r="W6985" s="20"/>
      <c r="AD6985" s="20"/>
    </row>
    <row r="6986" spans="9:30">
      <c r="I6986" s="20"/>
      <c r="P6986" s="20"/>
      <c r="W6986" s="20"/>
      <c r="AD6986" s="20"/>
    </row>
    <row r="6987" spans="9:30">
      <c r="I6987" s="20"/>
      <c r="P6987" s="20"/>
      <c r="W6987" s="20"/>
      <c r="AD6987" s="20"/>
    </row>
    <row r="6988" spans="9:30">
      <c r="I6988" s="20"/>
      <c r="P6988" s="20"/>
      <c r="W6988" s="20"/>
      <c r="AD6988" s="20"/>
    </row>
    <row r="6989" spans="9:30">
      <c r="I6989" s="20"/>
      <c r="P6989" s="20"/>
      <c r="W6989" s="20"/>
      <c r="AD6989" s="20"/>
    </row>
    <row r="6990" spans="9:30">
      <c r="I6990" s="20"/>
      <c r="P6990" s="20"/>
      <c r="W6990" s="20"/>
      <c r="AD6990" s="20"/>
    </row>
    <row r="6991" spans="9:30">
      <c r="I6991" s="20"/>
      <c r="P6991" s="20"/>
      <c r="W6991" s="20"/>
      <c r="AD6991" s="20"/>
    </row>
    <row r="6992" spans="9:30">
      <c r="I6992" s="20"/>
      <c r="P6992" s="20"/>
      <c r="W6992" s="20"/>
      <c r="AD6992" s="20"/>
    </row>
    <row r="6993" spans="9:30">
      <c r="I6993" s="20"/>
      <c r="P6993" s="20"/>
      <c r="W6993" s="20"/>
      <c r="AD6993" s="20"/>
    </row>
    <row r="6994" spans="9:30">
      <c r="I6994" s="20"/>
      <c r="P6994" s="20"/>
      <c r="W6994" s="20"/>
      <c r="AD6994" s="20"/>
    </row>
    <row r="6995" spans="9:30">
      <c r="I6995" s="20"/>
      <c r="P6995" s="20"/>
      <c r="W6995" s="20"/>
      <c r="AD6995" s="20"/>
    </row>
    <row r="6996" spans="9:30">
      <c r="I6996" s="20"/>
      <c r="P6996" s="20"/>
      <c r="W6996" s="20"/>
      <c r="AD6996" s="20"/>
    </row>
    <row r="6997" spans="9:30">
      <c r="I6997" s="20"/>
      <c r="P6997" s="20"/>
      <c r="W6997" s="20"/>
      <c r="AD6997" s="20"/>
    </row>
    <row r="6998" spans="9:30">
      <c r="I6998" s="20"/>
      <c r="P6998" s="20"/>
      <c r="W6998" s="20"/>
      <c r="AD6998" s="20"/>
    </row>
    <row r="6999" spans="9:30">
      <c r="I6999" s="20"/>
      <c r="P6999" s="20"/>
      <c r="W6999" s="20"/>
      <c r="AD6999" s="20"/>
    </row>
    <row r="7000" spans="9:30">
      <c r="I7000" s="20"/>
      <c r="P7000" s="20"/>
      <c r="W7000" s="20"/>
      <c r="AD7000" s="20"/>
    </row>
    <row r="7001" spans="9:30">
      <c r="I7001" s="20"/>
      <c r="P7001" s="20"/>
      <c r="W7001" s="20"/>
      <c r="AD7001" s="20"/>
    </row>
    <row r="7002" spans="9:30">
      <c r="I7002" s="20"/>
      <c r="P7002" s="20"/>
      <c r="W7002" s="20"/>
      <c r="AD7002" s="20"/>
    </row>
    <row r="7003" spans="9:30">
      <c r="I7003" s="20"/>
      <c r="P7003" s="20"/>
      <c r="W7003" s="20"/>
      <c r="AD7003" s="20"/>
    </row>
    <row r="7004" spans="9:30">
      <c r="I7004" s="20"/>
      <c r="P7004" s="20"/>
      <c r="W7004" s="20"/>
      <c r="AD7004" s="20"/>
    </row>
    <row r="7005" spans="9:30">
      <c r="I7005" s="20"/>
      <c r="P7005" s="20"/>
      <c r="W7005" s="20"/>
      <c r="AD7005" s="20"/>
    </row>
    <row r="7006" spans="9:30">
      <c r="I7006" s="20"/>
      <c r="P7006" s="20"/>
      <c r="W7006" s="20"/>
      <c r="AD7006" s="20"/>
    </row>
    <row r="7007" spans="9:30">
      <c r="I7007" s="20"/>
      <c r="P7007" s="20"/>
      <c r="W7007" s="20"/>
      <c r="AD7007" s="20"/>
    </row>
    <row r="7008" spans="9:30">
      <c r="I7008" s="20"/>
      <c r="P7008" s="20"/>
      <c r="W7008" s="20"/>
      <c r="AD7008" s="20"/>
    </row>
    <row r="7009" spans="9:30">
      <c r="I7009" s="20"/>
      <c r="P7009" s="20"/>
      <c r="W7009" s="20"/>
      <c r="AD7009" s="20"/>
    </row>
    <row r="7010" spans="9:30">
      <c r="I7010" s="20"/>
      <c r="P7010" s="20"/>
      <c r="W7010" s="20"/>
      <c r="AD7010" s="20"/>
    </row>
    <row r="7011" spans="9:30">
      <c r="I7011" s="20"/>
      <c r="P7011" s="20"/>
      <c r="W7011" s="20"/>
      <c r="AD7011" s="20"/>
    </row>
    <row r="7012" spans="9:30">
      <c r="I7012" s="20"/>
      <c r="P7012" s="20"/>
      <c r="W7012" s="20"/>
      <c r="AD7012" s="20"/>
    </row>
    <row r="7013" spans="9:30">
      <c r="I7013" s="20"/>
      <c r="P7013" s="20"/>
      <c r="W7013" s="20"/>
      <c r="AD7013" s="20"/>
    </row>
    <row r="7014" spans="9:30">
      <c r="I7014" s="20"/>
      <c r="P7014" s="20"/>
      <c r="W7014" s="20"/>
      <c r="AD7014" s="20"/>
    </row>
    <row r="7015" spans="9:30">
      <c r="I7015" s="20"/>
      <c r="P7015" s="20"/>
      <c r="W7015" s="20"/>
      <c r="AD7015" s="20"/>
    </row>
    <row r="7016" spans="9:30">
      <c r="I7016" s="20"/>
      <c r="P7016" s="20"/>
      <c r="W7016" s="20"/>
      <c r="AD7016" s="20"/>
    </row>
    <row r="7017" spans="9:30">
      <c r="I7017" s="20"/>
      <c r="P7017" s="20"/>
      <c r="W7017" s="20"/>
      <c r="AD7017" s="20"/>
    </row>
    <row r="7018" spans="9:30">
      <c r="I7018" s="20"/>
      <c r="P7018" s="20"/>
      <c r="W7018" s="20"/>
      <c r="AD7018" s="20"/>
    </row>
    <row r="7019" spans="9:30">
      <c r="I7019" s="20"/>
      <c r="P7019" s="20"/>
      <c r="W7019" s="20"/>
      <c r="AD7019" s="20"/>
    </row>
    <row r="7020" spans="9:30">
      <c r="I7020" s="20"/>
      <c r="P7020" s="20"/>
      <c r="W7020" s="20"/>
      <c r="AD7020" s="20"/>
    </row>
    <row r="7021" spans="9:30">
      <c r="I7021" s="20"/>
      <c r="P7021" s="20"/>
      <c r="W7021" s="20"/>
      <c r="AD7021" s="20"/>
    </row>
    <row r="7022" spans="9:30">
      <c r="I7022" s="20"/>
      <c r="P7022" s="20"/>
      <c r="W7022" s="20"/>
      <c r="AD7022" s="20"/>
    </row>
    <row r="7023" spans="9:30">
      <c r="I7023" s="20"/>
      <c r="P7023" s="20"/>
      <c r="W7023" s="20"/>
      <c r="AD7023" s="20"/>
    </row>
    <row r="7024" spans="9:30">
      <c r="I7024" s="20"/>
      <c r="P7024" s="20"/>
      <c r="W7024" s="20"/>
      <c r="AD7024" s="20"/>
    </row>
    <row r="7025" spans="9:30">
      <c r="I7025" s="20"/>
      <c r="P7025" s="20"/>
      <c r="W7025" s="20"/>
      <c r="AD7025" s="20"/>
    </row>
    <row r="7026" spans="9:30">
      <c r="I7026" s="20"/>
      <c r="P7026" s="20"/>
      <c r="W7026" s="20"/>
      <c r="AD7026" s="20"/>
    </row>
    <row r="7027" spans="9:30">
      <c r="I7027" s="20"/>
      <c r="P7027" s="20"/>
      <c r="W7027" s="20"/>
      <c r="AD7027" s="20"/>
    </row>
    <row r="7028" spans="9:30">
      <c r="I7028" s="20"/>
      <c r="P7028" s="20"/>
      <c r="W7028" s="20"/>
      <c r="AD7028" s="20"/>
    </row>
    <row r="7029" spans="9:30">
      <c r="I7029" s="20"/>
      <c r="P7029" s="20"/>
      <c r="W7029" s="20"/>
      <c r="AD7029" s="20"/>
    </row>
    <row r="7030" spans="9:30">
      <c r="I7030" s="20"/>
      <c r="P7030" s="20"/>
      <c r="W7030" s="20"/>
      <c r="AD7030" s="20"/>
    </row>
    <row r="7031" spans="9:30">
      <c r="I7031" s="20"/>
      <c r="P7031" s="20"/>
      <c r="W7031" s="20"/>
      <c r="AD7031" s="20"/>
    </row>
    <row r="7032" spans="9:30">
      <c r="I7032" s="20"/>
      <c r="P7032" s="20"/>
      <c r="W7032" s="20"/>
      <c r="AD7032" s="20"/>
    </row>
    <row r="7033" spans="9:30">
      <c r="I7033" s="20"/>
      <c r="P7033" s="20"/>
      <c r="W7033" s="20"/>
      <c r="AD7033" s="20"/>
    </row>
    <row r="7034" spans="9:30">
      <c r="I7034" s="20"/>
      <c r="P7034" s="20"/>
      <c r="W7034" s="20"/>
      <c r="AD7034" s="20"/>
    </row>
    <row r="7035" spans="9:30">
      <c r="I7035" s="20"/>
      <c r="P7035" s="20"/>
      <c r="W7035" s="20"/>
      <c r="AD7035" s="20"/>
    </row>
    <row r="7036" spans="9:30">
      <c r="I7036" s="20"/>
      <c r="P7036" s="20"/>
      <c r="W7036" s="20"/>
      <c r="AD7036" s="20"/>
    </row>
    <row r="7037" spans="9:30">
      <c r="I7037" s="20"/>
      <c r="P7037" s="20"/>
      <c r="W7037" s="20"/>
      <c r="AD7037" s="20"/>
    </row>
    <row r="7038" spans="9:30">
      <c r="I7038" s="20"/>
      <c r="P7038" s="20"/>
      <c r="W7038" s="20"/>
      <c r="AD7038" s="20"/>
    </row>
    <row r="7039" spans="9:30">
      <c r="I7039" s="20"/>
      <c r="P7039" s="20"/>
      <c r="W7039" s="20"/>
      <c r="AD7039" s="20"/>
    </row>
    <row r="7040" spans="9:30">
      <c r="I7040" s="20"/>
      <c r="P7040" s="20"/>
      <c r="W7040" s="20"/>
      <c r="AD7040" s="20"/>
    </row>
    <row r="7041" spans="9:30">
      <c r="I7041" s="20"/>
      <c r="P7041" s="20"/>
      <c r="W7041" s="20"/>
      <c r="AD7041" s="20"/>
    </row>
    <row r="7042" spans="9:30">
      <c r="I7042" s="20"/>
      <c r="P7042" s="20"/>
      <c r="W7042" s="20"/>
      <c r="AD7042" s="20"/>
    </row>
    <row r="7043" spans="9:30">
      <c r="I7043" s="20"/>
      <c r="P7043" s="20"/>
      <c r="W7043" s="20"/>
      <c r="AD7043" s="20"/>
    </row>
    <row r="7044" spans="9:30">
      <c r="I7044" s="20"/>
      <c r="P7044" s="20"/>
      <c r="W7044" s="20"/>
      <c r="AD7044" s="20"/>
    </row>
    <row r="7045" spans="9:30">
      <c r="I7045" s="20"/>
      <c r="P7045" s="20"/>
      <c r="W7045" s="20"/>
      <c r="AD7045" s="20"/>
    </row>
    <row r="7046" spans="9:30">
      <c r="I7046" s="20"/>
      <c r="P7046" s="20"/>
      <c r="W7046" s="20"/>
      <c r="AD7046" s="20"/>
    </row>
    <row r="7047" spans="9:30">
      <c r="I7047" s="20"/>
      <c r="P7047" s="20"/>
      <c r="W7047" s="20"/>
      <c r="AD7047" s="20"/>
    </row>
    <row r="7048" spans="9:30">
      <c r="I7048" s="20"/>
      <c r="P7048" s="20"/>
      <c r="W7048" s="20"/>
      <c r="AD7048" s="20"/>
    </row>
    <row r="7049" spans="9:30">
      <c r="I7049" s="20"/>
      <c r="P7049" s="20"/>
      <c r="W7049" s="20"/>
      <c r="AD7049" s="20"/>
    </row>
    <row r="7050" spans="9:30">
      <c r="I7050" s="20"/>
      <c r="P7050" s="20"/>
      <c r="W7050" s="20"/>
      <c r="AD7050" s="20"/>
    </row>
    <row r="7051" spans="9:30">
      <c r="I7051" s="20"/>
      <c r="P7051" s="20"/>
      <c r="W7051" s="20"/>
      <c r="AD7051" s="20"/>
    </row>
    <row r="7052" spans="9:30">
      <c r="I7052" s="20"/>
      <c r="P7052" s="20"/>
      <c r="W7052" s="20"/>
      <c r="AD7052" s="20"/>
    </row>
    <row r="7053" spans="9:30">
      <c r="I7053" s="20"/>
      <c r="P7053" s="20"/>
      <c r="W7053" s="20"/>
      <c r="AD7053" s="20"/>
    </row>
    <row r="7054" spans="9:30">
      <c r="I7054" s="20"/>
      <c r="P7054" s="20"/>
      <c r="W7054" s="20"/>
      <c r="AD7054" s="20"/>
    </row>
    <row r="7055" spans="9:30">
      <c r="I7055" s="20"/>
      <c r="P7055" s="20"/>
      <c r="W7055" s="20"/>
      <c r="AD7055" s="20"/>
    </row>
    <row r="7056" spans="9:30">
      <c r="I7056" s="20"/>
      <c r="P7056" s="20"/>
      <c r="W7056" s="20"/>
      <c r="AD7056" s="20"/>
    </row>
    <row r="7057" spans="9:30">
      <c r="I7057" s="20"/>
      <c r="P7057" s="20"/>
      <c r="W7057" s="20"/>
      <c r="AD7057" s="20"/>
    </row>
    <row r="7058" spans="9:30">
      <c r="I7058" s="20"/>
      <c r="P7058" s="20"/>
      <c r="W7058" s="20"/>
      <c r="AD7058" s="20"/>
    </row>
    <row r="7059" spans="9:30">
      <c r="I7059" s="20"/>
      <c r="P7059" s="20"/>
      <c r="W7059" s="20"/>
      <c r="AD7059" s="20"/>
    </row>
    <row r="7060" spans="9:30">
      <c r="I7060" s="20"/>
      <c r="P7060" s="20"/>
      <c r="W7060" s="20"/>
      <c r="AD7060" s="20"/>
    </row>
    <row r="7061" spans="9:30">
      <c r="I7061" s="20"/>
      <c r="P7061" s="20"/>
      <c r="W7061" s="20"/>
      <c r="AD7061" s="20"/>
    </row>
    <row r="7062" spans="9:30">
      <c r="I7062" s="20"/>
      <c r="P7062" s="20"/>
      <c r="W7062" s="20"/>
      <c r="AD7062" s="20"/>
    </row>
    <row r="7063" spans="9:30">
      <c r="I7063" s="20"/>
      <c r="P7063" s="20"/>
      <c r="W7063" s="20"/>
      <c r="AD7063" s="20"/>
    </row>
    <row r="7064" spans="9:30">
      <c r="I7064" s="20"/>
      <c r="P7064" s="20"/>
      <c r="W7064" s="20"/>
      <c r="AD7064" s="20"/>
    </row>
    <row r="7065" spans="9:30">
      <c r="I7065" s="20"/>
      <c r="P7065" s="20"/>
      <c r="W7065" s="20"/>
      <c r="AD7065" s="20"/>
    </row>
    <row r="7066" spans="9:30">
      <c r="I7066" s="20"/>
      <c r="P7066" s="20"/>
      <c r="W7066" s="20"/>
      <c r="AD7066" s="20"/>
    </row>
    <row r="7067" spans="9:30">
      <c r="I7067" s="20"/>
      <c r="P7067" s="20"/>
      <c r="W7067" s="20"/>
      <c r="AD7067" s="20"/>
    </row>
    <row r="7068" spans="9:30">
      <c r="I7068" s="20"/>
      <c r="P7068" s="20"/>
      <c r="W7068" s="20"/>
      <c r="AD7068" s="20"/>
    </row>
    <row r="7069" spans="9:30">
      <c r="I7069" s="20"/>
      <c r="P7069" s="20"/>
      <c r="W7069" s="20"/>
      <c r="AD7069" s="20"/>
    </row>
    <row r="7070" spans="9:30">
      <c r="I7070" s="20"/>
      <c r="P7070" s="20"/>
      <c r="W7070" s="20"/>
      <c r="AD7070" s="20"/>
    </row>
    <row r="7071" spans="9:30">
      <c r="I7071" s="20"/>
      <c r="P7071" s="20"/>
      <c r="W7071" s="20"/>
      <c r="AD7071" s="20"/>
    </row>
    <row r="7072" spans="9:30">
      <c r="I7072" s="20"/>
      <c r="P7072" s="20"/>
      <c r="W7072" s="20"/>
      <c r="AD7072" s="20"/>
    </row>
    <row r="7073" spans="9:30">
      <c r="I7073" s="20"/>
      <c r="P7073" s="20"/>
      <c r="W7073" s="20"/>
      <c r="AD7073" s="20"/>
    </row>
    <row r="7074" spans="9:30">
      <c r="I7074" s="20"/>
      <c r="P7074" s="20"/>
      <c r="W7074" s="20"/>
      <c r="AD7074" s="20"/>
    </row>
    <row r="7075" spans="9:30">
      <c r="I7075" s="20"/>
      <c r="P7075" s="20"/>
      <c r="W7075" s="20"/>
      <c r="AD7075" s="20"/>
    </row>
    <row r="7076" spans="9:30">
      <c r="I7076" s="20"/>
      <c r="P7076" s="20"/>
      <c r="W7076" s="20"/>
      <c r="AD7076" s="20"/>
    </row>
    <row r="7077" spans="9:30">
      <c r="I7077" s="20"/>
      <c r="P7077" s="20"/>
      <c r="W7077" s="20"/>
      <c r="AD7077" s="20"/>
    </row>
    <row r="7078" spans="9:30">
      <c r="I7078" s="20"/>
      <c r="P7078" s="20"/>
      <c r="W7078" s="20"/>
      <c r="AD7078" s="20"/>
    </row>
    <row r="7079" spans="9:30">
      <c r="I7079" s="20"/>
      <c r="P7079" s="20"/>
      <c r="W7079" s="20"/>
      <c r="AD7079" s="20"/>
    </row>
    <row r="7080" spans="9:30">
      <c r="I7080" s="20"/>
      <c r="P7080" s="20"/>
      <c r="W7080" s="20"/>
      <c r="AD7080" s="20"/>
    </row>
    <row r="7081" spans="9:30">
      <c r="I7081" s="20"/>
      <c r="P7081" s="20"/>
      <c r="W7081" s="20"/>
      <c r="AD7081" s="20"/>
    </row>
    <row r="7082" spans="9:30">
      <c r="I7082" s="20"/>
      <c r="P7082" s="20"/>
      <c r="W7082" s="20"/>
      <c r="AD7082" s="20"/>
    </row>
    <row r="7083" spans="9:30">
      <c r="I7083" s="20"/>
      <c r="P7083" s="20"/>
      <c r="W7083" s="20"/>
      <c r="AD7083" s="20"/>
    </row>
    <row r="7084" spans="9:30">
      <c r="I7084" s="20"/>
      <c r="P7084" s="20"/>
      <c r="W7084" s="20"/>
      <c r="AD7084" s="20"/>
    </row>
    <row r="7085" spans="9:30">
      <c r="I7085" s="20"/>
      <c r="P7085" s="20"/>
      <c r="W7085" s="20"/>
      <c r="AD7085" s="20"/>
    </row>
    <row r="7086" spans="9:30">
      <c r="I7086" s="20"/>
      <c r="P7086" s="20"/>
      <c r="W7086" s="20"/>
      <c r="AD7086" s="20"/>
    </row>
    <row r="7087" spans="9:30">
      <c r="I7087" s="20"/>
      <c r="P7087" s="20"/>
      <c r="W7087" s="20"/>
      <c r="AD7087" s="20"/>
    </row>
    <row r="7088" spans="9:30">
      <c r="I7088" s="20"/>
      <c r="P7088" s="20"/>
      <c r="W7088" s="20"/>
      <c r="AD7088" s="20"/>
    </row>
    <row r="7089" spans="9:30">
      <c r="I7089" s="20"/>
      <c r="P7089" s="20"/>
      <c r="W7089" s="20"/>
      <c r="AD7089" s="20"/>
    </row>
    <row r="7090" spans="9:30">
      <c r="I7090" s="20"/>
      <c r="P7090" s="20"/>
      <c r="W7090" s="20"/>
      <c r="AD7090" s="20"/>
    </row>
    <row r="7091" spans="9:30">
      <c r="I7091" s="20"/>
      <c r="P7091" s="20"/>
      <c r="W7091" s="20"/>
      <c r="AD7091" s="20"/>
    </row>
    <row r="7092" spans="9:30">
      <c r="I7092" s="20"/>
      <c r="P7092" s="20"/>
      <c r="W7092" s="20"/>
      <c r="AD7092" s="20"/>
    </row>
    <row r="7093" spans="9:30">
      <c r="I7093" s="20"/>
      <c r="P7093" s="20"/>
      <c r="W7093" s="20"/>
      <c r="AD7093" s="20"/>
    </row>
    <row r="7094" spans="9:30">
      <c r="I7094" s="20"/>
      <c r="P7094" s="20"/>
      <c r="W7094" s="20"/>
      <c r="AD7094" s="20"/>
    </row>
    <row r="7095" spans="9:30">
      <c r="I7095" s="20"/>
      <c r="P7095" s="20"/>
      <c r="W7095" s="20"/>
      <c r="AD7095" s="20"/>
    </row>
    <row r="7096" spans="9:30">
      <c r="I7096" s="20"/>
      <c r="P7096" s="20"/>
      <c r="W7096" s="20"/>
      <c r="AD7096" s="20"/>
    </row>
    <row r="7097" spans="9:30">
      <c r="I7097" s="20"/>
      <c r="P7097" s="20"/>
      <c r="W7097" s="20"/>
      <c r="AD7097" s="20"/>
    </row>
    <row r="7098" spans="9:30">
      <c r="I7098" s="20"/>
      <c r="P7098" s="20"/>
      <c r="W7098" s="20"/>
      <c r="AD7098" s="20"/>
    </row>
    <row r="7099" spans="9:30">
      <c r="I7099" s="20"/>
      <c r="P7099" s="20"/>
      <c r="W7099" s="20"/>
      <c r="AD7099" s="20"/>
    </row>
    <row r="7100" spans="9:30">
      <c r="I7100" s="20"/>
      <c r="P7100" s="20"/>
      <c r="W7100" s="20"/>
      <c r="AD7100" s="20"/>
    </row>
    <row r="7101" spans="9:30">
      <c r="I7101" s="20"/>
      <c r="P7101" s="20"/>
      <c r="W7101" s="20"/>
      <c r="AD7101" s="20"/>
    </row>
    <row r="7102" spans="9:30">
      <c r="I7102" s="20"/>
      <c r="P7102" s="20"/>
      <c r="W7102" s="20"/>
      <c r="AD7102" s="20"/>
    </row>
    <row r="7103" spans="9:30">
      <c r="I7103" s="20"/>
      <c r="P7103" s="20"/>
      <c r="W7103" s="20"/>
      <c r="AD7103" s="20"/>
    </row>
    <row r="7104" spans="9:30">
      <c r="I7104" s="20"/>
      <c r="P7104" s="20"/>
      <c r="W7104" s="20"/>
      <c r="AD7104" s="20"/>
    </row>
    <row r="7105" spans="9:30">
      <c r="I7105" s="20"/>
      <c r="P7105" s="20"/>
      <c r="W7105" s="20"/>
      <c r="AD7105" s="20"/>
    </row>
    <row r="7106" spans="9:30">
      <c r="I7106" s="20"/>
      <c r="P7106" s="20"/>
      <c r="W7106" s="20"/>
      <c r="AD7106" s="20"/>
    </row>
    <row r="7107" spans="9:30">
      <c r="I7107" s="20"/>
      <c r="P7107" s="20"/>
      <c r="W7107" s="20"/>
      <c r="AD7107" s="20"/>
    </row>
    <row r="7108" spans="9:30">
      <c r="I7108" s="20"/>
      <c r="P7108" s="20"/>
      <c r="W7108" s="20"/>
      <c r="AD7108" s="20"/>
    </row>
    <row r="7109" spans="9:30">
      <c r="I7109" s="20"/>
      <c r="P7109" s="20"/>
      <c r="W7109" s="20"/>
      <c r="AD7109" s="20"/>
    </row>
    <row r="7110" spans="9:30">
      <c r="I7110" s="20"/>
      <c r="P7110" s="20"/>
      <c r="W7110" s="20"/>
      <c r="AD7110" s="20"/>
    </row>
    <row r="7111" spans="9:30">
      <c r="I7111" s="20"/>
      <c r="P7111" s="20"/>
      <c r="W7111" s="20"/>
      <c r="AD7111" s="20"/>
    </row>
    <row r="7112" spans="9:30">
      <c r="I7112" s="20"/>
      <c r="P7112" s="20"/>
      <c r="W7112" s="20"/>
      <c r="AD7112" s="20"/>
    </row>
    <row r="7113" spans="9:30">
      <c r="I7113" s="20"/>
      <c r="P7113" s="20"/>
      <c r="W7113" s="20"/>
      <c r="AD7113" s="20"/>
    </row>
    <row r="7114" spans="9:30">
      <c r="I7114" s="20"/>
      <c r="P7114" s="20"/>
      <c r="W7114" s="20"/>
      <c r="AD7114" s="20"/>
    </row>
    <row r="7115" spans="9:30">
      <c r="I7115" s="20"/>
      <c r="P7115" s="20"/>
      <c r="W7115" s="20"/>
      <c r="AD7115" s="20"/>
    </row>
    <row r="7116" spans="9:30">
      <c r="I7116" s="20"/>
      <c r="P7116" s="20"/>
      <c r="W7116" s="20"/>
      <c r="AD7116" s="20"/>
    </row>
    <row r="7117" spans="9:30">
      <c r="I7117" s="20"/>
      <c r="P7117" s="20"/>
      <c r="W7117" s="20"/>
      <c r="AD7117" s="20"/>
    </row>
    <row r="7118" spans="9:30">
      <c r="I7118" s="20"/>
      <c r="P7118" s="20"/>
      <c r="W7118" s="20"/>
      <c r="AD7118" s="20"/>
    </row>
    <row r="7119" spans="9:30">
      <c r="I7119" s="20"/>
      <c r="P7119" s="20"/>
      <c r="W7119" s="20"/>
      <c r="AD7119" s="20"/>
    </row>
    <row r="7120" spans="9:30">
      <c r="I7120" s="20"/>
      <c r="P7120" s="20"/>
      <c r="W7120" s="20"/>
      <c r="AD7120" s="20"/>
    </row>
    <row r="7121" spans="9:30">
      <c r="I7121" s="20"/>
      <c r="P7121" s="20"/>
      <c r="W7121" s="20"/>
      <c r="AD7121" s="20"/>
    </row>
    <row r="7122" spans="9:30">
      <c r="I7122" s="20"/>
      <c r="P7122" s="20"/>
      <c r="W7122" s="20"/>
      <c r="AD7122" s="20"/>
    </row>
    <row r="7123" spans="9:30">
      <c r="I7123" s="20"/>
      <c r="P7123" s="20"/>
      <c r="W7123" s="20"/>
      <c r="AD7123" s="20"/>
    </row>
    <row r="7124" spans="9:30">
      <c r="I7124" s="20"/>
      <c r="P7124" s="20"/>
      <c r="W7124" s="20"/>
      <c r="AD7124" s="20"/>
    </row>
    <row r="7125" spans="9:30">
      <c r="I7125" s="20"/>
      <c r="P7125" s="20"/>
      <c r="W7125" s="20"/>
      <c r="AD7125" s="20"/>
    </row>
    <row r="7126" spans="9:30">
      <c r="I7126" s="20"/>
      <c r="P7126" s="20"/>
      <c r="W7126" s="20"/>
      <c r="AD7126" s="20"/>
    </row>
    <row r="7127" spans="9:30">
      <c r="I7127" s="20"/>
      <c r="P7127" s="20"/>
      <c r="W7127" s="20"/>
      <c r="AD7127" s="20"/>
    </row>
    <row r="7128" spans="9:30">
      <c r="I7128" s="20"/>
      <c r="P7128" s="20"/>
      <c r="W7128" s="20"/>
      <c r="AD7128" s="20"/>
    </row>
    <row r="7129" spans="9:30">
      <c r="I7129" s="20"/>
      <c r="P7129" s="20"/>
      <c r="W7129" s="20"/>
      <c r="AD7129" s="20"/>
    </row>
    <row r="7130" spans="9:30">
      <c r="I7130" s="20"/>
      <c r="P7130" s="20"/>
      <c r="W7130" s="20"/>
      <c r="AD7130" s="20"/>
    </row>
    <row r="7131" spans="9:30">
      <c r="I7131" s="20"/>
      <c r="P7131" s="20"/>
      <c r="W7131" s="20"/>
      <c r="AD7131" s="20"/>
    </row>
    <row r="7132" spans="9:30">
      <c r="I7132" s="20"/>
      <c r="P7132" s="20"/>
      <c r="W7132" s="20"/>
      <c r="AD7132" s="20"/>
    </row>
    <row r="7133" spans="9:30">
      <c r="I7133" s="20"/>
      <c r="P7133" s="20"/>
      <c r="W7133" s="20"/>
      <c r="AD7133" s="20"/>
    </row>
    <row r="7134" spans="9:30">
      <c r="I7134" s="20"/>
      <c r="P7134" s="20"/>
      <c r="W7134" s="20"/>
      <c r="AD7134" s="20"/>
    </row>
    <row r="7135" spans="9:30">
      <c r="I7135" s="20"/>
      <c r="P7135" s="20"/>
      <c r="W7135" s="20"/>
      <c r="AD7135" s="20"/>
    </row>
    <row r="7136" spans="9:30">
      <c r="I7136" s="20"/>
      <c r="P7136" s="20"/>
      <c r="W7136" s="20"/>
      <c r="AD7136" s="20"/>
    </row>
    <row r="7137" spans="9:30">
      <c r="I7137" s="20"/>
      <c r="P7137" s="20"/>
      <c r="W7137" s="20"/>
      <c r="AD7137" s="20"/>
    </row>
    <row r="7138" spans="9:30">
      <c r="I7138" s="20"/>
      <c r="P7138" s="20"/>
      <c r="W7138" s="20"/>
      <c r="AD7138" s="20"/>
    </row>
    <row r="7139" spans="9:30">
      <c r="I7139" s="20"/>
      <c r="P7139" s="20"/>
      <c r="W7139" s="20"/>
      <c r="AD7139" s="20"/>
    </row>
    <row r="7140" spans="9:30">
      <c r="I7140" s="20"/>
      <c r="P7140" s="20"/>
      <c r="W7140" s="20"/>
      <c r="AD7140" s="20"/>
    </row>
    <row r="7141" spans="9:30">
      <c r="I7141" s="20"/>
      <c r="P7141" s="20"/>
      <c r="W7141" s="20"/>
      <c r="AD7141" s="20"/>
    </row>
    <row r="7142" spans="9:30">
      <c r="I7142" s="20"/>
      <c r="P7142" s="20"/>
      <c r="W7142" s="20"/>
      <c r="AD7142" s="20"/>
    </row>
    <row r="7143" spans="9:30">
      <c r="I7143" s="20"/>
      <c r="P7143" s="20"/>
      <c r="W7143" s="20"/>
      <c r="AD7143" s="20"/>
    </row>
    <row r="7144" spans="9:30">
      <c r="I7144" s="20"/>
      <c r="P7144" s="20"/>
      <c r="W7144" s="20"/>
      <c r="AD7144" s="20"/>
    </row>
    <row r="7145" spans="9:30">
      <c r="I7145" s="20"/>
      <c r="P7145" s="20"/>
      <c r="W7145" s="20"/>
      <c r="AD7145" s="20"/>
    </row>
    <row r="7146" spans="9:30">
      <c r="I7146" s="20"/>
      <c r="P7146" s="20"/>
      <c r="W7146" s="20"/>
      <c r="AD7146" s="20"/>
    </row>
    <row r="7147" spans="9:30">
      <c r="I7147" s="20"/>
      <c r="P7147" s="20"/>
      <c r="W7147" s="20"/>
      <c r="AD7147" s="20"/>
    </row>
    <row r="7148" spans="9:30">
      <c r="I7148" s="20"/>
      <c r="P7148" s="20"/>
      <c r="W7148" s="20"/>
      <c r="AD7148" s="20"/>
    </row>
    <row r="7149" spans="9:30">
      <c r="I7149" s="20"/>
      <c r="P7149" s="20"/>
      <c r="W7149" s="20"/>
      <c r="AD7149" s="20"/>
    </row>
    <row r="7150" spans="9:30">
      <c r="I7150" s="20"/>
      <c r="P7150" s="20"/>
      <c r="W7150" s="20"/>
      <c r="AD7150" s="20"/>
    </row>
    <row r="7151" spans="9:30">
      <c r="I7151" s="20"/>
      <c r="P7151" s="20"/>
      <c r="W7151" s="20"/>
      <c r="AD7151" s="20"/>
    </row>
    <row r="7152" spans="9:30">
      <c r="I7152" s="20"/>
      <c r="P7152" s="20"/>
      <c r="W7152" s="20"/>
      <c r="AD7152" s="20"/>
    </row>
    <row r="7153" spans="9:30">
      <c r="I7153" s="20"/>
      <c r="P7153" s="20"/>
      <c r="W7153" s="20"/>
      <c r="AD7153" s="20"/>
    </row>
    <row r="7154" spans="9:30">
      <c r="I7154" s="20"/>
      <c r="P7154" s="20"/>
      <c r="W7154" s="20"/>
      <c r="AD7154" s="20"/>
    </row>
    <row r="7155" spans="9:30">
      <c r="I7155" s="20"/>
      <c r="P7155" s="20"/>
      <c r="W7155" s="20"/>
      <c r="AD7155" s="20"/>
    </row>
    <row r="7156" spans="9:30">
      <c r="I7156" s="20"/>
      <c r="P7156" s="20"/>
      <c r="W7156" s="20"/>
      <c r="AD7156" s="20"/>
    </row>
    <row r="7157" spans="9:30">
      <c r="I7157" s="20"/>
      <c r="P7157" s="20"/>
      <c r="W7157" s="20"/>
      <c r="AD7157" s="20"/>
    </row>
    <row r="7158" spans="9:30">
      <c r="I7158" s="20"/>
      <c r="P7158" s="20"/>
      <c r="W7158" s="20"/>
      <c r="AD7158" s="20"/>
    </row>
    <row r="7159" spans="9:30">
      <c r="I7159" s="20"/>
      <c r="P7159" s="20"/>
      <c r="W7159" s="20"/>
      <c r="AD7159" s="20"/>
    </row>
    <row r="7160" spans="9:30">
      <c r="I7160" s="20"/>
      <c r="P7160" s="20"/>
      <c r="W7160" s="20"/>
      <c r="AD7160" s="20"/>
    </row>
    <row r="7161" spans="9:30">
      <c r="I7161" s="20"/>
      <c r="P7161" s="20"/>
      <c r="W7161" s="20"/>
      <c r="AD7161" s="20"/>
    </row>
    <row r="7162" spans="9:30">
      <c r="I7162" s="20"/>
      <c r="P7162" s="20"/>
      <c r="W7162" s="20"/>
      <c r="AD7162" s="20"/>
    </row>
    <row r="7163" spans="9:30">
      <c r="I7163" s="20"/>
      <c r="P7163" s="20"/>
      <c r="W7163" s="20"/>
      <c r="AD7163" s="20"/>
    </row>
    <row r="7164" spans="9:30">
      <c r="I7164" s="20"/>
      <c r="P7164" s="20"/>
      <c r="W7164" s="20"/>
      <c r="AD7164" s="20"/>
    </row>
    <row r="7165" spans="9:30">
      <c r="I7165" s="20"/>
      <c r="P7165" s="20"/>
      <c r="W7165" s="20"/>
      <c r="AD7165" s="20"/>
    </row>
    <row r="7166" spans="9:30">
      <c r="I7166" s="20"/>
      <c r="P7166" s="20"/>
      <c r="W7166" s="20"/>
      <c r="AD7166" s="20"/>
    </row>
    <row r="7167" spans="9:30">
      <c r="I7167" s="20"/>
      <c r="P7167" s="20"/>
      <c r="W7167" s="20"/>
      <c r="AD7167" s="20"/>
    </row>
    <row r="7168" spans="9:30">
      <c r="I7168" s="20"/>
      <c r="P7168" s="20"/>
      <c r="W7168" s="20"/>
      <c r="AD7168" s="20"/>
    </row>
    <row r="7169" spans="9:30">
      <c r="I7169" s="20"/>
      <c r="P7169" s="20"/>
      <c r="W7169" s="20"/>
      <c r="AD7169" s="20"/>
    </row>
    <row r="7170" spans="9:30">
      <c r="I7170" s="20"/>
      <c r="P7170" s="20"/>
      <c r="W7170" s="20"/>
      <c r="AD7170" s="20"/>
    </row>
    <row r="7171" spans="9:30">
      <c r="I7171" s="20"/>
      <c r="P7171" s="20"/>
      <c r="W7171" s="20"/>
      <c r="AD7171" s="20"/>
    </row>
    <row r="7172" spans="9:30">
      <c r="I7172" s="20"/>
      <c r="P7172" s="20"/>
      <c r="W7172" s="20"/>
      <c r="AD7172" s="20"/>
    </row>
    <row r="7173" spans="9:30">
      <c r="I7173" s="20"/>
      <c r="P7173" s="20"/>
      <c r="W7173" s="20"/>
      <c r="AD7173" s="20"/>
    </row>
    <row r="7174" spans="9:30">
      <c r="I7174" s="20"/>
      <c r="P7174" s="20"/>
      <c r="W7174" s="20"/>
      <c r="AD7174" s="20"/>
    </row>
    <row r="7175" spans="9:30">
      <c r="I7175" s="20"/>
      <c r="P7175" s="20"/>
      <c r="W7175" s="20"/>
      <c r="AD7175" s="20"/>
    </row>
    <row r="7176" spans="9:30">
      <c r="I7176" s="20"/>
      <c r="P7176" s="20"/>
      <c r="W7176" s="20"/>
      <c r="AD7176" s="20"/>
    </row>
    <row r="7177" spans="9:30">
      <c r="I7177" s="20"/>
      <c r="P7177" s="20"/>
      <c r="W7177" s="20"/>
      <c r="AD7177" s="20"/>
    </row>
    <row r="7178" spans="9:30">
      <c r="I7178" s="20"/>
      <c r="P7178" s="20"/>
      <c r="W7178" s="20"/>
      <c r="AD7178" s="20"/>
    </row>
    <row r="7179" spans="9:30">
      <c r="I7179" s="20"/>
      <c r="P7179" s="20"/>
      <c r="W7179" s="20"/>
      <c r="AD7179" s="20"/>
    </row>
    <row r="7180" spans="9:30">
      <c r="I7180" s="20"/>
      <c r="P7180" s="20"/>
      <c r="W7180" s="20"/>
      <c r="AD7180" s="20"/>
    </row>
    <row r="7181" spans="9:30">
      <c r="I7181" s="20"/>
      <c r="P7181" s="20"/>
      <c r="W7181" s="20"/>
      <c r="AD7181" s="20"/>
    </row>
    <row r="7182" spans="9:30">
      <c r="I7182" s="20"/>
      <c r="P7182" s="20"/>
      <c r="W7182" s="20"/>
      <c r="AD7182" s="20"/>
    </row>
    <row r="7183" spans="9:30">
      <c r="I7183" s="20"/>
      <c r="P7183" s="20"/>
      <c r="W7183" s="20"/>
      <c r="AD7183" s="20"/>
    </row>
    <row r="7184" spans="9:30">
      <c r="I7184" s="20"/>
      <c r="P7184" s="20"/>
      <c r="W7184" s="20"/>
      <c r="AD7184" s="20"/>
    </row>
    <row r="7185" spans="9:30">
      <c r="I7185" s="20"/>
      <c r="P7185" s="20"/>
      <c r="W7185" s="20"/>
      <c r="AD7185" s="20"/>
    </row>
    <row r="7186" spans="9:30">
      <c r="I7186" s="20"/>
      <c r="P7186" s="20"/>
      <c r="W7186" s="20"/>
      <c r="AD7186" s="20"/>
    </row>
    <row r="7187" spans="9:30">
      <c r="I7187" s="20"/>
      <c r="P7187" s="20"/>
      <c r="W7187" s="20"/>
      <c r="AD7187" s="20"/>
    </row>
    <row r="7188" spans="9:30">
      <c r="I7188" s="20"/>
      <c r="P7188" s="20"/>
      <c r="W7188" s="20"/>
      <c r="AD7188" s="20"/>
    </row>
    <row r="7189" spans="9:30">
      <c r="I7189" s="20"/>
      <c r="P7189" s="20"/>
      <c r="W7189" s="20"/>
      <c r="AD7189" s="20"/>
    </row>
    <row r="7190" spans="9:30">
      <c r="I7190" s="20"/>
      <c r="P7190" s="20"/>
      <c r="W7190" s="20"/>
      <c r="AD7190" s="20"/>
    </row>
    <row r="7191" spans="9:30">
      <c r="I7191" s="20"/>
      <c r="P7191" s="20"/>
      <c r="W7191" s="20"/>
      <c r="AD7191" s="20"/>
    </row>
    <row r="7192" spans="9:30">
      <c r="I7192" s="20"/>
      <c r="P7192" s="20"/>
      <c r="W7192" s="20"/>
      <c r="AD7192" s="20"/>
    </row>
    <row r="7193" spans="9:30">
      <c r="I7193" s="20"/>
      <c r="P7193" s="20"/>
      <c r="W7193" s="20"/>
      <c r="AD7193" s="20"/>
    </row>
    <row r="7194" spans="9:30">
      <c r="I7194" s="20"/>
      <c r="P7194" s="20"/>
      <c r="W7194" s="20"/>
      <c r="AD7194" s="20"/>
    </row>
    <row r="7195" spans="9:30">
      <c r="I7195" s="20"/>
      <c r="P7195" s="20"/>
      <c r="W7195" s="20"/>
      <c r="AD7195" s="20"/>
    </row>
    <row r="7196" spans="9:30">
      <c r="I7196" s="20"/>
      <c r="P7196" s="20"/>
      <c r="W7196" s="20"/>
      <c r="AD7196" s="20"/>
    </row>
    <row r="7197" spans="9:30">
      <c r="I7197" s="20"/>
      <c r="P7197" s="20"/>
      <c r="W7197" s="20"/>
      <c r="AD7197" s="20"/>
    </row>
    <row r="7198" spans="9:30">
      <c r="I7198" s="20"/>
      <c r="P7198" s="20"/>
      <c r="W7198" s="20"/>
      <c r="AD7198" s="20"/>
    </row>
    <row r="7199" spans="9:30">
      <c r="I7199" s="20"/>
      <c r="P7199" s="20"/>
      <c r="W7199" s="20"/>
      <c r="AD7199" s="20"/>
    </row>
    <row r="7200" spans="9:30">
      <c r="I7200" s="20"/>
      <c r="P7200" s="20"/>
      <c r="W7200" s="20"/>
      <c r="AD7200" s="20"/>
    </row>
    <row r="7201" spans="9:30">
      <c r="I7201" s="20"/>
      <c r="P7201" s="20"/>
      <c r="W7201" s="20"/>
      <c r="AD7201" s="20"/>
    </row>
    <row r="7202" spans="9:30">
      <c r="I7202" s="20"/>
      <c r="P7202" s="20"/>
      <c r="W7202" s="20"/>
      <c r="AD7202" s="20"/>
    </row>
    <row r="7203" spans="9:30">
      <c r="I7203" s="20"/>
      <c r="P7203" s="20"/>
      <c r="W7203" s="20"/>
      <c r="AD7203" s="20"/>
    </row>
    <row r="7204" spans="9:30">
      <c r="I7204" s="20"/>
      <c r="P7204" s="20"/>
      <c r="W7204" s="20"/>
      <c r="AD7204" s="20"/>
    </row>
    <row r="7205" spans="9:30">
      <c r="I7205" s="20"/>
      <c r="P7205" s="20"/>
      <c r="W7205" s="20"/>
      <c r="AD7205" s="20"/>
    </row>
    <row r="7206" spans="9:30">
      <c r="I7206" s="20"/>
      <c r="P7206" s="20"/>
      <c r="W7206" s="20"/>
      <c r="AD7206" s="20"/>
    </row>
    <row r="7207" spans="9:30">
      <c r="I7207" s="20"/>
      <c r="P7207" s="20"/>
      <c r="W7207" s="20"/>
      <c r="AD7207" s="20"/>
    </row>
    <row r="7208" spans="9:30">
      <c r="I7208" s="20"/>
      <c r="P7208" s="20"/>
      <c r="W7208" s="20"/>
      <c r="AD7208" s="20"/>
    </row>
    <row r="7209" spans="9:30">
      <c r="I7209" s="20"/>
      <c r="P7209" s="20"/>
      <c r="W7209" s="20"/>
      <c r="AD7209" s="20"/>
    </row>
    <row r="7210" spans="9:30">
      <c r="I7210" s="20"/>
      <c r="P7210" s="20"/>
      <c r="W7210" s="20"/>
      <c r="AD7210" s="20"/>
    </row>
    <row r="7211" spans="9:30">
      <c r="I7211" s="20"/>
      <c r="P7211" s="20"/>
      <c r="W7211" s="20"/>
      <c r="AD7211" s="20"/>
    </row>
    <row r="7212" spans="9:30">
      <c r="I7212" s="20"/>
      <c r="P7212" s="20"/>
      <c r="W7212" s="20"/>
      <c r="AD7212" s="20"/>
    </row>
    <row r="7213" spans="9:30">
      <c r="I7213" s="20"/>
      <c r="P7213" s="20"/>
      <c r="W7213" s="20"/>
      <c r="AD7213" s="20"/>
    </row>
    <row r="7214" spans="9:30">
      <c r="I7214" s="20"/>
      <c r="P7214" s="20"/>
      <c r="W7214" s="20"/>
      <c r="AD7214" s="20"/>
    </row>
    <row r="7215" spans="9:30">
      <c r="I7215" s="20"/>
      <c r="P7215" s="20"/>
      <c r="W7215" s="20"/>
      <c r="AD7215" s="20"/>
    </row>
    <row r="7216" spans="9:30">
      <c r="I7216" s="20"/>
      <c r="P7216" s="20"/>
      <c r="W7216" s="20"/>
      <c r="AD7216" s="20"/>
    </row>
    <row r="7217" spans="9:30">
      <c r="I7217" s="20"/>
      <c r="P7217" s="20"/>
      <c r="W7217" s="20"/>
      <c r="AD7217" s="20"/>
    </row>
    <row r="7218" spans="9:30">
      <c r="I7218" s="20"/>
      <c r="P7218" s="20"/>
      <c r="W7218" s="20"/>
      <c r="AD7218" s="20"/>
    </row>
    <row r="7219" spans="9:30">
      <c r="I7219" s="20"/>
      <c r="P7219" s="20"/>
      <c r="W7219" s="20"/>
      <c r="AD7219" s="20"/>
    </row>
    <row r="7220" spans="9:30">
      <c r="I7220" s="20"/>
      <c r="P7220" s="20"/>
      <c r="W7220" s="20"/>
      <c r="AD7220" s="20"/>
    </row>
    <row r="7221" spans="9:30">
      <c r="I7221" s="20"/>
      <c r="P7221" s="20"/>
      <c r="W7221" s="20"/>
      <c r="AD7221" s="20"/>
    </row>
    <row r="7222" spans="9:30">
      <c r="I7222" s="20"/>
      <c r="P7222" s="20"/>
      <c r="W7222" s="20"/>
      <c r="AD7222" s="20"/>
    </row>
    <row r="7223" spans="9:30">
      <c r="I7223" s="20"/>
      <c r="P7223" s="20"/>
      <c r="W7223" s="20"/>
      <c r="AD7223" s="20"/>
    </row>
    <row r="7224" spans="9:30">
      <c r="I7224" s="20"/>
      <c r="P7224" s="20"/>
      <c r="W7224" s="20"/>
      <c r="AD7224" s="20"/>
    </row>
    <row r="7225" spans="9:30">
      <c r="I7225" s="20"/>
      <c r="P7225" s="20"/>
      <c r="W7225" s="20"/>
      <c r="AD7225" s="20"/>
    </row>
    <row r="7226" spans="9:30">
      <c r="I7226" s="20"/>
      <c r="P7226" s="20"/>
      <c r="W7226" s="20"/>
      <c r="AD7226" s="20"/>
    </row>
    <row r="7227" spans="9:30">
      <c r="I7227" s="20"/>
      <c r="P7227" s="20"/>
      <c r="W7227" s="20"/>
      <c r="AD7227" s="20"/>
    </row>
    <row r="7228" spans="9:30">
      <c r="I7228" s="20"/>
      <c r="P7228" s="20"/>
      <c r="W7228" s="20"/>
      <c r="AD7228" s="20"/>
    </row>
    <row r="7229" spans="9:30">
      <c r="I7229" s="20"/>
      <c r="P7229" s="20"/>
      <c r="W7229" s="20"/>
      <c r="AD7229" s="20"/>
    </row>
    <row r="7230" spans="9:30">
      <c r="I7230" s="20"/>
      <c r="P7230" s="20"/>
      <c r="W7230" s="20"/>
      <c r="AD7230" s="20"/>
    </row>
    <row r="7231" spans="9:30">
      <c r="I7231" s="20"/>
      <c r="P7231" s="20"/>
      <c r="W7231" s="20"/>
      <c r="AD7231" s="20"/>
    </row>
    <row r="7232" spans="9:30">
      <c r="I7232" s="20"/>
      <c r="P7232" s="20"/>
      <c r="W7232" s="20"/>
      <c r="AD7232" s="20"/>
    </row>
    <row r="7233" spans="9:30">
      <c r="I7233" s="20"/>
      <c r="P7233" s="20"/>
      <c r="W7233" s="20"/>
      <c r="AD7233" s="20"/>
    </row>
    <row r="7234" spans="9:30">
      <c r="I7234" s="20"/>
      <c r="P7234" s="20"/>
      <c r="W7234" s="20"/>
      <c r="AD7234" s="20"/>
    </row>
    <row r="7235" spans="9:30">
      <c r="I7235" s="20"/>
      <c r="P7235" s="20"/>
      <c r="W7235" s="20"/>
      <c r="AD7235" s="20"/>
    </row>
    <row r="7236" spans="9:30">
      <c r="I7236" s="20"/>
      <c r="P7236" s="20"/>
      <c r="W7236" s="20"/>
      <c r="AD7236" s="20"/>
    </row>
    <row r="7237" spans="9:30">
      <c r="I7237" s="20"/>
      <c r="P7237" s="20"/>
      <c r="W7237" s="20"/>
      <c r="AD7237" s="20"/>
    </row>
    <row r="7238" spans="9:30">
      <c r="I7238" s="20"/>
      <c r="P7238" s="20"/>
      <c r="W7238" s="20"/>
      <c r="AD7238" s="20"/>
    </row>
    <row r="7239" spans="9:30">
      <c r="I7239" s="20"/>
      <c r="P7239" s="20"/>
      <c r="W7239" s="20"/>
      <c r="AD7239" s="20"/>
    </row>
    <row r="7240" spans="9:30">
      <c r="I7240" s="20"/>
      <c r="P7240" s="20"/>
      <c r="W7240" s="20"/>
      <c r="AD7240" s="20"/>
    </row>
    <row r="7241" spans="9:30">
      <c r="I7241" s="20"/>
      <c r="P7241" s="20"/>
      <c r="W7241" s="20"/>
      <c r="AD7241" s="20"/>
    </row>
    <row r="7242" spans="9:30">
      <c r="I7242" s="20"/>
      <c r="P7242" s="20"/>
      <c r="W7242" s="20"/>
      <c r="AD7242" s="20"/>
    </row>
    <row r="7243" spans="9:30">
      <c r="I7243" s="20"/>
      <c r="P7243" s="20"/>
      <c r="W7243" s="20"/>
      <c r="AD7243" s="20"/>
    </row>
    <row r="7244" spans="9:30">
      <c r="I7244" s="20"/>
      <c r="P7244" s="20"/>
      <c r="W7244" s="20"/>
      <c r="AD7244" s="20"/>
    </row>
    <row r="7245" spans="9:30">
      <c r="I7245" s="20"/>
      <c r="P7245" s="20"/>
      <c r="W7245" s="20"/>
      <c r="AD7245" s="20"/>
    </row>
    <row r="7246" spans="9:30">
      <c r="I7246" s="20"/>
      <c r="P7246" s="20"/>
      <c r="W7246" s="20"/>
      <c r="AD7246" s="20"/>
    </row>
    <row r="7247" spans="9:30">
      <c r="I7247" s="20"/>
      <c r="P7247" s="20"/>
      <c r="W7247" s="20"/>
      <c r="AD7247" s="20"/>
    </row>
    <row r="7248" spans="9:30">
      <c r="I7248" s="20"/>
      <c r="P7248" s="20"/>
      <c r="W7248" s="20"/>
      <c r="AD7248" s="20"/>
    </row>
    <row r="7249" spans="9:30">
      <c r="I7249" s="20"/>
      <c r="P7249" s="20"/>
      <c r="W7249" s="20"/>
      <c r="AD7249" s="20"/>
    </row>
    <row r="7250" spans="9:30">
      <c r="I7250" s="20"/>
      <c r="P7250" s="20"/>
      <c r="W7250" s="20"/>
      <c r="AD7250" s="20"/>
    </row>
    <row r="7251" spans="9:30">
      <c r="I7251" s="20"/>
      <c r="P7251" s="20"/>
      <c r="W7251" s="20"/>
      <c r="AD7251" s="20"/>
    </row>
    <row r="7252" spans="9:30">
      <c r="I7252" s="20"/>
      <c r="P7252" s="20"/>
      <c r="W7252" s="20"/>
      <c r="AD7252" s="20"/>
    </row>
    <row r="7253" spans="9:30">
      <c r="I7253" s="20"/>
      <c r="P7253" s="20"/>
      <c r="W7253" s="20"/>
      <c r="AD7253" s="20"/>
    </row>
    <row r="7254" spans="9:30">
      <c r="I7254" s="20"/>
      <c r="P7254" s="20"/>
      <c r="W7254" s="20"/>
      <c r="AD7254" s="20"/>
    </row>
    <row r="7255" spans="9:30">
      <c r="I7255" s="20"/>
      <c r="P7255" s="20"/>
      <c r="W7255" s="20"/>
      <c r="AD7255" s="20"/>
    </row>
    <row r="7256" spans="9:30">
      <c r="I7256" s="20"/>
      <c r="P7256" s="20"/>
      <c r="W7256" s="20"/>
      <c r="AD7256" s="20"/>
    </row>
    <row r="7257" spans="9:30">
      <c r="I7257" s="20"/>
      <c r="P7257" s="20"/>
      <c r="W7257" s="20"/>
      <c r="AD7257" s="20"/>
    </row>
    <row r="7258" spans="9:30">
      <c r="I7258" s="20"/>
      <c r="P7258" s="20"/>
      <c r="W7258" s="20"/>
      <c r="AD7258" s="20"/>
    </row>
    <row r="7259" spans="9:30">
      <c r="I7259" s="20"/>
      <c r="P7259" s="20"/>
      <c r="W7259" s="20"/>
      <c r="AD7259" s="20"/>
    </row>
    <row r="7260" spans="9:30">
      <c r="I7260" s="20"/>
      <c r="P7260" s="20"/>
      <c r="W7260" s="20"/>
      <c r="AD7260" s="20"/>
    </row>
    <row r="7261" spans="9:30">
      <c r="I7261" s="20"/>
      <c r="P7261" s="20"/>
      <c r="W7261" s="20"/>
      <c r="AD7261" s="20"/>
    </row>
    <row r="7262" spans="9:30">
      <c r="I7262" s="20"/>
      <c r="P7262" s="20"/>
      <c r="W7262" s="20"/>
      <c r="AD7262" s="20"/>
    </row>
    <row r="7263" spans="9:30">
      <c r="I7263" s="20"/>
      <c r="P7263" s="20"/>
      <c r="W7263" s="20"/>
      <c r="AD7263" s="20"/>
    </row>
    <row r="7264" spans="9:30">
      <c r="I7264" s="20"/>
      <c r="P7264" s="20"/>
      <c r="W7264" s="20"/>
      <c r="AD7264" s="20"/>
    </row>
    <row r="7265" spans="9:30">
      <c r="I7265" s="20"/>
      <c r="P7265" s="20"/>
      <c r="W7265" s="20"/>
      <c r="AD7265" s="20"/>
    </row>
    <row r="7266" spans="9:30">
      <c r="I7266" s="20"/>
      <c r="P7266" s="20"/>
      <c r="W7266" s="20"/>
      <c r="AD7266" s="20"/>
    </row>
    <row r="7267" spans="9:30">
      <c r="I7267" s="20"/>
      <c r="P7267" s="20"/>
      <c r="W7267" s="20"/>
      <c r="AD7267" s="20"/>
    </row>
    <row r="7268" spans="9:30">
      <c r="I7268" s="20"/>
      <c r="P7268" s="20"/>
      <c r="W7268" s="20"/>
      <c r="AD7268" s="20"/>
    </row>
    <row r="7269" spans="9:30">
      <c r="I7269" s="20"/>
      <c r="P7269" s="20"/>
      <c r="W7269" s="20"/>
      <c r="AD7269" s="20"/>
    </row>
    <row r="7270" spans="9:30">
      <c r="I7270" s="20"/>
      <c r="P7270" s="20"/>
      <c r="W7270" s="20"/>
      <c r="AD7270" s="20"/>
    </row>
    <row r="7271" spans="9:30">
      <c r="I7271" s="20"/>
      <c r="P7271" s="20"/>
      <c r="W7271" s="20"/>
      <c r="AD7271" s="20"/>
    </row>
    <row r="7272" spans="9:30">
      <c r="I7272" s="20"/>
      <c r="P7272" s="20"/>
      <c r="W7272" s="20"/>
      <c r="AD7272" s="20"/>
    </row>
    <row r="7273" spans="9:30">
      <c r="I7273" s="20"/>
      <c r="P7273" s="20"/>
      <c r="W7273" s="20"/>
      <c r="AD7273" s="20"/>
    </row>
    <row r="7274" spans="9:30">
      <c r="I7274" s="20"/>
      <c r="P7274" s="20"/>
      <c r="W7274" s="20"/>
      <c r="AD7274" s="20"/>
    </row>
    <row r="7275" spans="9:30">
      <c r="I7275" s="20"/>
      <c r="P7275" s="20"/>
      <c r="W7275" s="20"/>
      <c r="AD7275" s="20"/>
    </row>
    <row r="7276" spans="9:30">
      <c r="I7276" s="20"/>
      <c r="P7276" s="20"/>
      <c r="W7276" s="20"/>
      <c r="AD7276" s="20"/>
    </row>
    <row r="7277" spans="9:30">
      <c r="I7277" s="20"/>
      <c r="P7277" s="20"/>
      <c r="W7277" s="20"/>
      <c r="AD7277" s="20"/>
    </row>
    <row r="7278" spans="9:30">
      <c r="I7278" s="20"/>
      <c r="P7278" s="20"/>
      <c r="W7278" s="20"/>
      <c r="AD7278" s="20"/>
    </row>
    <row r="7279" spans="9:30">
      <c r="I7279" s="20"/>
      <c r="P7279" s="20"/>
      <c r="W7279" s="20"/>
      <c r="AD7279" s="20"/>
    </row>
    <row r="7280" spans="9:30">
      <c r="I7280" s="20"/>
      <c r="P7280" s="20"/>
      <c r="W7280" s="20"/>
      <c r="AD7280" s="20"/>
    </row>
    <row r="7281" spans="9:30">
      <c r="I7281" s="20"/>
      <c r="P7281" s="20"/>
      <c r="W7281" s="20"/>
      <c r="AD7281" s="20"/>
    </row>
    <row r="7282" spans="9:30">
      <c r="I7282" s="20"/>
      <c r="P7282" s="20"/>
      <c r="W7282" s="20"/>
      <c r="AD7282" s="20"/>
    </row>
    <row r="7283" spans="9:30">
      <c r="I7283" s="20"/>
      <c r="P7283" s="20"/>
      <c r="W7283" s="20"/>
      <c r="AD7283" s="20"/>
    </row>
    <row r="7284" spans="9:30">
      <c r="I7284" s="20"/>
      <c r="P7284" s="20"/>
      <c r="W7284" s="20"/>
      <c r="AD7284" s="20"/>
    </row>
    <row r="7285" spans="9:30">
      <c r="I7285" s="20"/>
      <c r="P7285" s="20"/>
      <c r="W7285" s="20"/>
      <c r="AD7285" s="20"/>
    </row>
    <row r="7286" spans="9:30">
      <c r="I7286" s="20"/>
      <c r="P7286" s="20"/>
      <c r="W7286" s="20"/>
      <c r="AD7286" s="20"/>
    </row>
    <row r="7287" spans="9:30">
      <c r="I7287" s="20"/>
      <c r="P7287" s="20"/>
      <c r="W7287" s="20"/>
      <c r="AD7287" s="20"/>
    </row>
    <row r="7288" spans="9:30">
      <c r="I7288" s="20"/>
      <c r="P7288" s="20"/>
      <c r="W7288" s="20"/>
      <c r="AD7288" s="20"/>
    </row>
    <row r="7289" spans="9:30">
      <c r="I7289" s="20"/>
      <c r="P7289" s="20"/>
      <c r="W7289" s="20"/>
      <c r="AD7289" s="20"/>
    </row>
    <row r="7290" spans="9:30">
      <c r="I7290" s="20"/>
      <c r="P7290" s="20"/>
      <c r="W7290" s="20"/>
      <c r="AD7290" s="20"/>
    </row>
    <row r="7291" spans="9:30">
      <c r="I7291" s="20"/>
      <c r="P7291" s="20"/>
      <c r="W7291" s="20"/>
      <c r="AD7291" s="20"/>
    </row>
    <row r="7292" spans="9:30">
      <c r="I7292" s="20"/>
      <c r="P7292" s="20"/>
      <c r="W7292" s="20"/>
      <c r="AD7292" s="20"/>
    </row>
    <row r="7293" spans="9:30">
      <c r="I7293" s="20"/>
      <c r="P7293" s="20"/>
      <c r="W7293" s="20"/>
      <c r="AD7293" s="20"/>
    </row>
    <row r="7294" spans="9:30">
      <c r="I7294" s="20"/>
      <c r="P7294" s="20"/>
      <c r="W7294" s="20"/>
      <c r="AD7294" s="20"/>
    </row>
    <row r="7295" spans="9:30">
      <c r="I7295" s="20"/>
      <c r="P7295" s="20"/>
      <c r="W7295" s="20"/>
      <c r="AD7295" s="20"/>
    </row>
    <row r="7296" spans="9:30">
      <c r="I7296" s="20"/>
      <c r="P7296" s="20"/>
      <c r="W7296" s="20"/>
      <c r="AD7296" s="20"/>
    </row>
    <row r="7297" spans="9:30">
      <c r="I7297" s="20"/>
      <c r="P7297" s="20"/>
      <c r="W7297" s="20"/>
      <c r="AD7297" s="20"/>
    </row>
    <row r="7298" spans="9:30">
      <c r="I7298" s="20"/>
      <c r="P7298" s="20"/>
      <c r="W7298" s="20"/>
      <c r="AD7298" s="20"/>
    </row>
    <row r="7299" spans="9:30">
      <c r="I7299" s="20"/>
      <c r="P7299" s="20"/>
      <c r="W7299" s="20"/>
      <c r="AD7299" s="20"/>
    </row>
    <row r="7300" spans="9:30">
      <c r="I7300" s="20"/>
      <c r="P7300" s="20"/>
      <c r="W7300" s="20"/>
      <c r="AD7300" s="20"/>
    </row>
    <row r="7301" spans="9:30">
      <c r="I7301" s="20"/>
      <c r="P7301" s="20"/>
      <c r="W7301" s="20"/>
      <c r="AD7301" s="20"/>
    </row>
    <row r="7302" spans="9:30">
      <c r="I7302" s="20"/>
      <c r="P7302" s="20"/>
      <c r="W7302" s="20"/>
      <c r="AD7302" s="20"/>
    </row>
    <row r="7303" spans="9:30">
      <c r="I7303" s="20"/>
      <c r="P7303" s="20"/>
      <c r="W7303" s="20"/>
      <c r="AD7303" s="20"/>
    </row>
    <row r="7304" spans="9:30">
      <c r="I7304" s="20"/>
      <c r="P7304" s="20"/>
      <c r="W7304" s="20"/>
      <c r="AD7304" s="20"/>
    </row>
    <row r="7305" spans="9:30">
      <c r="I7305" s="20"/>
      <c r="P7305" s="20"/>
      <c r="W7305" s="20"/>
      <c r="AD7305" s="20"/>
    </row>
    <row r="7306" spans="9:30">
      <c r="I7306" s="20"/>
      <c r="P7306" s="20"/>
      <c r="W7306" s="20"/>
      <c r="AD7306" s="20"/>
    </row>
    <row r="7307" spans="9:30">
      <c r="I7307" s="20"/>
      <c r="P7307" s="20"/>
      <c r="W7307" s="20"/>
      <c r="AD7307" s="20"/>
    </row>
    <row r="7308" spans="9:30">
      <c r="I7308" s="20"/>
      <c r="P7308" s="20"/>
      <c r="W7308" s="20"/>
      <c r="AD7308" s="20"/>
    </row>
    <row r="7309" spans="9:30">
      <c r="I7309" s="20"/>
      <c r="P7309" s="20"/>
      <c r="W7309" s="20"/>
      <c r="AD7309" s="20"/>
    </row>
    <row r="7310" spans="9:30">
      <c r="I7310" s="20"/>
      <c r="P7310" s="20"/>
      <c r="W7310" s="20"/>
      <c r="AD7310" s="20"/>
    </row>
    <row r="7311" spans="9:30">
      <c r="I7311" s="20"/>
      <c r="P7311" s="20"/>
      <c r="W7311" s="20"/>
      <c r="AD7311" s="20"/>
    </row>
    <row r="7312" spans="9:30">
      <c r="I7312" s="20"/>
      <c r="P7312" s="20"/>
      <c r="W7312" s="20"/>
      <c r="AD7312" s="20"/>
    </row>
    <row r="7313" spans="9:30">
      <c r="I7313" s="20"/>
      <c r="P7313" s="20"/>
      <c r="W7313" s="20"/>
      <c r="AD7313" s="20"/>
    </row>
    <row r="7314" spans="9:30">
      <c r="I7314" s="20"/>
      <c r="P7314" s="20"/>
      <c r="W7314" s="20"/>
      <c r="AD7314" s="20"/>
    </row>
    <row r="7315" spans="9:30">
      <c r="I7315" s="20"/>
      <c r="P7315" s="20"/>
      <c r="W7315" s="20"/>
      <c r="AD7315" s="20"/>
    </row>
    <row r="7316" spans="9:30">
      <c r="I7316" s="20"/>
      <c r="P7316" s="20"/>
      <c r="W7316" s="20"/>
      <c r="AD7316" s="20"/>
    </row>
    <row r="7317" spans="9:30">
      <c r="I7317" s="20"/>
      <c r="P7317" s="20"/>
      <c r="W7317" s="20"/>
      <c r="AD7317" s="20"/>
    </row>
    <row r="7318" spans="9:30">
      <c r="I7318" s="20"/>
      <c r="P7318" s="20"/>
      <c r="W7318" s="20"/>
      <c r="AD7318" s="20"/>
    </row>
    <row r="7319" spans="9:30">
      <c r="I7319" s="20"/>
      <c r="P7319" s="20"/>
      <c r="W7319" s="20"/>
      <c r="AD7319" s="20"/>
    </row>
    <row r="7320" spans="9:30">
      <c r="I7320" s="20"/>
      <c r="P7320" s="20"/>
      <c r="W7320" s="20"/>
      <c r="AD7320" s="20"/>
    </row>
    <row r="7321" spans="9:30">
      <c r="I7321" s="20"/>
      <c r="P7321" s="20"/>
      <c r="W7321" s="20"/>
      <c r="AD7321" s="20"/>
    </row>
    <row r="7322" spans="9:30">
      <c r="I7322" s="20"/>
      <c r="P7322" s="20"/>
      <c r="W7322" s="20"/>
      <c r="AD7322" s="20"/>
    </row>
    <row r="7323" spans="9:30">
      <c r="I7323" s="20"/>
      <c r="P7323" s="20"/>
      <c r="W7323" s="20"/>
      <c r="AD7323" s="20"/>
    </row>
    <row r="7324" spans="9:30">
      <c r="I7324" s="20"/>
      <c r="P7324" s="20"/>
      <c r="W7324" s="20"/>
      <c r="AD7324" s="20"/>
    </row>
    <row r="7325" spans="9:30">
      <c r="I7325" s="20"/>
      <c r="P7325" s="20"/>
      <c r="W7325" s="20"/>
      <c r="AD7325" s="20"/>
    </row>
    <row r="7326" spans="9:30">
      <c r="I7326" s="20"/>
      <c r="P7326" s="20"/>
      <c r="W7326" s="20"/>
      <c r="AD7326" s="20"/>
    </row>
    <row r="7327" spans="9:30">
      <c r="I7327" s="20"/>
      <c r="P7327" s="20"/>
      <c r="W7327" s="20"/>
      <c r="AD7327" s="20"/>
    </row>
    <row r="7328" spans="9:30">
      <c r="I7328" s="20"/>
      <c r="P7328" s="20"/>
      <c r="W7328" s="20"/>
      <c r="AD7328" s="20"/>
    </row>
    <row r="7329" spans="9:30">
      <c r="I7329" s="20"/>
      <c r="P7329" s="20"/>
      <c r="W7329" s="20"/>
      <c r="AD7329" s="20"/>
    </row>
    <row r="7330" spans="9:30">
      <c r="I7330" s="20"/>
      <c r="P7330" s="20"/>
      <c r="W7330" s="20"/>
      <c r="AD7330" s="20"/>
    </row>
    <row r="7331" spans="9:30">
      <c r="I7331" s="20"/>
      <c r="P7331" s="20"/>
      <c r="W7331" s="20"/>
      <c r="AD7331" s="20"/>
    </row>
    <row r="7332" spans="9:30">
      <c r="I7332" s="20"/>
      <c r="P7332" s="20"/>
      <c r="W7332" s="20"/>
      <c r="AD7332" s="20"/>
    </row>
    <row r="7333" spans="9:30">
      <c r="I7333" s="20"/>
      <c r="P7333" s="20"/>
      <c r="W7333" s="20"/>
      <c r="AD7333" s="20"/>
    </row>
    <row r="7334" spans="9:30">
      <c r="I7334" s="20"/>
      <c r="P7334" s="20"/>
      <c r="W7334" s="20"/>
      <c r="AD7334" s="20"/>
    </row>
    <row r="7335" spans="9:30">
      <c r="I7335" s="20"/>
      <c r="P7335" s="20"/>
      <c r="W7335" s="20"/>
      <c r="AD7335" s="20"/>
    </row>
    <row r="7336" spans="9:30">
      <c r="I7336" s="20"/>
      <c r="P7336" s="20"/>
      <c r="W7336" s="20"/>
      <c r="AD7336" s="20"/>
    </row>
    <row r="7337" spans="9:30">
      <c r="I7337" s="20"/>
      <c r="P7337" s="20"/>
      <c r="W7337" s="20"/>
      <c r="AD7337" s="20"/>
    </row>
    <row r="7338" spans="9:30">
      <c r="I7338" s="20"/>
      <c r="P7338" s="20"/>
      <c r="W7338" s="20"/>
      <c r="AD7338" s="20"/>
    </row>
    <row r="7339" spans="9:30">
      <c r="I7339" s="20"/>
      <c r="P7339" s="20"/>
      <c r="W7339" s="20"/>
      <c r="AD7339" s="20"/>
    </row>
    <row r="7340" spans="9:30">
      <c r="I7340" s="20"/>
      <c r="P7340" s="20"/>
      <c r="W7340" s="20"/>
      <c r="AD7340" s="20"/>
    </row>
    <row r="7341" spans="9:30">
      <c r="I7341" s="20"/>
      <c r="P7341" s="20"/>
      <c r="W7341" s="20"/>
      <c r="AD7341" s="20"/>
    </row>
    <row r="7342" spans="9:30">
      <c r="I7342" s="20"/>
      <c r="P7342" s="20"/>
      <c r="W7342" s="20"/>
      <c r="AD7342" s="20"/>
    </row>
    <row r="7343" spans="9:30">
      <c r="I7343" s="20"/>
      <c r="P7343" s="20"/>
      <c r="W7343" s="20"/>
      <c r="AD7343" s="20"/>
    </row>
    <row r="7344" spans="9:30">
      <c r="I7344" s="20"/>
      <c r="P7344" s="20"/>
      <c r="W7344" s="20"/>
      <c r="AD7344" s="20"/>
    </row>
    <row r="7345" spans="9:30">
      <c r="I7345" s="20"/>
      <c r="P7345" s="20"/>
      <c r="W7345" s="20"/>
      <c r="AD7345" s="20"/>
    </row>
    <row r="7346" spans="9:30">
      <c r="I7346" s="20"/>
      <c r="P7346" s="20"/>
      <c r="W7346" s="20"/>
      <c r="AD7346" s="20"/>
    </row>
    <row r="7347" spans="9:30">
      <c r="I7347" s="20"/>
      <c r="P7347" s="20"/>
      <c r="W7347" s="20"/>
      <c r="AD7347" s="20"/>
    </row>
    <row r="7348" spans="9:30">
      <c r="I7348" s="20"/>
      <c r="P7348" s="20"/>
      <c r="W7348" s="20"/>
      <c r="AD7348" s="20"/>
    </row>
    <row r="7349" spans="9:30">
      <c r="I7349" s="20"/>
      <c r="P7349" s="20"/>
      <c r="W7349" s="20"/>
      <c r="AD7349" s="20"/>
    </row>
    <row r="7350" spans="9:30">
      <c r="I7350" s="20"/>
      <c r="P7350" s="20"/>
      <c r="W7350" s="20"/>
      <c r="AD7350" s="20"/>
    </row>
    <row r="7351" spans="9:30">
      <c r="I7351" s="20"/>
      <c r="P7351" s="20"/>
      <c r="W7351" s="20"/>
      <c r="AD7351" s="20"/>
    </row>
    <row r="7352" spans="9:30">
      <c r="I7352" s="20"/>
      <c r="P7352" s="20"/>
      <c r="W7352" s="20"/>
      <c r="AD7352" s="20"/>
    </row>
    <row r="7353" spans="9:30">
      <c r="I7353" s="20"/>
      <c r="P7353" s="20"/>
      <c r="W7353" s="20"/>
      <c r="AD7353" s="20"/>
    </row>
    <row r="7354" spans="9:30">
      <c r="I7354" s="20"/>
      <c r="P7354" s="20"/>
      <c r="W7354" s="20"/>
      <c r="AD7354" s="20"/>
    </row>
    <row r="7355" spans="9:30">
      <c r="I7355" s="20"/>
      <c r="P7355" s="20"/>
      <c r="W7355" s="20"/>
      <c r="AD7355" s="20"/>
    </row>
    <row r="7356" spans="9:30">
      <c r="I7356" s="20"/>
      <c r="P7356" s="20"/>
      <c r="W7356" s="20"/>
      <c r="AD7356" s="20"/>
    </row>
    <row r="7357" spans="9:30">
      <c r="I7357" s="20"/>
      <c r="P7357" s="20"/>
      <c r="W7357" s="20"/>
      <c r="AD7357" s="20"/>
    </row>
    <row r="7358" spans="9:30">
      <c r="I7358" s="20"/>
      <c r="P7358" s="20"/>
      <c r="W7358" s="20"/>
      <c r="AD7358" s="20"/>
    </row>
    <row r="7359" spans="9:30">
      <c r="I7359" s="20"/>
      <c r="P7359" s="20"/>
      <c r="W7359" s="20"/>
      <c r="AD7359" s="20"/>
    </row>
    <row r="7360" spans="9:30">
      <c r="I7360" s="20"/>
      <c r="P7360" s="20"/>
      <c r="W7360" s="20"/>
      <c r="AD7360" s="20"/>
    </row>
    <row r="7361" spans="9:30">
      <c r="I7361" s="20"/>
      <c r="P7361" s="20"/>
      <c r="W7361" s="20"/>
      <c r="AD7361" s="20"/>
    </row>
    <row r="7362" spans="9:30">
      <c r="I7362" s="20"/>
      <c r="P7362" s="20"/>
      <c r="W7362" s="20"/>
      <c r="AD7362" s="20"/>
    </row>
    <row r="7363" spans="9:30">
      <c r="I7363" s="20"/>
      <c r="P7363" s="20"/>
      <c r="W7363" s="20"/>
      <c r="AD7363" s="20"/>
    </row>
    <row r="7364" spans="9:30">
      <c r="I7364" s="20"/>
      <c r="P7364" s="20"/>
      <c r="W7364" s="20"/>
      <c r="AD7364" s="20"/>
    </row>
    <row r="7365" spans="9:30">
      <c r="I7365" s="20"/>
      <c r="P7365" s="20"/>
      <c r="W7365" s="20"/>
      <c r="AD7365" s="20"/>
    </row>
    <row r="7366" spans="9:30">
      <c r="I7366" s="20"/>
      <c r="P7366" s="20"/>
      <c r="W7366" s="20"/>
      <c r="AD7366" s="20"/>
    </row>
    <row r="7367" spans="9:30">
      <c r="I7367" s="20"/>
      <c r="P7367" s="20"/>
      <c r="W7367" s="20"/>
      <c r="AD7367" s="20"/>
    </row>
    <row r="7368" spans="9:30">
      <c r="I7368" s="20"/>
      <c r="P7368" s="20"/>
      <c r="W7368" s="20"/>
      <c r="AD7368" s="20"/>
    </row>
    <row r="7369" spans="9:30">
      <c r="I7369" s="20"/>
      <c r="P7369" s="20"/>
      <c r="W7369" s="20"/>
      <c r="AD7369" s="20"/>
    </row>
    <row r="7370" spans="9:30">
      <c r="I7370" s="20"/>
      <c r="P7370" s="20"/>
      <c r="W7370" s="20"/>
      <c r="AD7370" s="20"/>
    </row>
    <row r="7371" spans="9:30">
      <c r="I7371" s="20"/>
      <c r="P7371" s="20"/>
      <c r="W7371" s="20"/>
      <c r="AD7371" s="20"/>
    </row>
    <row r="7372" spans="9:30">
      <c r="I7372" s="20"/>
      <c r="P7372" s="20"/>
      <c r="W7372" s="20"/>
      <c r="AD7372" s="20"/>
    </row>
    <row r="7373" spans="9:30">
      <c r="I7373" s="20"/>
      <c r="P7373" s="20"/>
      <c r="W7373" s="20"/>
      <c r="AD7373" s="20"/>
    </row>
    <row r="7374" spans="9:30">
      <c r="I7374" s="20"/>
      <c r="P7374" s="20"/>
      <c r="W7374" s="20"/>
      <c r="AD7374" s="20"/>
    </row>
    <row r="7375" spans="9:30">
      <c r="I7375" s="20"/>
      <c r="P7375" s="20"/>
      <c r="W7375" s="20"/>
      <c r="AD7375" s="20"/>
    </row>
    <row r="7376" spans="9:30">
      <c r="I7376" s="20"/>
      <c r="P7376" s="20"/>
      <c r="W7376" s="20"/>
      <c r="AD7376" s="20"/>
    </row>
    <row r="7377" spans="9:30">
      <c r="I7377" s="20"/>
      <c r="P7377" s="20"/>
      <c r="W7377" s="20"/>
      <c r="AD7377" s="20"/>
    </row>
    <row r="7378" spans="9:30">
      <c r="I7378" s="20"/>
      <c r="P7378" s="20"/>
      <c r="W7378" s="20"/>
      <c r="AD7378" s="20"/>
    </row>
    <row r="7379" spans="9:30">
      <c r="I7379" s="20"/>
      <c r="P7379" s="20"/>
      <c r="W7379" s="20"/>
      <c r="AD7379" s="20"/>
    </row>
    <row r="7380" spans="9:30">
      <c r="I7380" s="20"/>
      <c r="P7380" s="20"/>
      <c r="W7380" s="20"/>
      <c r="AD7380" s="20"/>
    </row>
    <row r="7381" spans="9:30">
      <c r="I7381" s="20"/>
      <c r="P7381" s="20"/>
      <c r="W7381" s="20"/>
      <c r="AD7381" s="20"/>
    </row>
    <row r="7382" spans="9:30">
      <c r="I7382" s="20"/>
      <c r="P7382" s="20"/>
      <c r="W7382" s="20"/>
      <c r="AD7382" s="20"/>
    </row>
    <row r="7383" spans="9:30">
      <c r="I7383" s="20"/>
      <c r="P7383" s="20"/>
      <c r="W7383" s="20"/>
      <c r="AD7383" s="20"/>
    </row>
    <row r="7384" spans="9:30">
      <c r="I7384" s="20"/>
      <c r="P7384" s="20"/>
      <c r="W7384" s="20"/>
      <c r="AD7384" s="20"/>
    </row>
    <row r="7385" spans="9:30">
      <c r="I7385" s="20"/>
      <c r="P7385" s="20"/>
      <c r="W7385" s="20"/>
      <c r="AD7385" s="20"/>
    </row>
    <row r="7386" spans="9:30">
      <c r="I7386" s="20"/>
      <c r="P7386" s="20"/>
      <c r="W7386" s="20"/>
      <c r="AD7386" s="20"/>
    </row>
    <row r="7387" spans="9:30">
      <c r="I7387" s="20"/>
      <c r="P7387" s="20"/>
      <c r="W7387" s="20"/>
      <c r="AD7387" s="20"/>
    </row>
    <row r="7388" spans="9:30">
      <c r="I7388" s="20"/>
      <c r="P7388" s="20"/>
      <c r="W7388" s="20"/>
      <c r="AD7388" s="20"/>
    </row>
    <row r="7389" spans="9:30">
      <c r="I7389" s="20"/>
      <c r="P7389" s="20"/>
      <c r="W7389" s="20"/>
      <c r="AD7389" s="20"/>
    </row>
    <row r="7390" spans="9:30">
      <c r="I7390" s="20"/>
      <c r="P7390" s="20"/>
      <c r="W7390" s="20"/>
      <c r="AD7390" s="20"/>
    </row>
    <row r="7391" spans="9:30">
      <c r="I7391" s="20"/>
      <c r="P7391" s="20"/>
      <c r="W7391" s="20"/>
      <c r="AD7391" s="20"/>
    </row>
    <row r="7392" spans="9:30">
      <c r="I7392" s="20"/>
      <c r="P7392" s="20"/>
      <c r="W7392" s="20"/>
      <c r="AD7392" s="20"/>
    </row>
    <row r="7393" spans="9:30">
      <c r="I7393" s="20"/>
      <c r="P7393" s="20"/>
      <c r="W7393" s="20"/>
      <c r="AD7393" s="20"/>
    </row>
    <row r="7394" spans="9:30">
      <c r="I7394" s="20"/>
      <c r="P7394" s="20"/>
      <c r="W7394" s="20"/>
      <c r="AD7394" s="20"/>
    </row>
    <row r="7395" spans="9:30">
      <c r="I7395" s="20"/>
      <c r="P7395" s="20"/>
      <c r="W7395" s="20"/>
      <c r="AD7395" s="20"/>
    </row>
    <row r="7396" spans="9:30">
      <c r="I7396" s="20"/>
      <c r="P7396" s="20"/>
      <c r="W7396" s="20"/>
      <c r="AD7396" s="20"/>
    </row>
    <row r="7397" spans="9:30">
      <c r="I7397" s="20"/>
      <c r="P7397" s="20"/>
      <c r="W7397" s="20"/>
      <c r="AD7397" s="20"/>
    </row>
    <row r="7398" spans="9:30">
      <c r="I7398" s="20"/>
      <c r="P7398" s="20"/>
      <c r="W7398" s="20"/>
      <c r="AD7398" s="20"/>
    </row>
    <row r="7399" spans="9:30">
      <c r="I7399" s="20"/>
      <c r="P7399" s="20"/>
      <c r="W7399" s="20"/>
      <c r="AD7399" s="20"/>
    </row>
    <row r="7400" spans="9:30">
      <c r="I7400" s="20"/>
      <c r="P7400" s="20"/>
      <c r="W7400" s="20"/>
      <c r="AD7400" s="20"/>
    </row>
    <row r="7401" spans="9:30">
      <c r="I7401" s="20"/>
      <c r="P7401" s="20"/>
      <c r="W7401" s="20"/>
      <c r="AD7401" s="20"/>
    </row>
    <row r="7402" spans="9:30">
      <c r="I7402" s="20"/>
      <c r="P7402" s="20"/>
      <c r="W7402" s="20"/>
      <c r="AD7402" s="20"/>
    </row>
    <row r="7403" spans="9:30">
      <c r="I7403" s="20"/>
      <c r="P7403" s="20"/>
      <c r="W7403" s="20"/>
      <c r="AD7403" s="20"/>
    </row>
    <row r="7404" spans="9:30">
      <c r="I7404" s="20"/>
      <c r="P7404" s="20"/>
      <c r="W7404" s="20"/>
      <c r="AD7404" s="20"/>
    </row>
    <row r="7405" spans="9:30">
      <c r="I7405" s="20"/>
      <c r="P7405" s="20"/>
      <c r="W7405" s="20"/>
      <c r="AD7405" s="20"/>
    </row>
    <row r="7406" spans="9:30">
      <c r="I7406" s="20"/>
      <c r="P7406" s="20"/>
      <c r="W7406" s="20"/>
      <c r="AD7406" s="20"/>
    </row>
    <row r="7407" spans="9:30">
      <c r="I7407" s="20"/>
      <c r="P7407" s="20"/>
      <c r="W7407" s="20"/>
      <c r="AD7407" s="20"/>
    </row>
    <row r="7408" spans="9:30">
      <c r="I7408" s="20"/>
      <c r="P7408" s="20"/>
      <c r="W7408" s="20"/>
      <c r="AD7408" s="20"/>
    </row>
    <row r="7409" spans="9:30">
      <c r="I7409" s="20"/>
      <c r="P7409" s="20"/>
      <c r="W7409" s="20"/>
      <c r="AD7409" s="20"/>
    </row>
    <row r="7410" spans="9:30">
      <c r="I7410" s="20"/>
      <c r="P7410" s="20"/>
      <c r="W7410" s="20"/>
      <c r="AD7410" s="20"/>
    </row>
    <row r="7411" spans="9:30">
      <c r="I7411" s="20"/>
      <c r="P7411" s="20"/>
      <c r="W7411" s="20"/>
      <c r="AD7411" s="20"/>
    </row>
    <row r="7412" spans="9:30">
      <c r="I7412" s="20"/>
      <c r="P7412" s="20"/>
      <c r="W7412" s="20"/>
      <c r="AD7412" s="20"/>
    </row>
    <row r="7413" spans="9:30">
      <c r="I7413" s="20"/>
      <c r="P7413" s="20"/>
      <c r="W7413" s="20"/>
      <c r="AD7413" s="20"/>
    </row>
    <row r="7414" spans="9:30">
      <c r="I7414" s="20"/>
      <c r="P7414" s="20"/>
      <c r="W7414" s="20"/>
      <c r="AD7414" s="20"/>
    </row>
    <row r="7415" spans="9:30">
      <c r="I7415" s="20"/>
      <c r="P7415" s="20"/>
      <c r="W7415" s="20"/>
      <c r="AD7415" s="20"/>
    </row>
    <row r="7416" spans="9:30">
      <c r="I7416" s="20"/>
      <c r="P7416" s="20"/>
      <c r="W7416" s="20"/>
      <c r="AD7416" s="20"/>
    </row>
    <row r="7417" spans="9:30">
      <c r="I7417" s="20"/>
      <c r="P7417" s="20"/>
      <c r="W7417" s="20"/>
      <c r="AD7417" s="20"/>
    </row>
    <row r="7418" spans="9:30">
      <c r="I7418" s="20"/>
      <c r="P7418" s="20"/>
      <c r="W7418" s="20"/>
      <c r="AD7418" s="20"/>
    </row>
    <row r="7419" spans="9:30">
      <c r="I7419" s="20"/>
      <c r="P7419" s="20"/>
      <c r="W7419" s="20"/>
      <c r="AD7419" s="20"/>
    </row>
    <row r="7420" spans="9:30">
      <c r="I7420" s="20"/>
      <c r="P7420" s="20"/>
      <c r="W7420" s="20"/>
      <c r="AD7420" s="20"/>
    </row>
    <row r="7421" spans="9:30">
      <c r="I7421" s="20"/>
      <c r="P7421" s="20"/>
      <c r="W7421" s="20"/>
      <c r="AD7421" s="20"/>
    </row>
    <row r="7422" spans="9:30">
      <c r="I7422" s="20"/>
      <c r="P7422" s="20"/>
      <c r="W7422" s="20"/>
      <c r="AD7422" s="20"/>
    </row>
    <row r="7423" spans="9:30">
      <c r="I7423" s="20"/>
      <c r="P7423" s="20"/>
      <c r="W7423" s="20"/>
      <c r="AD7423" s="20"/>
    </row>
    <row r="7424" spans="9:30">
      <c r="I7424" s="20"/>
      <c r="P7424" s="20"/>
      <c r="W7424" s="20"/>
      <c r="AD7424" s="20"/>
    </row>
    <row r="7425" spans="9:30">
      <c r="I7425" s="20"/>
      <c r="P7425" s="20"/>
      <c r="W7425" s="20"/>
      <c r="AD7425" s="20"/>
    </row>
    <row r="7426" spans="9:30">
      <c r="I7426" s="20"/>
      <c r="P7426" s="20"/>
      <c r="W7426" s="20"/>
      <c r="AD7426" s="20"/>
    </row>
    <row r="7427" spans="9:30">
      <c r="I7427" s="20"/>
      <c r="P7427" s="20"/>
      <c r="W7427" s="20"/>
      <c r="AD7427" s="20"/>
    </row>
    <row r="7428" spans="9:30">
      <c r="I7428" s="20"/>
      <c r="P7428" s="20"/>
      <c r="W7428" s="20"/>
      <c r="AD7428" s="20"/>
    </row>
    <row r="7429" spans="9:30">
      <c r="I7429" s="20"/>
      <c r="P7429" s="20"/>
      <c r="W7429" s="20"/>
      <c r="AD7429" s="20"/>
    </row>
    <row r="7430" spans="9:30">
      <c r="I7430" s="20"/>
      <c r="P7430" s="20"/>
      <c r="W7430" s="20"/>
      <c r="AD7430" s="20"/>
    </row>
    <row r="7431" spans="9:30">
      <c r="I7431" s="20"/>
      <c r="P7431" s="20"/>
      <c r="W7431" s="20"/>
      <c r="AD7431" s="20"/>
    </row>
    <row r="7432" spans="9:30">
      <c r="I7432" s="20"/>
      <c r="P7432" s="20"/>
      <c r="W7432" s="20"/>
      <c r="AD7432" s="20"/>
    </row>
    <row r="7433" spans="9:30">
      <c r="I7433" s="20"/>
      <c r="P7433" s="20"/>
      <c r="W7433" s="20"/>
      <c r="AD7433" s="20"/>
    </row>
    <row r="7434" spans="9:30">
      <c r="I7434" s="20"/>
      <c r="P7434" s="20"/>
      <c r="W7434" s="20"/>
      <c r="AD7434" s="20"/>
    </row>
    <row r="7435" spans="9:30">
      <c r="I7435" s="20"/>
      <c r="P7435" s="20"/>
      <c r="W7435" s="20"/>
      <c r="AD7435" s="20"/>
    </row>
    <row r="7436" spans="9:30">
      <c r="I7436" s="20"/>
      <c r="P7436" s="20"/>
      <c r="W7436" s="20"/>
      <c r="AD7436" s="20"/>
    </row>
    <row r="7437" spans="9:30">
      <c r="I7437" s="20"/>
      <c r="P7437" s="20"/>
      <c r="W7437" s="20"/>
      <c r="AD7437" s="20"/>
    </row>
    <row r="7438" spans="9:30">
      <c r="I7438" s="20"/>
      <c r="P7438" s="20"/>
      <c r="W7438" s="20"/>
      <c r="AD7438" s="20"/>
    </row>
    <row r="7439" spans="9:30">
      <c r="I7439" s="20"/>
      <c r="P7439" s="20"/>
      <c r="W7439" s="20"/>
      <c r="AD7439" s="20"/>
    </row>
    <row r="7440" spans="9:30">
      <c r="I7440" s="20"/>
      <c r="P7440" s="20"/>
      <c r="W7440" s="20"/>
      <c r="AD7440" s="20"/>
    </row>
    <row r="7441" spans="9:30">
      <c r="I7441" s="20"/>
      <c r="P7441" s="20"/>
      <c r="W7441" s="20"/>
      <c r="AD7441" s="20"/>
    </row>
    <row r="7442" spans="9:30">
      <c r="I7442" s="20"/>
      <c r="P7442" s="20"/>
      <c r="W7442" s="20"/>
      <c r="AD7442" s="20"/>
    </row>
    <row r="7443" spans="9:30">
      <c r="I7443" s="20"/>
      <c r="P7443" s="20"/>
      <c r="W7443" s="20"/>
      <c r="AD7443" s="20"/>
    </row>
    <row r="7444" spans="9:30">
      <c r="I7444" s="20"/>
      <c r="P7444" s="20"/>
      <c r="W7444" s="20"/>
      <c r="AD7444" s="20"/>
    </row>
    <row r="7445" spans="9:30">
      <c r="I7445" s="20"/>
      <c r="P7445" s="20"/>
      <c r="W7445" s="20"/>
      <c r="AD7445" s="20"/>
    </row>
    <row r="7446" spans="9:30">
      <c r="I7446" s="20"/>
      <c r="P7446" s="20"/>
      <c r="W7446" s="20"/>
      <c r="AD7446" s="20"/>
    </row>
    <row r="7447" spans="9:30">
      <c r="I7447" s="20"/>
      <c r="P7447" s="20"/>
      <c r="W7447" s="20"/>
      <c r="AD7447" s="20"/>
    </row>
    <row r="7448" spans="9:30">
      <c r="I7448" s="20"/>
      <c r="P7448" s="20"/>
      <c r="W7448" s="20"/>
      <c r="AD7448" s="20"/>
    </row>
    <row r="7449" spans="9:30">
      <c r="I7449" s="20"/>
      <c r="P7449" s="20"/>
      <c r="W7449" s="20"/>
      <c r="AD7449" s="20"/>
    </row>
    <row r="7450" spans="9:30">
      <c r="I7450" s="20"/>
      <c r="P7450" s="20"/>
      <c r="W7450" s="20"/>
      <c r="AD7450" s="20"/>
    </row>
    <row r="7451" spans="9:30">
      <c r="I7451" s="20"/>
      <c r="P7451" s="20"/>
      <c r="W7451" s="20"/>
      <c r="AD7451" s="20"/>
    </row>
    <row r="7452" spans="9:30">
      <c r="I7452" s="20"/>
      <c r="P7452" s="20"/>
      <c r="W7452" s="20"/>
      <c r="AD7452" s="20"/>
    </row>
    <row r="7453" spans="9:30">
      <c r="I7453" s="20"/>
      <c r="P7453" s="20"/>
      <c r="W7453" s="20"/>
      <c r="AD7453" s="20"/>
    </row>
    <row r="7454" spans="9:30">
      <c r="I7454" s="20"/>
      <c r="P7454" s="20"/>
      <c r="W7454" s="20"/>
      <c r="AD7454" s="20"/>
    </row>
    <row r="7455" spans="9:30">
      <c r="I7455" s="20"/>
      <c r="P7455" s="20"/>
      <c r="W7455" s="20"/>
      <c r="AD7455" s="20"/>
    </row>
    <row r="7456" spans="9:30">
      <c r="I7456" s="20"/>
      <c r="P7456" s="20"/>
      <c r="W7456" s="20"/>
      <c r="AD7456" s="20"/>
    </row>
    <row r="7457" spans="9:30">
      <c r="I7457" s="20"/>
      <c r="P7457" s="20"/>
      <c r="W7457" s="20"/>
      <c r="AD7457" s="20"/>
    </row>
    <row r="7458" spans="9:30">
      <c r="I7458" s="20"/>
      <c r="P7458" s="20"/>
      <c r="W7458" s="20"/>
      <c r="AD7458" s="20"/>
    </row>
    <row r="7459" spans="9:30">
      <c r="I7459" s="20"/>
      <c r="P7459" s="20"/>
      <c r="W7459" s="20"/>
      <c r="AD7459" s="20"/>
    </row>
    <row r="7460" spans="9:30">
      <c r="I7460" s="20"/>
      <c r="P7460" s="20"/>
      <c r="W7460" s="20"/>
      <c r="AD7460" s="20"/>
    </row>
    <row r="7461" spans="9:30">
      <c r="I7461" s="20"/>
      <c r="P7461" s="20"/>
      <c r="W7461" s="20"/>
      <c r="AD7461" s="20"/>
    </row>
    <row r="7462" spans="9:30">
      <c r="I7462" s="20"/>
      <c r="P7462" s="20"/>
      <c r="W7462" s="20"/>
      <c r="AD7462" s="20"/>
    </row>
    <row r="7463" spans="9:30">
      <c r="I7463" s="20"/>
      <c r="P7463" s="20"/>
      <c r="W7463" s="20"/>
      <c r="AD7463" s="20"/>
    </row>
    <row r="7464" spans="9:30">
      <c r="I7464" s="20"/>
      <c r="P7464" s="20"/>
      <c r="W7464" s="20"/>
      <c r="AD7464" s="20"/>
    </row>
    <row r="7465" spans="9:30">
      <c r="I7465" s="20"/>
      <c r="P7465" s="20"/>
      <c r="W7465" s="20"/>
      <c r="AD7465" s="20"/>
    </row>
    <row r="7466" spans="9:30">
      <c r="I7466" s="20"/>
      <c r="P7466" s="20"/>
      <c r="W7466" s="20"/>
      <c r="AD7466" s="20"/>
    </row>
    <row r="7467" spans="9:30">
      <c r="I7467" s="20"/>
      <c r="P7467" s="20"/>
      <c r="W7467" s="20"/>
      <c r="AD7467" s="20"/>
    </row>
    <row r="7468" spans="9:30">
      <c r="I7468" s="20"/>
      <c r="P7468" s="20"/>
      <c r="W7468" s="20"/>
      <c r="AD7468" s="20"/>
    </row>
    <row r="7469" spans="9:30">
      <c r="I7469" s="20"/>
      <c r="P7469" s="20"/>
      <c r="W7469" s="20"/>
      <c r="AD7469" s="20"/>
    </row>
    <row r="7470" spans="9:30">
      <c r="I7470" s="20"/>
      <c r="P7470" s="20"/>
      <c r="W7470" s="20"/>
      <c r="AD7470" s="20"/>
    </row>
    <row r="7471" spans="9:30">
      <c r="I7471" s="20"/>
      <c r="P7471" s="20"/>
      <c r="W7471" s="20"/>
      <c r="AD7471" s="20"/>
    </row>
    <row r="7472" spans="9:30">
      <c r="I7472" s="20"/>
      <c r="P7472" s="20"/>
      <c r="W7472" s="20"/>
      <c r="AD7472" s="20"/>
    </row>
    <row r="7473" spans="9:30">
      <c r="I7473" s="20"/>
      <c r="P7473" s="20"/>
      <c r="W7473" s="20"/>
      <c r="AD7473" s="20"/>
    </row>
    <row r="7474" spans="9:30">
      <c r="I7474" s="20"/>
      <c r="P7474" s="20"/>
      <c r="W7474" s="20"/>
      <c r="AD7474" s="20"/>
    </row>
    <row r="7475" spans="9:30">
      <c r="I7475" s="20"/>
      <c r="P7475" s="20"/>
      <c r="W7475" s="20"/>
      <c r="AD7475" s="20"/>
    </row>
    <row r="7476" spans="9:30">
      <c r="I7476" s="20"/>
      <c r="P7476" s="20"/>
      <c r="W7476" s="20"/>
      <c r="AD7476" s="20"/>
    </row>
    <row r="7477" spans="9:30">
      <c r="I7477" s="20"/>
      <c r="P7477" s="20"/>
      <c r="W7477" s="20"/>
      <c r="AD7477" s="20"/>
    </row>
    <row r="7478" spans="9:30">
      <c r="I7478" s="20"/>
      <c r="P7478" s="20"/>
      <c r="W7478" s="20"/>
      <c r="AD7478" s="20"/>
    </row>
    <row r="7479" spans="9:30">
      <c r="I7479" s="20"/>
      <c r="P7479" s="20"/>
      <c r="W7479" s="20"/>
      <c r="AD7479" s="20"/>
    </row>
    <row r="7480" spans="9:30">
      <c r="I7480" s="20"/>
      <c r="P7480" s="20"/>
      <c r="W7480" s="20"/>
      <c r="AD7480" s="20"/>
    </row>
    <row r="7481" spans="9:30">
      <c r="I7481" s="20"/>
      <c r="P7481" s="20"/>
      <c r="W7481" s="20"/>
      <c r="AD7481" s="20"/>
    </row>
    <row r="7482" spans="9:30">
      <c r="I7482" s="20"/>
      <c r="P7482" s="20"/>
      <c r="W7482" s="20"/>
      <c r="AD7482" s="20"/>
    </row>
    <row r="7483" spans="9:30">
      <c r="I7483" s="20"/>
      <c r="P7483" s="20"/>
      <c r="W7483" s="20"/>
      <c r="AD7483" s="20"/>
    </row>
    <row r="7484" spans="9:30">
      <c r="I7484" s="20"/>
      <c r="P7484" s="20"/>
      <c r="W7484" s="20"/>
      <c r="AD7484" s="20"/>
    </row>
    <row r="7485" spans="9:30">
      <c r="I7485" s="20"/>
      <c r="P7485" s="20"/>
      <c r="W7485" s="20"/>
      <c r="AD7485" s="20"/>
    </row>
    <row r="7486" spans="9:30">
      <c r="I7486" s="20"/>
      <c r="P7486" s="20"/>
      <c r="W7486" s="20"/>
      <c r="AD7486" s="20"/>
    </row>
    <row r="7487" spans="9:30">
      <c r="I7487" s="20"/>
      <c r="P7487" s="20"/>
      <c r="W7487" s="20"/>
      <c r="AD7487" s="20"/>
    </row>
    <row r="7488" spans="9:30">
      <c r="I7488" s="20"/>
      <c r="P7488" s="20"/>
      <c r="W7488" s="20"/>
      <c r="AD7488" s="20"/>
    </row>
    <row r="7489" spans="9:30">
      <c r="I7489" s="20"/>
      <c r="P7489" s="20"/>
      <c r="W7489" s="20"/>
      <c r="AD7489" s="20"/>
    </row>
    <row r="7490" spans="9:30">
      <c r="I7490" s="20"/>
      <c r="P7490" s="20"/>
      <c r="W7490" s="20"/>
      <c r="AD7490" s="20"/>
    </row>
    <row r="7491" spans="9:30">
      <c r="I7491" s="20"/>
      <c r="P7491" s="20"/>
      <c r="W7491" s="20"/>
      <c r="AD7491" s="20"/>
    </row>
    <row r="7492" spans="9:30">
      <c r="I7492" s="20"/>
      <c r="P7492" s="20"/>
      <c r="W7492" s="20"/>
      <c r="AD7492" s="20"/>
    </row>
    <row r="7493" spans="9:30">
      <c r="I7493" s="20"/>
      <c r="P7493" s="20"/>
      <c r="W7493" s="20"/>
      <c r="AD7493" s="20"/>
    </row>
    <row r="7494" spans="9:30">
      <c r="I7494" s="20"/>
      <c r="P7494" s="20"/>
      <c r="W7494" s="20"/>
      <c r="AD7494" s="20"/>
    </row>
    <row r="7495" spans="9:30">
      <c r="I7495" s="20"/>
      <c r="P7495" s="20"/>
      <c r="W7495" s="20"/>
      <c r="AD7495" s="20"/>
    </row>
    <row r="7496" spans="9:30">
      <c r="I7496" s="20"/>
      <c r="P7496" s="20"/>
      <c r="W7496" s="20"/>
      <c r="AD7496" s="20"/>
    </row>
    <row r="7497" spans="9:30">
      <c r="I7497" s="20"/>
      <c r="P7497" s="20"/>
      <c r="W7497" s="20"/>
      <c r="AD7497" s="20"/>
    </row>
    <row r="7498" spans="9:30">
      <c r="I7498" s="20"/>
      <c r="P7498" s="20"/>
      <c r="W7498" s="20"/>
      <c r="AD7498" s="20"/>
    </row>
    <row r="7499" spans="9:30">
      <c r="I7499" s="20"/>
      <c r="P7499" s="20"/>
      <c r="W7499" s="20"/>
      <c r="AD7499" s="20"/>
    </row>
    <row r="7500" spans="9:30">
      <c r="I7500" s="20"/>
      <c r="P7500" s="20"/>
      <c r="W7500" s="20"/>
      <c r="AD7500" s="20"/>
    </row>
    <row r="7501" spans="9:30">
      <c r="I7501" s="20"/>
      <c r="P7501" s="20"/>
      <c r="W7501" s="20"/>
      <c r="AD7501" s="20"/>
    </row>
    <row r="7502" spans="9:30">
      <c r="I7502" s="20"/>
      <c r="P7502" s="20"/>
      <c r="W7502" s="20"/>
      <c r="AD7502" s="20"/>
    </row>
    <row r="7503" spans="9:30">
      <c r="I7503" s="20"/>
      <c r="P7503" s="20"/>
      <c r="W7503" s="20"/>
      <c r="AD7503" s="20"/>
    </row>
    <row r="7504" spans="9:30">
      <c r="I7504" s="20"/>
      <c r="P7504" s="20"/>
      <c r="W7504" s="20"/>
      <c r="AD7504" s="20"/>
    </row>
    <row r="7505" spans="9:30">
      <c r="I7505" s="20"/>
      <c r="P7505" s="20"/>
      <c r="W7505" s="20"/>
      <c r="AD7505" s="20"/>
    </row>
    <row r="7506" spans="9:30">
      <c r="I7506" s="20"/>
      <c r="P7506" s="20"/>
      <c r="W7506" s="20"/>
      <c r="AD7506" s="20"/>
    </row>
    <row r="7507" spans="9:30">
      <c r="I7507" s="20"/>
      <c r="P7507" s="20"/>
      <c r="W7507" s="20"/>
      <c r="AD7507" s="20"/>
    </row>
    <row r="7508" spans="9:30">
      <c r="I7508" s="20"/>
      <c r="P7508" s="20"/>
      <c r="W7508" s="20"/>
      <c r="AD7508" s="20"/>
    </row>
    <row r="7509" spans="9:30">
      <c r="I7509" s="20"/>
      <c r="P7509" s="20"/>
      <c r="W7509" s="20"/>
      <c r="AD7509" s="20"/>
    </row>
    <row r="7510" spans="9:30">
      <c r="I7510" s="20"/>
      <c r="P7510" s="20"/>
      <c r="W7510" s="20"/>
      <c r="AD7510" s="20"/>
    </row>
    <row r="7511" spans="9:30">
      <c r="I7511" s="20"/>
      <c r="P7511" s="20"/>
      <c r="W7511" s="20"/>
      <c r="AD7511" s="20"/>
    </row>
    <row r="7512" spans="9:30">
      <c r="I7512" s="20"/>
      <c r="P7512" s="20"/>
      <c r="W7512" s="20"/>
      <c r="AD7512" s="20"/>
    </row>
    <row r="7513" spans="9:30">
      <c r="I7513" s="20"/>
      <c r="P7513" s="20"/>
      <c r="W7513" s="20"/>
      <c r="AD7513" s="20"/>
    </row>
    <row r="7514" spans="9:30">
      <c r="I7514" s="20"/>
      <c r="P7514" s="20"/>
      <c r="W7514" s="20"/>
      <c r="AD7514" s="20"/>
    </row>
    <row r="7515" spans="9:30">
      <c r="I7515" s="20"/>
      <c r="P7515" s="20"/>
      <c r="W7515" s="20"/>
      <c r="AD7515" s="20"/>
    </row>
    <row r="7516" spans="9:30">
      <c r="I7516" s="20"/>
      <c r="P7516" s="20"/>
      <c r="W7516" s="20"/>
      <c r="AD7516" s="20"/>
    </row>
    <row r="7517" spans="9:30">
      <c r="I7517" s="20"/>
      <c r="P7517" s="20"/>
      <c r="W7517" s="20"/>
      <c r="AD7517" s="20"/>
    </row>
    <row r="7518" spans="9:30">
      <c r="I7518" s="20"/>
      <c r="P7518" s="20"/>
      <c r="W7518" s="20"/>
      <c r="AD7518" s="20"/>
    </row>
    <row r="7519" spans="9:30">
      <c r="I7519" s="20"/>
      <c r="P7519" s="20"/>
      <c r="W7519" s="20"/>
      <c r="AD7519" s="20"/>
    </row>
    <row r="7520" spans="9:30">
      <c r="I7520" s="20"/>
      <c r="P7520" s="20"/>
      <c r="W7520" s="20"/>
      <c r="AD7520" s="20"/>
    </row>
    <row r="7521" spans="9:30">
      <c r="I7521" s="20"/>
      <c r="P7521" s="20"/>
      <c r="W7521" s="20"/>
      <c r="AD7521" s="20"/>
    </row>
    <row r="7522" spans="9:30">
      <c r="I7522" s="20"/>
      <c r="P7522" s="20"/>
      <c r="W7522" s="20"/>
      <c r="AD7522" s="20"/>
    </row>
    <row r="7523" spans="9:30">
      <c r="I7523" s="20"/>
      <c r="P7523" s="20"/>
      <c r="W7523" s="20"/>
      <c r="AD7523" s="20"/>
    </row>
    <row r="7524" spans="9:30">
      <c r="I7524" s="20"/>
      <c r="P7524" s="20"/>
      <c r="W7524" s="20"/>
      <c r="AD7524" s="20"/>
    </row>
    <row r="7525" spans="9:30">
      <c r="I7525" s="20"/>
      <c r="P7525" s="20"/>
      <c r="W7525" s="20"/>
      <c r="AD7525" s="20"/>
    </row>
    <row r="7526" spans="9:30">
      <c r="I7526" s="20"/>
      <c r="P7526" s="20"/>
      <c r="W7526" s="20"/>
      <c r="AD7526" s="20"/>
    </row>
    <row r="7527" spans="9:30">
      <c r="I7527" s="20"/>
      <c r="P7527" s="20"/>
      <c r="W7527" s="20"/>
      <c r="AD7527" s="20"/>
    </row>
    <row r="7528" spans="9:30">
      <c r="I7528" s="20"/>
      <c r="P7528" s="20"/>
      <c r="W7528" s="20"/>
      <c r="AD7528" s="20"/>
    </row>
    <row r="7529" spans="9:30">
      <c r="I7529" s="20"/>
      <c r="P7529" s="20"/>
      <c r="W7529" s="20"/>
      <c r="AD7529" s="20"/>
    </row>
    <row r="7530" spans="9:30">
      <c r="I7530" s="20"/>
      <c r="P7530" s="20"/>
      <c r="W7530" s="20"/>
      <c r="AD7530" s="20"/>
    </row>
    <row r="7531" spans="9:30">
      <c r="I7531" s="20"/>
      <c r="P7531" s="20"/>
      <c r="W7531" s="20"/>
      <c r="AD7531" s="20"/>
    </row>
    <row r="7532" spans="9:30">
      <c r="I7532" s="20"/>
      <c r="P7532" s="20"/>
      <c r="W7532" s="20"/>
      <c r="AD7532" s="20"/>
    </row>
    <row r="7533" spans="9:30">
      <c r="I7533" s="20"/>
      <c r="P7533" s="20"/>
      <c r="W7533" s="20"/>
      <c r="AD7533" s="20"/>
    </row>
    <row r="7534" spans="9:30">
      <c r="I7534" s="20"/>
      <c r="P7534" s="20"/>
      <c r="W7534" s="20"/>
      <c r="AD7534" s="20"/>
    </row>
    <row r="7535" spans="9:30">
      <c r="I7535" s="20"/>
      <c r="P7535" s="20"/>
      <c r="W7535" s="20"/>
      <c r="AD7535" s="20"/>
    </row>
    <row r="7536" spans="9:30">
      <c r="I7536" s="20"/>
      <c r="P7536" s="20"/>
      <c r="W7536" s="20"/>
      <c r="AD7536" s="20"/>
    </row>
    <row r="7537" spans="9:30">
      <c r="I7537" s="20"/>
      <c r="P7537" s="20"/>
      <c r="W7537" s="20"/>
      <c r="AD7537" s="20"/>
    </row>
    <row r="7538" spans="9:30">
      <c r="I7538" s="20"/>
      <c r="P7538" s="20"/>
      <c r="W7538" s="20"/>
      <c r="AD7538" s="20"/>
    </row>
    <row r="7539" spans="9:30">
      <c r="I7539" s="20"/>
      <c r="P7539" s="20"/>
      <c r="W7539" s="20"/>
      <c r="AD7539" s="20"/>
    </row>
    <row r="7540" spans="9:30">
      <c r="I7540" s="20"/>
      <c r="P7540" s="20"/>
      <c r="W7540" s="20"/>
      <c r="AD7540" s="20"/>
    </row>
    <row r="7541" spans="9:30">
      <c r="I7541" s="20"/>
      <c r="P7541" s="20"/>
      <c r="W7541" s="20"/>
      <c r="AD7541" s="20"/>
    </row>
    <row r="7542" spans="9:30">
      <c r="I7542" s="20"/>
      <c r="P7542" s="20"/>
      <c r="W7542" s="20"/>
      <c r="AD7542" s="20"/>
    </row>
    <row r="7543" spans="9:30">
      <c r="I7543" s="20"/>
      <c r="P7543" s="20"/>
      <c r="W7543" s="20"/>
      <c r="AD7543" s="20"/>
    </row>
    <row r="7544" spans="9:30">
      <c r="I7544" s="20"/>
      <c r="P7544" s="20"/>
      <c r="W7544" s="20"/>
      <c r="AD7544" s="20"/>
    </row>
    <row r="7545" spans="9:30">
      <c r="I7545" s="20"/>
      <c r="P7545" s="20"/>
      <c r="W7545" s="20"/>
      <c r="AD7545" s="20"/>
    </row>
    <row r="7546" spans="9:30">
      <c r="I7546" s="20"/>
      <c r="P7546" s="20"/>
      <c r="W7546" s="20"/>
      <c r="AD7546" s="20"/>
    </row>
    <row r="7547" spans="9:30">
      <c r="I7547" s="20"/>
      <c r="P7547" s="20"/>
      <c r="W7547" s="20"/>
      <c r="AD7547" s="20"/>
    </row>
    <row r="7548" spans="9:30">
      <c r="I7548" s="20"/>
      <c r="P7548" s="20"/>
      <c r="W7548" s="20"/>
      <c r="AD7548" s="20"/>
    </row>
    <row r="7549" spans="9:30">
      <c r="I7549" s="20"/>
      <c r="P7549" s="20"/>
      <c r="W7549" s="20"/>
      <c r="AD7549" s="20"/>
    </row>
    <row r="7550" spans="9:30">
      <c r="I7550" s="20"/>
      <c r="P7550" s="20"/>
      <c r="W7550" s="20"/>
      <c r="AD7550" s="20"/>
    </row>
    <row r="7551" spans="9:30">
      <c r="I7551" s="20"/>
      <c r="P7551" s="20"/>
      <c r="W7551" s="20"/>
      <c r="AD7551" s="20"/>
    </row>
    <row r="7552" spans="9:30">
      <c r="I7552" s="20"/>
      <c r="P7552" s="20"/>
      <c r="W7552" s="20"/>
      <c r="AD7552" s="20"/>
    </row>
    <row r="7553" spans="9:30">
      <c r="I7553" s="20"/>
      <c r="P7553" s="20"/>
      <c r="W7553" s="20"/>
      <c r="AD7553" s="20"/>
    </row>
    <row r="7554" spans="9:30">
      <c r="I7554" s="20"/>
      <c r="P7554" s="20"/>
      <c r="W7554" s="20"/>
      <c r="AD7554" s="20"/>
    </row>
    <row r="7555" spans="9:30">
      <c r="I7555" s="20"/>
      <c r="P7555" s="20"/>
      <c r="W7555" s="20"/>
      <c r="AD7555" s="20"/>
    </row>
    <row r="7556" spans="9:30">
      <c r="I7556" s="20"/>
      <c r="P7556" s="20"/>
      <c r="W7556" s="20"/>
      <c r="AD7556" s="20"/>
    </row>
    <row r="7557" spans="9:30">
      <c r="I7557" s="20"/>
      <c r="P7557" s="20"/>
      <c r="W7557" s="20"/>
      <c r="AD7557" s="20"/>
    </row>
    <row r="7558" spans="9:30">
      <c r="I7558" s="20"/>
      <c r="P7558" s="20"/>
      <c r="W7558" s="20"/>
      <c r="AD7558" s="20"/>
    </row>
    <row r="7559" spans="9:30">
      <c r="I7559" s="20"/>
      <c r="P7559" s="20"/>
      <c r="W7559" s="20"/>
      <c r="AD7559" s="20"/>
    </row>
    <row r="7560" spans="9:30">
      <c r="I7560" s="20"/>
      <c r="P7560" s="20"/>
      <c r="W7560" s="20"/>
      <c r="AD7560" s="20"/>
    </row>
    <row r="7561" spans="9:30">
      <c r="I7561" s="20"/>
      <c r="P7561" s="20"/>
      <c r="W7561" s="20"/>
      <c r="AD7561" s="20"/>
    </row>
    <row r="7562" spans="9:30">
      <c r="I7562" s="20"/>
      <c r="P7562" s="20"/>
      <c r="W7562" s="20"/>
      <c r="AD7562" s="20"/>
    </row>
    <row r="7563" spans="9:30">
      <c r="I7563" s="20"/>
      <c r="P7563" s="20"/>
      <c r="W7563" s="20"/>
      <c r="AD7563" s="20"/>
    </row>
    <row r="7564" spans="9:30">
      <c r="I7564" s="20"/>
      <c r="P7564" s="20"/>
      <c r="W7564" s="20"/>
      <c r="AD7564" s="20"/>
    </row>
    <row r="7565" spans="9:30">
      <c r="I7565" s="20"/>
      <c r="P7565" s="20"/>
      <c r="W7565" s="20"/>
      <c r="AD7565" s="20"/>
    </row>
    <row r="7566" spans="9:30">
      <c r="I7566" s="20"/>
      <c r="P7566" s="20"/>
      <c r="W7566" s="20"/>
      <c r="AD7566" s="20"/>
    </row>
    <row r="7567" spans="9:30">
      <c r="I7567" s="20"/>
      <c r="P7567" s="20"/>
      <c r="W7567" s="20"/>
      <c r="AD7567" s="20"/>
    </row>
    <row r="7568" spans="9:30">
      <c r="I7568" s="20"/>
      <c r="P7568" s="20"/>
      <c r="W7568" s="20"/>
      <c r="AD7568" s="20"/>
    </row>
    <row r="7569" spans="9:30">
      <c r="I7569" s="20"/>
      <c r="P7569" s="20"/>
      <c r="W7569" s="20"/>
      <c r="AD7569" s="20"/>
    </row>
    <row r="7570" spans="9:30">
      <c r="I7570" s="20"/>
      <c r="P7570" s="20"/>
      <c r="W7570" s="20"/>
      <c r="AD7570" s="20"/>
    </row>
    <row r="7571" spans="9:30">
      <c r="I7571" s="20"/>
      <c r="P7571" s="20"/>
      <c r="W7571" s="20"/>
      <c r="AD7571" s="20"/>
    </row>
    <row r="7572" spans="9:30">
      <c r="I7572" s="20"/>
      <c r="P7572" s="20"/>
      <c r="W7572" s="20"/>
      <c r="AD7572" s="20"/>
    </row>
    <row r="7573" spans="9:30">
      <c r="I7573" s="20"/>
      <c r="P7573" s="20"/>
      <c r="W7573" s="20"/>
      <c r="AD7573" s="20"/>
    </row>
    <row r="7574" spans="9:30">
      <c r="I7574" s="20"/>
      <c r="P7574" s="20"/>
      <c r="W7574" s="20"/>
      <c r="AD7574" s="20"/>
    </row>
    <row r="7575" spans="9:30">
      <c r="I7575" s="20"/>
      <c r="P7575" s="20"/>
      <c r="W7575" s="20"/>
      <c r="AD7575" s="20"/>
    </row>
    <row r="7576" spans="9:30">
      <c r="I7576" s="20"/>
      <c r="P7576" s="20"/>
      <c r="W7576" s="20"/>
      <c r="AD7576" s="20"/>
    </row>
    <row r="7577" spans="9:30">
      <c r="I7577" s="20"/>
      <c r="P7577" s="20"/>
      <c r="W7577" s="20"/>
      <c r="AD7577" s="20"/>
    </row>
    <row r="7578" spans="9:30">
      <c r="I7578" s="20"/>
      <c r="P7578" s="20"/>
      <c r="W7578" s="20"/>
      <c r="AD7578" s="20"/>
    </row>
    <row r="7579" spans="9:30">
      <c r="I7579" s="20"/>
      <c r="P7579" s="20"/>
      <c r="W7579" s="20"/>
      <c r="AD7579" s="20"/>
    </row>
    <row r="7580" spans="9:30">
      <c r="I7580" s="20"/>
      <c r="P7580" s="20"/>
      <c r="W7580" s="20"/>
      <c r="AD7580" s="20"/>
    </row>
    <row r="7581" spans="9:30">
      <c r="I7581" s="20"/>
      <c r="P7581" s="20"/>
      <c r="W7581" s="20"/>
      <c r="AD7581" s="20"/>
    </row>
    <row r="7582" spans="9:30">
      <c r="I7582" s="20"/>
      <c r="P7582" s="20"/>
      <c r="W7582" s="20"/>
      <c r="AD7582" s="20"/>
    </row>
    <row r="7583" spans="9:30">
      <c r="I7583" s="20"/>
      <c r="P7583" s="20"/>
      <c r="W7583" s="20"/>
      <c r="AD7583" s="20"/>
    </row>
    <row r="7584" spans="9:30">
      <c r="I7584" s="20"/>
      <c r="P7584" s="20"/>
      <c r="W7584" s="20"/>
      <c r="AD7584" s="20"/>
    </row>
    <row r="7585" spans="9:30">
      <c r="I7585" s="20"/>
      <c r="P7585" s="20"/>
      <c r="W7585" s="20"/>
      <c r="AD7585" s="20"/>
    </row>
    <row r="7586" spans="9:30">
      <c r="I7586" s="20"/>
      <c r="P7586" s="20"/>
      <c r="W7586" s="20"/>
      <c r="AD7586" s="20"/>
    </row>
    <row r="7587" spans="9:30">
      <c r="I7587" s="20"/>
      <c r="P7587" s="20"/>
      <c r="W7587" s="20"/>
      <c r="AD7587" s="20"/>
    </row>
    <row r="7588" spans="9:30">
      <c r="I7588" s="20"/>
      <c r="P7588" s="20"/>
      <c r="W7588" s="20"/>
      <c r="AD7588" s="20"/>
    </row>
    <row r="7589" spans="9:30">
      <c r="I7589" s="20"/>
      <c r="P7589" s="20"/>
      <c r="W7589" s="20"/>
      <c r="AD7589" s="20"/>
    </row>
    <row r="7590" spans="9:30">
      <c r="I7590" s="20"/>
      <c r="P7590" s="20"/>
      <c r="W7590" s="20"/>
      <c r="AD7590" s="20"/>
    </row>
    <row r="7591" spans="9:30">
      <c r="I7591" s="20"/>
      <c r="P7591" s="20"/>
      <c r="W7591" s="20"/>
      <c r="AD7591" s="20"/>
    </row>
    <row r="7592" spans="9:30">
      <c r="I7592" s="20"/>
      <c r="P7592" s="20"/>
      <c r="W7592" s="20"/>
      <c r="AD7592" s="20"/>
    </row>
    <row r="7593" spans="9:30">
      <c r="I7593" s="20"/>
      <c r="P7593" s="20"/>
      <c r="W7593" s="20"/>
      <c r="AD7593" s="20"/>
    </row>
    <row r="7594" spans="9:30">
      <c r="I7594" s="20"/>
      <c r="P7594" s="20"/>
      <c r="W7594" s="20"/>
      <c r="AD7594" s="20"/>
    </row>
    <row r="7595" spans="9:30">
      <c r="I7595" s="20"/>
      <c r="P7595" s="20"/>
      <c r="W7595" s="20"/>
      <c r="AD7595" s="20"/>
    </row>
    <row r="7596" spans="9:30">
      <c r="I7596" s="20"/>
      <c r="P7596" s="20"/>
      <c r="W7596" s="20"/>
      <c r="AD7596" s="20"/>
    </row>
    <row r="7597" spans="9:30">
      <c r="I7597" s="20"/>
      <c r="P7597" s="20"/>
      <c r="W7597" s="20"/>
      <c r="AD7597" s="20"/>
    </row>
    <row r="7598" spans="9:30">
      <c r="I7598" s="20"/>
      <c r="P7598" s="20"/>
      <c r="W7598" s="20"/>
      <c r="AD7598" s="20"/>
    </row>
    <row r="7599" spans="9:30">
      <c r="I7599" s="20"/>
      <c r="P7599" s="20"/>
      <c r="W7599" s="20"/>
      <c r="AD7599" s="20"/>
    </row>
    <row r="7600" spans="9:30">
      <c r="I7600" s="20"/>
      <c r="P7600" s="20"/>
      <c r="W7600" s="20"/>
      <c r="AD7600" s="20"/>
    </row>
    <row r="7601" spans="9:30">
      <c r="I7601" s="20"/>
      <c r="P7601" s="20"/>
      <c r="W7601" s="20"/>
      <c r="AD7601" s="20"/>
    </row>
    <row r="7602" spans="9:30">
      <c r="I7602" s="20"/>
      <c r="P7602" s="20"/>
      <c r="W7602" s="20"/>
      <c r="AD7602" s="20"/>
    </row>
    <row r="7603" spans="9:30">
      <c r="I7603" s="20"/>
      <c r="P7603" s="20"/>
      <c r="W7603" s="20"/>
      <c r="AD7603" s="20"/>
    </row>
    <row r="7604" spans="9:30">
      <c r="I7604" s="20"/>
      <c r="P7604" s="20"/>
      <c r="W7604" s="20"/>
      <c r="AD7604" s="20"/>
    </row>
    <row r="7605" spans="9:30">
      <c r="I7605" s="20"/>
      <c r="P7605" s="20"/>
      <c r="W7605" s="20"/>
      <c r="AD7605" s="20"/>
    </row>
    <row r="7606" spans="9:30">
      <c r="I7606" s="20"/>
      <c r="P7606" s="20"/>
      <c r="W7606" s="20"/>
      <c r="AD7606" s="20"/>
    </row>
    <row r="7607" spans="9:30">
      <c r="I7607" s="20"/>
      <c r="P7607" s="20"/>
      <c r="W7607" s="20"/>
      <c r="AD7607" s="20"/>
    </row>
    <row r="7608" spans="9:30">
      <c r="I7608" s="20"/>
      <c r="P7608" s="20"/>
      <c r="W7608" s="20"/>
      <c r="AD7608" s="20"/>
    </row>
    <row r="7609" spans="9:30">
      <c r="I7609" s="20"/>
      <c r="P7609" s="20"/>
      <c r="W7609" s="20"/>
      <c r="AD7609" s="20"/>
    </row>
    <row r="7610" spans="9:30">
      <c r="I7610" s="20"/>
      <c r="P7610" s="20"/>
      <c r="W7610" s="20"/>
      <c r="AD7610" s="20"/>
    </row>
    <row r="7611" spans="9:30">
      <c r="I7611" s="20"/>
      <c r="P7611" s="20"/>
      <c r="W7611" s="20"/>
      <c r="AD7611" s="20"/>
    </row>
    <row r="7612" spans="9:30">
      <c r="I7612" s="20"/>
      <c r="P7612" s="20"/>
      <c r="W7612" s="20"/>
      <c r="AD7612" s="20"/>
    </row>
    <row r="7613" spans="9:30">
      <c r="I7613" s="20"/>
      <c r="P7613" s="20"/>
      <c r="W7613" s="20"/>
      <c r="AD7613" s="20"/>
    </row>
    <row r="7614" spans="9:30">
      <c r="I7614" s="20"/>
      <c r="P7614" s="20"/>
      <c r="W7614" s="20"/>
      <c r="AD7614" s="20"/>
    </row>
    <row r="7615" spans="9:30">
      <c r="I7615" s="20"/>
      <c r="P7615" s="20"/>
      <c r="W7615" s="20"/>
      <c r="AD7615" s="20"/>
    </row>
    <row r="7616" spans="9:30">
      <c r="I7616" s="20"/>
      <c r="P7616" s="20"/>
      <c r="W7616" s="20"/>
      <c r="AD7616" s="20"/>
    </row>
    <row r="7617" spans="9:30">
      <c r="I7617" s="20"/>
      <c r="P7617" s="20"/>
      <c r="W7617" s="20"/>
      <c r="AD7617" s="20"/>
    </row>
    <row r="7618" spans="9:30">
      <c r="I7618" s="20"/>
      <c r="P7618" s="20"/>
      <c r="W7618" s="20"/>
      <c r="AD7618" s="20"/>
    </row>
    <row r="7619" spans="9:30">
      <c r="I7619" s="20"/>
      <c r="P7619" s="20"/>
      <c r="W7619" s="20"/>
      <c r="AD7619" s="20"/>
    </row>
    <row r="7620" spans="9:30">
      <c r="I7620" s="20"/>
      <c r="P7620" s="20"/>
      <c r="W7620" s="20"/>
      <c r="AD7620" s="20"/>
    </row>
    <row r="7621" spans="9:30">
      <c r="I7621" s="20"/>
      <c r="P7621" s="20"/>
      <c r="W7621" s="20"/>
      <c r="AD7621" s="20"/>
    </row>
    <row r="7622" spans="9:30">
      <c r="I7622" s="20"/>
      <c r="P7622" s="20"/>
      <c r="W7622" s="20"/>
      <c r="AD7622" s="20"/>
    </row>
    <row r="7623" spans="9:30">
      <c r="I7623" s="20"/>
      <c r="P7623" s="20"/>
      <c r="W7623" s="20"/>
      <c r="AD7623" s="20"/>
    </row>
    <row r="7624" spans="9:30">
      <c r="I7624" s="20"/>
      <c r="P7624" s="20"/>
      <c r="W7624" s="20"/>
      <c r="AD7624" s="20"/>
    </row>
    <row r="7625" spans="9:30">
      <c r="I7625" s="20"/>
      <c r="P7625" s="20"/>
      <c r="W7625" s="20"/>
      <c r="AD7625" s="20"/>
    </row>
    <row r="7626" spans="9:30">
      <c r="I7626" s="20"/>
      <c r="P7626" s="20"/>
      <c r="W7626" s="20"/>
      <c r="AD7626" s="20"/>
    </row>
    <row r="7627" spans="9:30">
      <c r="I7627" s="20"/>
      <c r="P7627" s="20"/>
      <c r="W7627" s="20"/>
      <c r="AD7627" s="20"/>
    </row>
    <row r="7628" spans="9:30">
      <c r="I7628" s="20"/>
      <c r="P7628" s="20"/>
      <c r="W7628" s="20"/>
      <c r="AD7628" s="20"/>
    </row>
    <row r="7629" spans="9:30">
      <c r="I7629" s="20"/>
      <c r="P7629" s="20"/>
      <c r="W7629" s="20"/>
      <c r="AD7629" s="20"/>
    </row>
    <row r="7630" spans="9:30">
      <c r="I7630" s="20"/>
      <c r="P7630" s="20"/>
      <c r="W7630" s="20"/>
      <c r="AD7630" s="20"/>
    </row>
    <row r="7631" spans="9:30">
      <c r="I7631" s="20"/>
      <c r="P7631" s="20"/>
      <c r="W7631" s="20"/>
      <c r="AD7631" s="20"/>
    </row>
    <row r="7632" spans="9:30">
      <c r="I7632" s="20"/>
      <c r="P7632" s="20"/>
      <c r="W7632" s="20"/>
      <c r="AD7632" s="20"/>
    </row>
    <row r="7633" spans="9:30">
      <c r="I7633" s="20"/>
      <c r="P7633" s="20"/>
      <c r="W7633" s="20"/>
      <c r="AD7633" s="20"/>
    </row>
    <row r="7634" spans="9:30">
      <c r="I7634" s="20"/>
      <c r="P7634" s="20"/>
      <c r="W7634" s="20"/>
      <c r="AD7634" s="20"/>
    </row>
    <row r="7635" spans="9:30">
      <c r="I7635" s="20"/>
      <c r="P7635" s="20"/>
      <c r="W7635" s="20"/>
      <c r="AD7635" s="20"/>
    </row>
    <row r="7636" spans="9:30">
      <c r="I7636" s="20"/>
      <c r="P7636" s="20"/>
      <c r="W7636" s="20"/>
      <c r="AD7636" s="20"/>
    </row>
    <row r="7637" spans="9:30">
      <c r="I7637" s="20"/>
      <c r="P7637" s="20"/>
      <c r="W7637" s="20"/>
      <c r="AD7637" s="20"/>
    </row>
    <row r="7638" spans="9:30">
      <c r="I7638" s="20"/>
      <c r="P7638" s="20"/>
      <c r="W7638" s="20"/>
      <c r="AD7638" s="20"/>
    </row>
    <row r="7639" spans="9:30">
      <c r="I7639" s="20"/>
      <c r="P7639" s="20"/>
      <c r="W7639" s="20"/>
      <c r="AD7639" s="20"/>
    </row>
    <row r="7640" spans="9:30">
      <c r="I7640" s="20"/>
      <c r="P7640" s="20"/>
      <c r="W7640" s="20"/>
      <c r="AD7640" s="20"/>
    </row>
    <row r="7641" spans="9:30">
      <c r="I7641" s="20"/>
      <c r="P7641" s="20"/>
      <c r="W7641" s="20"/>
      <c r="AD7641" s="20"/>
    </row>
    <row r="7642" spans="9:30">
      <c r="I7642" s="20"/>
      <c r="P7642" s="20"/>
      <c r="W7642" s="20"/>
      <c r="AD7642" s="20"/>
    </row>
    <row r="7643" spans="9:30">
      <c r="I7643" s="20"/>
      <c r="P7643" s="20"/>
      <c r="W7643" s="20"/>
      <c r="AD7643" s="20"/>
    </row>
    <row r="7644" spans="9:30">
      <c r="I7644" s="20"/>
      <c r="P7644" s="20"/>
      <c r="W7644" s="20"/>
      <c r="AD7644" s="20"/>
    </row>
    <row r="7645" spans="9:30">
      <c r="I7645" s="20"/>
      <c r="P7645" s="20"/>
      <c r="W7645" s="20"/>
      <c r="AD7645" s="20"/>
    </row>
    <row r="7646" spans="9:30">
      <c r="I7646" s="20"/>
      <c r="P7646" s="20"/>
      <c r="W7646" s="20"/>
      <c r="AD7646" s="20"/>
    </row>
    <row r="7647" spans="9:30">
      <c r="I7647" s="20"/>
      <c r="P7647" s="20"/>
      <c r="W7647" s="20"/>
      <c r="AD7647" s="20"/>
    </row>
    <row r="7648" spans="9:30">
      <c r="I7648" s="20"/>
      <c r="P7648" s="20"/>
      <c r="W7648" s="20"/>
      <c r="AD7648" s="20"/>
    </row>
    <row r="7649" spans="9:30">
      <c r="I7649" s="20"/>
      <c r="P7649" s="20"/>
      <c r="W7649" s="20"/>
      <c r="AD7649" s="20"/>
    </row>
    <row r="7650" spans="9:30">
      <c r="I7650" s="20"/>
      <c r="P7650" s="20"/>
      <c r="W7650" s="20"/>
      <c r="AD7650" s="20"/>
    </row>
    <row r="7651" spans="9:30">
      <c r="I7651" s="20"/>
      <c r="P7651" s="20"/>
      <c r="W7651" s="20"/>
      <c r="AD7651" s="20"/>
    </row>
    <row r="7652" spans="9:30">
      <c r="I7652" s="20"/>
      <c r="P7652" s="20"/>
      <c r="W7652" s="20"/>
      <c r="AD7652" s="20"/>
    </row>
    <row r="7653" spans="9:30">
      <c r="I7653" s="20"/>
      <c r="P7653" s="20"/>
      <c r="W7653" s="20"/>
      <c r="AD7653" s="20"/>
    </row>
    <row r="7654" spans="9:30">
      <c r="I7654" s="20"/>
      <c r="P7654" s="20"/>
      <c r="W7654" s="20"/>
      <c r="AD7654" s="20"/>
    </row>
    <row r="7655" spans="9:30">
      <c r="I7655" s="20"/>
      <c r="P7655" s="20"/>
      <c r="W7655" s="20"/>
      <c r="AD7655" s="20"/>
    </row>
    <row r="7656" spans="9:30">
      <c r="I7656" s="20"/>
      <c r="P7656" s="20"/>
      <c r="W7656" s="20"/>
      <c r="AD7656" s="20"/>
    </row>
    <row r="7657" spans="9:30">
      <c r="I7657" s="20"/>
      <c r="P7657" s="20"/>
      <c r="W7657" s="20"/>
      <c r="AD7657" s="20"/>
    </row>
    <row r="7658" spans="9:30">
      <c r="I7658" s="20"/>
      <c r="P7658" s="20"/>
      <c r="W7658" s="20"/>
      <c r="AD7658" s="20"/>
    </row>
    <row r="7659" spans="9:30">
      <c r="I7659" s="20"/>
      <c r="P7659" s="20"/>
      <c r="W7659" s="20"/>
      <c r="AD7659" s="20"/>
    </row>
    <row r="7660" spans="9:30">
      <c r="I7660" s="20"/>
      <c r="P7660" s="20"/>
      <c r="W7660" s="20"/>
      <c r="AD7660" s="20"/>
    </row>
    <row r="7661" spans="9:30">
      <c r="I7661" s="20"/>
      <c r="P7661" s="20"/>
      <c r="W7661" s="20"/>
      <c r="AD7661" s="20"/>
    </row>
    <row r="7662" spans="9:30">
      <c r="I7662" s="20"/>
      <c r="P7662" s="20"/>
      <c r="W7662" s="20"/>
      <c r="AD7662" s="20"/>
    </row>
    <row r="7663" spans="9:30">
      <c r="I7663" s="20"/>
      <c r="P7663" s="20"/>
      <c r="W7663" s="20"/>
      <c r="AD7663" s="20"/>
    </row>
    <row r="7664" spans="9:30">
      <c r="I7664" s="20"/>
      <c r="P7664" s="20"/>
      <c r="W7664" s="20"/>
      <c r="AD7664" s="20"/>
    </row>
    <row r="7665" spans="9:30">
      <c r="I7665" s="20"/>
      <c r="P7665" s="20"/>
      <c r="W7665" s="20"/>
      <c r="AD7665" s="20"/>
    </row>
    <row r="7666" spans="9:30">
      <c r="I7666" s="20"/>
      <c r="P7666" s="20"/>
      <c r="W7666" s="20"/>
      <c r="AD7666" s="20"/>
    </row>
    <row r="7667" spans="9:30">
      <c r="I7667" s="20"/>
      <c r="P7667" s="20"/>
      <c r="W7667" s="20"/>
      <c r="AD7667" s="20"/>
    </row>
    <row r="7668" spans="9:30">
      <c r="I7668" s="20"/>
      <c r="P7668" s="20"/>
      <c r="W7668" s="20"/>
      <c r="AD7668" s="20"/>
    </row>
    <row r="7669" spans="9:30">
      <c r="I7669" s="20"/>
      <c r="P7669" s="20"/>
      <c r="W7669" s="20"/>
      <c r="AD7669" s="20"/>
    </row>
    <row r="7670" spans="9:30">
      <c r="I7670" s="20"/>
      <c r="P7670" s="20"/>
      <c r="W7670" s="20"/>
      <c r="AD7670" s="20"/>
    </row>
    <row r="7671" spans="9:30">
      <c r="I7671" s="20"/>
      <c r="P7671" s="20"/>
      <c r="W7671" s="20"/>
      <c r="AD7671" s="20"/>
    </row>
    <row r="7672" spans="9:30">
      <c r="I7672" s="20"/>
      <c r="P7672" s="20"/>
      <c r="W7672" s="20"/>
      <c r="AD7672" s="20"/>
    </row>
    <row r="7673" spans="9:30">
      <c r="I7673" s="20"/>
      <c r="P7673" s="20"/>
      <c r="W7673" s="20"/>
      <c r="AD7673" s="20"/>
    </row>
    <row r="7674" spans="9:30">
      <c r="I7674" s="20"/>
      <c r="P7674" s="20"/>
      <c r="W7674" s="20"/>
      <c r="AD7674" s="20"/>
    </row>
    <row r="7675" spans="9:30">
      <c r="I7675" s="20"/>
      <c r="P7675" s="20"/>
      <c r="W7675" s="20"/>
      <c r="AD7675" s="20"/>
    </row>
    <row r="7676" spans="9:30">
      <c r="I7676" s="20"/>
      <c r="P7676" s="20"/>
      <c r="W7676" s="20"/>
      <c r="AD7676" s="20"/>
    </row>
    <row r="7677" spans="9:30">
      <c r="I7677" s="20"/>
      <c r="P7677" s="20"/>
      <c r="W7677" s="20"/>
      <c r="AD7677" s="20"/>
    </row>
    <row r="7678" spans="9:30">
      <c r="I7678" s="20"/>
      <c r="P7678" s="20"/>
      <c r="W7678" s="20"/>
      <c r="AD7678" s="20"/>
    </row>
    <row r="7679" spans="9:30">
      <c r="I7679" s="20"/>
      <c r="P7679" s="20"/>
      <c r="W7679" s="20"/>
      <c r="AD7679" s="20"/>
    </row>
    <row r="7680" spans="9:30">
      <c r="I7680" s="20"/>
      <c r="P7680" s="20"/>
      <c r="W7680" s="20"/>
      <c r="AD7680" s="20"/>
    </row>
    <row r="7681" spans="9:30">
      <c r="I7681" s="20"/>
      <c r="P7681" s="20"/>
      <c r="W7681" s="20"/>
      <c r="AD7681" s="20"/>
    </row>
    <row r="7682" spans="9:30">
      <c r="I7682" s="20"/>
      <c r="P7682" s="20"/>
      <c r="W7682" s="20"/>
      <c r="AD7682" s="20"/>
    </row>
    <row r="7683" spans="9:30">
      <c r="I7683" s="20"/>
      <c r="P7683" s="20"/>
      <c r="W7683" s="20"/>
      <c r="AD7683" s="20"/>
    </row>
    <row r="7684" spans="9:30">
      <c r="I7684" s="20"/>
      <c r="P7684" s="20"/>
      <c r="W7684" s="20"/>
      <c r="AD7684" s="20"/>
    </row>
    <row r="7685" spans="9:30">
      <c r="I7685" s="20"/>
      <c r="P7685" s="20"/>
      <c r="W7685" s="20"/>
      <c r="AD7685" s="20"/>
    </row>
    <row r="7686" spans="9:30">
      <c r="I7686" s="20"/>
      <c r="P7686" s="20"/>
      <c r="W7686" s="20"/>
      <c r="AD7686" s="20"/>
    </row>
    <row r="7687" spans="9:30">
      <c r="I7687" s="20"/>
      <c r="P7687" s="20"/>
      <c r="W7687" s="20"/>
      <c r="AD7687" s="20"/>
    </row>
    <row r="7688" spans="9:30">
      <c r="I7688" s="20"/>
      <c r="P7688" s="20"/>
      <c r="W7688" s="20"/>
      <c r="AD7688" s="20"/>
    </row>
    <row r="7689" spans="9:30">
      <c r="I7689" s="20"/>
      <c r="P7689" s="20"/>
      <c r="W7689" s="20"/>
      <c r="AD7689" s="20"/>
    </row>
    <row r="7690" spans="9:30">
      <c r="I7690" s="20"/>
      <c r="P7690" s="20"/>
      <c r="W7690" s="20"/>
      <c r="AD7690" s="20"/>
    </row>
    <row r="7691" spans="9:30">
      <c r="I7691" s="20"/>
      <c r="P7691" s="20"/>
      <c r="W7691" s="20"/>
      <c r="AD7691" s="20"/>
    </row>
    <row r="7692" spans="9:30">
      <c r="I7692" s="20"/>
      <c r="P7692" s="20"/>
      <c r="W7692" s="20"/>
      <c r="AD7692" s="20"/>
    </row>
    <row r="7693" spans="9:30">
      <c r="I7693" s="20"/>
      <c r="P7693" s="20"/>
      <c r="W7693" s="20"/>
      <c r="AD7693" s="20"/>
    </row>
    <row r="7694" spans="9:30">
      <c r="I7694" s="20"/>
      <c r="P7694" s="20"/>
      <c r="W7694" s="20"/>
      <c r="AD7694" s="20"/>
    </row>
    <row r="7695" spans="9:30">
      <c r="I7695" s="20"/>
      <c r="P7695" s="20"/>
      <c r="W7695" s="20"/>
      <c r="AD7695" s="20"/>
    </row>
    <row r="7696" spans="9:30">
      <c r="I7696" s="20"/>
      <c r="P7696" s="20"/>
      <c r="W7696" s="20"/>
      <c r="AD7696" s="20"/>
    </row>
    <row r="7697" spans="9:30">
      <c r="I7697" s="20"/>
      <c r="P7697" s="20"/>
      <c r="W7697" s="20"/>
      <c r="AD7697" s="20"/>
    </row>
    <row r="7698" spans="9:30">
      <c r="I7698" s="20"/>
      <c r="P7698" s="20"/>
      <c r="W7698" s="20"/>
      <c r="AD7698" s="20"/>
    </row>
    <row r="7699" spans="9:30">
      <c r="I7699" s="20"/>
      <c r="P7699" s="20"/>
      <c r="W7699" s="20"/>
      <c r="AD7699" s="20"/>
    </row>
    <row r="7700" spans="9:30">
      <c r="I7700" s="20"/>
      <c r="P7700" s="20"/>
      <c r="W7700" s="20"/>
      <c r="AD7700" s="20"/>
    </row>
    <row r="7701" spans="9:30">
      <c r="I7701" s="20"/>
      <c r="P7701" s="20"/>
      <c r="W7701" s="20"/>
      <c r="AD7701" s="20"/>
    </row>
    <row r="7702" spans="9:30">
      <c r="I7702" s="20"/>
      <c r="P7702" s="20"/>
      <c r="W7702" s="20"/>
      <c r="AD7702" s="20"/>
    </row>
    <row r="7703" spans="9:30">
      <c r="I7703" s="20"/>
      <c r="P7703" s="20"/>
      <c r="W7703" s="20"/>
      <c r="AD7703" s="20"/>
    </row>
    <row r="7704" spans="9:30">
      <c r="I7704" s="20"/>
      <c r="P7704" s="20"/>
      <c r="W7704" s="20"/>
      <c r="AD7704" s="20"/>
    </row>
    <row r="7705" spans="9:30">
      <c r="I7705" s="20"/>
      <c r="P7705" s="20"/>
      <c r="W7705" s="20"/>
      <c r="AD7705" s="20"/>
    </row>
    <row r="7706" spans="9:30">
      <c r="I7706" s="20"/>
      <c r="P7706" s="20"/>
      <c r="W7706" s="20"/>
      <c r="AD7706" s="20"/>
    </row>
    <row r="7707" spans="9:30">
      <c r="I7707" s="20"/>
      <c r="P7707" s="20"/>
      <c r="W7707" s="20"/>
      <c r="AD7707" s="20"/>
    </row>
    <row r="7708" spans="9:30">
      <c r="I7708" s="20"/>
      <c r="P7708" s="20"/>
      <c r="W7708" s="20"/>
      <c r="AD7708" s="20"/>
    </row>
    <row r="7709" spans="9:30">
      <c r="I7709" s="20"/>
      <c r="P7709" s="20"/>
      <c r="W7709" s="20"/>
      <c r="AD7709" s="20"/>
    </row>
    <row r="7710" spans="9:30">
      <c r="I7710" s="20"/>
      <c r="P7710" s="20"/>
      <c r="W7710" s="20"/>
      <c r="AD7710" s="20"/>
    </row>
    <row r="7711" spans="9:30">
      <c r="I7711" s="20"/>
      <c r="P7711" s="20"/>
      <c r="W7711" s="20"/>
      <c r="AD7711" s="20"/>
    </row>
    <row r="7712" spans="9:30">
      <c r="I7712" s="20"/>
      <c r="P7712" s="20"/>
      <c r="W7712" s="20"/>
      <c r="AD7712" s="20"/>
    </row>
    <row r="7713" spans="9:30">
      <c r="I7713" s="20"/>
      <c r="P7713" s="20"/>
      <c r="W7713" s="20"/>
      <c r="AD7713" s="20"/>
    </row>
    <row r="7714" spans="9:30">
      <c r="I7714" s="20"/>
      <c r="P7714" s="20"/>
      <c r="W7714" s="20"/>
      <c r="AD7714" s="20"/>
    </row>
    <row r="7715" spans="9:30">
      <c r="I7715" s="20"/>
      <c r="P7715" s="20"/>
      <c r="W7715" s="20"/>
      <c r="AD7715" s="20"/>
    </row>
    <row r="7716" spans="9:30">
      <c r="I7716" s="20"/>
      <c r="P7716" s="20"/>
      <c r="W7716" s="20"/>
      <c r="AD7716" s="20"/>
    </row>
    <row r="7717" spans="9:30">
      <c r="I7717" s="20"/>
      <c r="P7717" s="20"/>
      <c r="W7717" s="20"/>
      <c r="AD7717" s="20"/>
    </row>
    <row r="7718" spans="9:30">
      <c r="I7718" s="20"/>
      <c r="P7718" s="20"/>
      <c r="W7718" s="20"/>
      <c r="AD7718" s="20"/>
    </row>
    <row r="7719" spans="9:30">
      <c r="I7719" s="20"/>
      <c r="P7719" s="20"/>
      <c r="W7719" s="20"/>
      <c r="AD7719" s="20"/>
    </row>
    <row r="7720" spans="9:30">
      <c r="I7720" s="20"/>
      <c r="P7720" s="20"/>
      <c r="W7720" s="20"/>
      <c r="AD7720" s="20"/>
    </row>
    <row r="7721" spans="9:30">
      <c r="I7721" s="20"/>
      <c r="P7721" s="20"/>
      <c r="W7721" s="20"/>
      <c r="AD7721" s="20"/>
    </row>
    <row r="7722" spans="9:30">
      <c r="I7722" s="20"/>
      <c r="P7722" s="20"/>
      <c r="W7722" s="20"/>
      <c r="AD7722" s="20"/>
    </row>
    <row r="7723" spans="9:30">
      <c r="I7723" s="20"/>
      <c r="P7723" s="20"/>
      <c r="W7723" s="20"/>
      <c r="AD7723" s="20"/>
    </row>
    <row r="7724" spans="9:30">
      <c r="I7724" s="20"/>
      <c r="P7724" s="20"/>
      <c r="W7724" s="20"/>
      <c r="AD7724" s="20"/>
    </row>
    <row r="7725" spans="9:30">
      <c r="I7725" s="20"/>
      <c r="P7725" s="20"/>
      <c r="W7725" s="20"/>
      <c r="AD7725" s="20"/>
    </row>
    <row r="7726" spans="9:30">
      <c r="I7726" s="20"/>
      <c r="P7726" s="20"/>
      <c r="W7726" s="20"/>
      <c r="AD7726" s="20"/>
    </row>
    <row r="7727" spans="9:30">
      <c r="I7727" s="20"/>
      <c r="P7727" s="20"/>
      <c r="W7727" s="20"/>
      <c r="AD7727" s="20"/>
    </row>
    <row r="7728" spans="9:30">
      <c r="I7728" s="20"/>
      <c r="P7728" s="20"/>
      <c r="W7728" s="20"/>
      <c r="AD7728" s="20"/>
    </row>
    <row r="7729" spans="9:30">
      <c r="I7729" s="20"/>
      <c r="P7729" s="20"/>
      <c r="W7729" s="20"/>
      <c r="AD7729" s="20"/>
    </row>
    <row r="7730" spans="9:30">
      <c r="I7730" s="20"/>
      <c r="P7730" s="20"/>
      <c r="W7730" s="20"/>
      <c r="AD7730" s="20"/>
    </row>
    <row r="7731" spans="9:30">
      <c r="I7731" s="20"/>
      <c r="P7731" s="20"/>
      <c r="W7731" s="20"/>
      <c r="AD7731" s="20"/>
    </row>
    <row r="7732" spans="9:30">
      <c r="I7732" s="20"/>
      <c r="P7732" s="20"/>
      <c r="W7732" s="20"/>
      <c r="AD7732" s="20"/>
    </row>
    <row r="7733" spans="9:30">
      <c r="I7733" s="20"/>
      <c r="P7733" s="20"/>
      <c r="W7733" s="20"/>
      <c r="AD7733" s="20"/>
    </row>
    <row r="7734" spans="9:30">
      <c r="I7734" s="20"/>
      <c r="P7734" s="20"/>
      <c r="W7734" s="20"/>
      <c r="AD7734" s="20"/>
    </row>
    <row r="7735" spans="9:30">
      <c r="I7735" s="20"/>
      <c r="P7735" s="20"/>
      <c r="W7735" s="20"/>
      <c r="AD7735" s="20"/>
    </row>
    <row r="7736" spans="9:30">
      <c r="I7736" s="20"/>
      <c r="P7736" s="20"/>
      <c r="W7736" s="20"/>
      <c r="AD7736" s="20"/>
    </row>
    <row r="7737" spans="9:30">
      <c r="I7737" s="20"/>
      <c r="P7737" s="20"/>
      <c r="W7737" s="20"/>
      <c r="AD7737" s="20"/>
    </row>
    <row r="7738" spans="9:30">
      <c r="I7738" s="20"/>
      <c r="P7738" s="20"/>
      <c r="W7738" s="20"/>
      <c r="AD7738" s="20"/>
    </row>
    <row r="7739" spans="9:30">
      <c r="I7739" s="20"/>
      <c r="P7739" s="20"/>
      <c r="W7739" s="20"/>
      <c r="AD7739" s="20"/>
    </row>
    <row r="7740" spans="9:30">
      <c r="I7740" s="20"/>
      <c r="P7740" s="20"/>
      <c r="W7740" s="20"/>
      <c r="AD7740" s="20"/>
    </row>
    <row r="7741" spans="9:30">
      <c r="I7741" s="20"/>
      <c r="P7741" s="20"/>
      <c r="W7741" s="20"/>
      <c r="AD7741" s="20"/>
    </row>
    <row r="7742" spans="9:30">
      <c r="I7742" s="20"/>
      <c r="P7742" s="20"/>
      <c r="W7742" s="20"/>
      <c r="AD7742" s="20"/>
    </row>
    <row r="7743" spans="9:30">
      <c r="I7743" s="20"/>
      <c r="P7743" s="20"/>
      <c r="W7743" s="20"/>
      <c r="AD7743" s="20"/>
    </row>
    <row r="7744" spans="9:30">
      <c r="I7744" s="20"/>
      <c r="P7744" s="20"/>
      <c r="W7744" s="20"/>
      <c r="AD7744" s="20"/>
    </row>
    <row r="7745" spans="9:30">
      <c r="I7745" s="20"/>
      <c r="P7745" s="20"/>
      <c r="W7745" s="20"/>
      <c r="AD7745" s="20"/>
    </row>
    <row r="7746" spans="9:30">
      <c r="I7746" s="20"/>
      <c r="P7746" s="20"/>
      <c r="W7746" s="20"/>
      <c r="AD7746" s="20"/>
    </row>
    <row r="7747" spans="9:30">
      <c r="I7747" s="20"/>
      <c r="P7747" s="20"/>
      <c r="W7747" s="20"/>
      <c r="AD7747" s="20"/>
    </row>
    <row r="7748" spans="9:30">
      <c r="I7748" s="20"/>
      <c r="P7748" s="20"/>
      <c r="W7748" s="20"/>
      <c r="AD7748" s="20"/>
    </row>
    <row r="7749" spans="9:30">
      <c r="I7749" s="20"/>
      <c r="P7749" s="20"/>
      <c r="W7749" s="20"/>
      <c r="AD7749" s="20"/>
    </row>
    <row r="7750" spans="9:30">
      <c r="I7750" s="20"/>
      <c r="P7750" s="20"/>
      <c r="W7750" s="20"/>
      <c r="AD7750" s="20"/>
    </row>
    <row r="7751" spans="9:30">
      <c r="I7751" s="20"/>
      <c r="P7751" s="20"/>
      <c r="W7751" s="20"/>
      <c r="AD7751" s="20"/>
    </row>
    <row r="7752" spans="9:30">
      <c r="I7752" s="20"/>
      <c r="P7752" s="20"/>
      <c r="W7752" s="20"/>
      <c r="AD7752" s="20"/>
    </row>
    <row r="7753" spans="9:30">
      <c r="I7753" s="20"/>
      <c r="P7753" s="20"/>
      <c r="W7753" s="20"/>
      <c r="AD7753" s="20"/>
    </row>
    <row r="7754" spans="9:30">
      <c r="I7754" s="20"/>
      <c r="P7754" s="20"/>
      <c r="W7754" s="20"/>
      <c r="AD7754" s="20"/>
    </row>
    <row r="7755" spans="9:30">
      <c r="I7755" s="20"/>
      <c r="P7755" s="20"/>
      <c r="W7755" s="20"/>
      <c r="AD7755" s="20"/>
    </row>
    <row r="7756" spans="9:30">
      <c r="I7756" s="20"/>
      <c r="P7756" s="20"/>
      <c r="W7756" s="20"/>
      <c r="AD7756" s="20"/>
    </row>
    <row r="7757" spans="9:30">
      <c r="I7757" s="20"/>
      <c r="P7757" s="20"/>
      <c r="W7757" s="20"/>
      <c r="AD7757" s="20"/>
    </row>
    <row r="7758" spans="9:30">
      <c r="I7758" s="20"/>
      <c r="P7758" s="20"/>
      <c r="W7758" s="20"/>
      <c r="AD7758" s="20"/>
    </row>
    <row r="7759" spans="9:30">
      <c r="I7759" s="20"/>
      <c r="P7759" s="20"/>
      <c r="W7759" s="20"/>
      <c r="AD7759" s="20"/>
    </row>
    <row r="7760" spans="9:30">
      <c r="I7760" s="20"/>
      <c r="P7760" s="20"/>
      <c r="W7760" s="20"/>
      <c r="AD7760" s="20"/>
    </row>
    <row r="7761" spans="9:30">
      <c r="I7761" s="20"/>
      <c r="P7761" s="20"/>
      <c r="W7761" s="20"/>
      <c r="AD7761" s="20"/>
    </row>
    <row r="7762" spans="9:30">
      <c r="I7762" s="20"/>
      <c r="P7762" s="20"/>
      <c r="W7762" s="20"/>
      <c r="AD7762" s="20"/>
    </row>
    <row r="7763" spans="9:30">
      <c r="I7763" s="20"/>
      <c r="P7763" s="20"/>
      <c r="W7763" s="20"/>
      <c r="AD7763" s="20"/>
    </row>
    <row r="7764" spans="9:30">
      <c r="I7764" s="20"/>
      <c r="P7764" s="20"/>
      <c r="W7764" s="20"/>
      <c r="AD7764" s="20"/>
    </row>
    <row r="7765" spans="9:30">
      <c r="I7765" s="20"/>
      <c r="P7765" s="20"/>
      <c r="W7765" s="20"/>
      <c r="AD7765" s="20"/>
    </row>
    <row r="7766" spans="9:30">
      <c r="I7766" s="20"/>
      <c r="P7766" s="20"/>
      <c r="W7766" s="20"/>
      <c r="AD7766" s="20"/>
    </row>
    <row r="7767" spans="9:30">
      <c r="I7767" s="20"/>
      <c r="P7767" s="20"/>
      <c r="W7767" s="20"/>
      <c r="AD7767" s="20"/>
    </row>
    <row r="7768" spans="9:30">
      <c r="I7768" s="20"/>
      <c r="P7768" s="20"/>
      <c r="W7768" s="20"/>
      <c r="AD7768" s="20"/>
    </row>
    <row r="7769" spans="9:30">
      <c r="I7769" s="20"/>
      <c r="P7769" s="20"/>
      <c r="W7769" s="20"/>
      <c r="AD7769" s="20"/>
    </row>
    <row r="7770" spans="9:30">
      <c r="I7770" s="20"/>
      <c r="P7770" s="20"/>
      <c r="W7770" s="20"/>
      <c r="AD7770" s="20"/>
    </row>
    <row r="7771" spans="9:30">
      <c r="I7771" s="20"/>
      <c r="P7771" s="20"/>
      <c r="W7771" s="20"/>
      <c r="AD7771" s="20"/>
    </row>
    <row r="7772" spans="9:30">
      <c r="I7772" s="20"/>
      <c r="P7772" s="20"/>
      <c r="W7772" s="20"/>
      <c r="AD7772" s="20"/>
    </row>
    <row r="7773" spans="9:30">
      <c r="I7773" s="20"/>
      <c r="P7773" s="20"/>
      <c r="W7773" s="20"/>
      <c r="AD7773" s="20"/>
    </row>
    <row r="7774" spans="9:30">
      <c r="I7774" s="20"/>
      <c r="P7774" s="20"/>
      <c r="W7774" s="20"/>
      <c r="AD7774" s="20"/>
    </row>
    <row r="7775" spans="9:30">
      <c r="I7775" s="20"/>
      <c r="P7775" s="20"/>
      <c r="W7775" s="20"/>
      <c r="AD7775" s="20"/>
    </row>
    <row r="7776" spans="9:30">
      <c r="I7776" s="20"/>
      <c r="P7776" s="20"/>
      <c r="W7776" s="20"/>
      <c r="AD7776" s="20"/>
    </row>
    <row r="7777" spans="9:30">
      <c r="I7777" s="20"/>
      <c r="P7777" s="20"/>
      <c r="W7777" s="20"/>
      <c r="AD7777" s="20"/>
    </row>
    <row r="7778" spans="9:30">
      <c r="I7778" s="20"/>
      <c r="P7778" s="20"/>
      <c r="W7778" s="20"/>
      <c r="AD7778" s="20"/>
    </row>
    <row r="7779" spans="9:30">
      <c r="I7779" s="20"/>
      <c r="P7779" s="20"/>
      <c r="W7779" s="20"/>
      <c r="AD7779" s="20"/>
    </row>
    <row r="7780" spans="9:30">
      <c r="I7780" s="20"/>
      <c r="P7780" s="20"/>
      <c r="W7780" s="20"/>
      <c r="AD7780" s="20"/>
    </row>
    <row r="7781" spans="9:30">
      <c r="I7781" s="20"/>
      <c r="P7781" s="20"/>
      <c r="W7781" s="20"/>
      <c r="AD7781" s="20"/>
    </row>
    <row r="7782" spans="9:30">
      <c r="I7782" s="20"/>
      <c r="P7782" s="20"/>
      <c r="W7782" s="20"/>
      <c r="AD7782" s="20"/>
    </row>
    <row r="7783" spans="9:30">
      <c r="I7783" s="20"/>
      <c r="P7783" s="20"/>
      <c r="W7783" s="20"/>
      <c r="AD7783" s="20"/>
    </row>
    <row r="7784" spans="9:30">
      <c r="I7784" s="20"/>
      <c r="P7784" s="20"/>
      <c r="W7784" s="20"/>
      <c r="AD7784" s="20"/>
    </row>
    <row r="7785" spans="9:30">
      <c r="I7785" s="20"/>
      <c r="P7785" s="20"/>
      <c r="W7785" s="20"/>
      <c r="AD7785" s="20"/>
    </row>
    <row r="7786" spans="9:30">
      <c r="I7786" s="20"/>
      <c r="P7786" s="20"/>
      <c r="W7786" s="20"/>
      <c r="AD7786" s="20"/>
    </row>
    <row r="7787" spans="9:30">
      <c r="I7787" s="20"/>
      <c r="P7787" s="20"/>
      <c r="W7787" s="20"/>
      <c r="AD7787" s="20"/>
    </row>
    <row r="7788" spans="9:30">
      <c r="I7788" s="20"/>
      <c r="P7788" s="20"/>
      <c r="W7788" s="20"/>
      <c r="AD7788" s="20"/>
    </row>
    <row r="7789" spans="9:30">
      <c r="I7789" s="20"/>
      <c r="P7789" s="20"/>
      <c r="W7789" s="20"/>
      <c r="AD7789" s="20"/>
    </row>
    <row r="7790" spans="9:30">
      <c r="I7790" s="20"/>
      <c r="P7790" s="20"/>
      <c r="W7790" s="20"/>
      <c r="AD7790" s="20"/>
    </row>
    <row r="7791" spans="9:30">
      <c r="I7791" s="20"/>
      <c r="P7791" s="20"/>
      <c r="W7791" s="20"/>
      <c r="AD7791" s="20"/>
    </row>
    <row r="7792" spans="9:30">
      <c r="I7792" s="20"/>
      <c r="P7792" s="20"/>
      <c r="W7792" s="20"/>
      <c r="AD7792" s="20"/>
    </row>
    <row r="7793" spans="9:30">
      <c r="I7793" s="20"/>
      <c r="P7793" s="20"/>
      <c r="W7793" s="20"/>
      <c r="AD7793" s="20"/>
    </row>
    <row r="7794" spans="9:30">
      <c r="I7794" s="20"/>
      <c r="P7794" s="20"/>
      <c r="W7794" s="20"/>
      <c r="AD7794" s="20"/>
    </row>
    <row r="7795" spans="9:30">
      <c r="I7795" s="20"/>
      <c r="P7795" s="20"/>
      <c r="W7795" s="20"/>
      <c r="AD7795" s="20"/>
    </row>
    <row r="7796" spans="9:30">
      <c r="I7796" s="20"/>
      <c r="P7796" s="20"/>
      <c r="W7796" s="20"/>
      <c r="AD7796" s="20"/>
    </row>
    <row r="7797" spans="9:30">
      <c r="I7797" s="20"/>
      <c r="P7797" s="20"/>
      <c r="W7797" s="20"/>
      <c r="AD7797" s="20"/>
    </row>
    <row r="7798" spans="9:30">
      <c r="I7798" s="20"/>
      <c r="P7798" s="20"/>
      <c r="W7798" s="20"/>
      <c r="AD7798" s="20"/>
    </row>
    <row r="7799" spans="9:30">
      <c r="I7799" s="20"/>
      <c r="P7799" s="20"/>
      <c r="W7799" s="20"/>
      <c r="AD7799" s="20"/>
    </row>
    <row r="7800" spans="9:30">
      <c r="I7800" s="20"/>
      <c r="P7800" s="20"/>
      <c r="W7800" s="20"/>
      <c r="AD7800" s="20"/>
    </row>
    <row r="7801" spans="9:30">
      <c r="I7801" s="20"/>
      <c r="P7801" s="20"/>
      <c r="W7801" s="20"/>
      <c r="AD7801" s="20"/>
    </row>
    <row r="7802" spans="9:30">
      <c r="I7802" s="20"/>
      <c r="P7802" s="20"/>
      <c r="W7802" s="20"/>
      <c r="AD7802" s="20"/>
    </row>
    <row r="7803" spans="9:30">
      <c r="I7803" s="20"/>
      <c r="P7803" s="20"/>
      <c r="W7803" s="20"/>
      <c r="AD7803" s="20"/>
    </row>
    <row r="7804" spans="9:30">
      <c r="I7804" s="20"/>
      <c r="P7804" s="20"/>
      <c r="W7804" s="20"/>
      <c r="AD7804" s="20"/>
    </row>
    <row r="7805" spans="9:30">
      <c r="I7805" s="20"/>
      <c r="P7805" s="20"/>
      <c r="W7805" s="20"/>
      <c r="AD7805" s="20"/>
    </row>
    <row r="7806" spans="9:30">
      <c r="I7806" s="20"/>
      <c r="P7806" s="20"/>
      <c r="W7806" s="20"/>
      <c r="AD7806" s="20"/>
    </row>
    <row r="7807" spans="9:30">
      <c r="I7807" s="20"/>
      <c r="P7807" s="20"/>
      <c r="W7807" s="20"/>
      <c r="AD7807" s="20"/>
    </row>
    <row r="7808" spans="9:30">
      <c r="I7808" s="20"/>
      <c r="P7808" s="20"/>
      <c r="W7808" s="20"/>
      <c r="AD7808" s="20"/>
    </row>
    <row r="7809" spans="9:30">
      <c r="I7809" s="20"/>
      <c r="P7809" s="20"/>
      <c r="W7809" s="20"/>
      <c r="AD7809" s="20"/>
    </row>
    <row r="7810" spans="9:30">
      <c r="I7810" s="20"/>
      <c r="P7810" s="20"/>
      <c r="W7810" s="20"/>
      <c r="AD7810" s="20"/>
    </row>
    <row r="7811" spans="9:30">
      <c r="I7811" s="20"/>
      <c r="P7811" s="20"/>
      <c r="W7811" s="20"/>
      <c r="AD7811" s="20"/>
    </row>
    <row r="7812" spans="9:30">
      <c r="I7812" s="20"/>
      <c r="P7812" s="20"/>
      <c r="W7812" s="20"/>
      <c r="AD7812" s="20"/>
    </row>
    <row r="7813" spans="9:30">
      <c r="I7813" s="20"/>
      <c r="P7813" s="20"/>
      <c r="W7813" s="20"/>
      <c r="AD7813" s="20"/>
    </row>
    <row r="7814" spans="9:30">
      <c r="I7814" s="20"/>
      <c r="P7814" s="20"/>
      <c r="W7814" s="20"/>
      <c r="AD7814" s="20"/>
    </row>
    <row r="7815" spans="9:30">
      <c r="I7815" s="20"/>
      <c r="P7815" s="20"/>
      <c r="W7815" s="20"/>
      <c r="AD7815" s="20"/>
    </row>
    <row r="7816" spans="9:30">
      <c r="I7816" s="20"/>
      <c r="P7816" s="20"/>
      <c r="W7816" s="20"/>
      <c r="AD7816" s="20"/>
    </row>
    <row r="7817" spans="9:30">
      <c r="I7817" s="20"/>
      <c r="P7817" s="20"/>
      <c r="W7817" s="20"/>
      <c r="AD7817" s="20"/>
    </row>
    <row r="7818" spans="9:30">
      <c r="I7818" s="20"/>
      <c r="P7818" s="20"/>
      <c r="W7818" s="20"/>
      <c r="AD7818" s="20"/>
    </row>
    <row r="7819" spans="9:30">
      <c r="I7819" s="20"/>
      <c r="P7819" s="20"/>
      <c r="W7819" s="20"/>
      <c r="AD7819" s="20"/>
    </row>
    <row r="7820" spans="9:30">
      <c r="I7820" s="20"/>
      <c r="P7820" s="20"/>
      <c r="W7820" s="20"/>
      <c r="AD7820" s="20"/>
    </row>
    <row r="7821" spans="9:30">
      <c r="I7821" s="20"/>
      <c r="P7821" s="20"/>
      <c r="W7821" s="20"/>
      <c r="AD7821" s="20"/>
    </row>
    <row r="7822" spans="9:30">
      <c r="I7822" s="20"/>
      <c r="P7822" s="20"/>
      <c r="W7822" s="20"/>
      <c r="AD7822" s="20"/>
    </row>
    <row r="7823" spans="9:30">
      <c r="I7823" s="20"/>
      <c r="P7823" s="20"/>
      <c r="W7823" s="20"/>
      <c r="AD7823" s="20"/>
    </row>
    <row r="7824" spans="9:30">
      <c r="I7824" s="20"/>
      <c r="P7824" s="20"/>
      <c r="W7824" s="20"/>
      <c r="AD7824" s="20"/>
    </row>
    <row r="7825" spans="9:30">
      <c r="I7825" s="20"/>
      <c r="P7825" s="20"/>
      <c r="W7825" s="20"/>
      <c r="AD7825" s="20"/>
    </row>
    <row r="7826" spans="9:30">
      <c r="I7826" s="20"/>
      <c r="P7826" s="20"/>
      <c r="W7826" s="20"/>
      <c r="AD7826" s="20"/>
    </row>
    <row r="7827" spans="9:30">
      <c r="I7827" s="20"/>
      <c r="P7827" s="20"/>
      <c r="W7827" s="20"/>
      <c r="AD7827" s="20"/>
    </row>
    <row r="7828" spans="9:30">
      <c r="I7828" s="20"/>
      <c r="P7828" s="20"/>
      <c r="W7828" s="20"/>
      <c r="AD7828" s="20"/>
    </row>
    <row r="7829" spans="9:30">
      <c r="I7829" s="20"/>
      <c r="P7829" s="20"/>
      <c r="W7829" s="20"/>
      <c r="AD7829" s="20"/>
    </row>
    <row r="7830" spans="9:30">
      <c r="I7830" s="20"/>
      <c r="P7830" s="20"/>
      <c r="W7830" s="20"/>
      <c r="AD7830" s="20"/>
    </row>
    <row r="7831" spans="9:30">
      <c r="I7831" s="20"/>
      <c r="P7831" s="20"/>
      <c r="W7831" s="20"/>
      <c r="AD7831" s="20"/>
    </row>
    <row r="7832" spans="9:30">
      <c r="I7832" s="20"/>
      <c r="P7832" s="20"/>
      <c r="W7832" s="20"/>
      <c r="AD7832" s="20"/>
    </row>
    <row r="7833" spans="9:30">
      <c r="I7833" s="20"/>
      <c r="P7833" s="20"/>
      <c r="W7833" s="20"/>
      <c r="AD7833" s="20"/>
    </row>
    <row r="7834" spans="9:30">
      <c r="I7834" s="20"/>
      <c r="P7834" s="20"/>
      <c r="W7834" s="20"/>
      <c r="AD7834" s="20"/>
    </row>
    <row r="7835" spans="9:30">
      <c r="I7835" s="20"/>
      <c r="P7835" s="20"/>
      <c r="W7835" s="20"/>
      <c r="AD7835" s="20"/>
    </row>
    <row r="7836" spans="9:30">
      <c r="I7836" s="20"/>
      <c r="P7836" s="20"/>
      <c r="W7836" s="20"/>
      <c r="AD7836" s="20"/>
    </row>
    <row r="7837" spans="9:30">
      <c r="I7837" s="20"/>
      <c r="P7837" s="20"/>
      <c r="W7837" s="20"/>
      <c r="AD7837" s="20"/>
    </row>
    <row r="7838" spans="9:30">
      <c r="I7838" s="20"/>
      <c r="P7838" s="20"/>
      <c r="W7838" s="20"/>
      <c r="AD7838" s="20"/>
    </row>
    <row r="7839" spans="9:30">
      <c r="I7839" s="20"/>
      <c r="P7839" s="20"/>
      <c r="W7839" s="20"/>
      <c r="AD7839" s="20"/>
    </row>
    <row r="7840" spans="9:30">
      <c r="I7840" s="20"/>
      <c r="P7840" s="20"/>
      <c r="W7840" s="20"/>
      <c r="AD7840" s="20"/>
    </row>
    <row r="7841" spans="9:30">
      <c r="I7841" s="20"/>
      <c r="P7841" s="20"/>
      <c r="W7841" s="20"/>
      <c r="AD7841" s="20"/>
    </row>
    <row r="7842" spans="9:30">
      <c r="I7842" s="20"/>
      <c r="P7842" s="20"/>
      <c r="W7842" s="20"/>
      <c r="AD7842" s="20"/>
    </row>
    <row r="7843" spans="9:30">
      <c r="I7843" s="20"/>
      <c r="P7843" s="20"/>
      <c r="W7843" s="20"/>
      <c r="AD7843" s="20"/>
    </row>
    <row r="7844" spans="9:30">
      <c r="I7844" s="20"/>
      <c r="P7844" s="20"/>
      <c r="W7844" s="20"/>
      <c r="AD7844" s="20"/>
    </row>
    <row r="7845" spans="9:30">
      <c r="I7845" s="20"/>
      <c r="P7845" s="20"/>
      <c r="W7845" s="20"/>
      <c r="AD7845" s="20"/>
    </row>
    <row r="7846" spans="9:30">
      <c r="I7846" s="20"/>
      <c r="P7846" s="20"/>
      <c r="W7846" s="20"/>
      <c r="AD7846" s="20"/>
    </row>
    <row r="7847" spans="9:30">
      <c r="I7847" s="20"/>
      <c r="P7847" s="20"/>
      <c r="W7847" s="20"/>
      <c r="AD7847" s="20"/>
    </row>
    <row r="7848" spans="9:30">
      <c r="I7848" s="20"/>
      <c r="P7848" s="20"/>
      <c r="W7848" s="20"/>
      <c r="AD7848" s="20"/>
    </row>
    <row r="7849" spans="9:30">
      <c r="I7849" s="20"/>
      <c r="P7849" s="20"/>
      <c r="W7849" s="20"/>
      <c r="AD7849" s="20"/>
    </row>
    <row r="7850" spans="9:30">
      <c r="I7850" s="20"/>
      <c r="P7850" s="20"/>
      <c r="W7850" s="20"/>
      <c r="AD7850" s="20"/>
    </row>
    <row r="7851" spans="9:30">
      <c r="I7851" s="20"/>
      <c r="P7851" s="20"/>
      <c r="W7851" s="20"/>
      <c r="AD7851" s="20"/>
    </row>
    <row r="7852" spans="9:30">
      <c r="I7852" s="20"/>
      <c r="P7852" s="20"/>
      <c r="W7852" s="20"/>
      <c r="AD7852" s="20"/>
    </row>
    <row r="7853" spans="9:30">
      <c r="I7853" s="20"/>
      <c r="P7853" s="20"/>
      <c r="W7853" s="20"/>
      <c r="AD7853" s="20"/>
    </row>
    <row r="7854" spans="9:30">
      <c r="I7854" s="20"/>
      <c r="P7854" s="20"/>
      <c r="W7854" s="20"/>
      <c r="AD7854" s="20"/>
    </row>
    <row r="7855" spans="9:30">
      <c r="I7855" s="20"/>
      <c r="P7855" s="20"/>
      <c r="W7855" s="20"/>
      <c r="AD7855" s="20"/>
    </row>
    <row r="7856" spans="9:30">
      <c r="I7856" s="20"/>
      <c r="P7856" s="20"/>
      <c r="W7856" s="20"/>
      <c r="AD7856" s="20"/>
    </row>
    <row r="7857" spans="9:30">
      <c r="I7857" s="20"/>
      <c r="P7857" s="20"/>
      <c r="W7857" s="20"/>
      <c r="AD7857" s="20"/>
    </row>
    <row r="7858" spans="9:30">
      <c r="I7858" s="20"/>
      <c r="P7858" s="20"/>
      <c r="W7858" s="20"/>
      <c r="AD7858" s="20"/>
    </row>
    <row r="7859" spans="9:30">
      <c r="I7859" s="20"/>
      <c r="P7859" s="20"/>
      <c r="W7859" s="20"/>
      <c r="AD7859" s="20"/>
    </row>
    <row r="7860" spans="9:30">
      <c r="I7860" s="20"/>
      <c r="P7860" s="20"/>
      <c r="W7860" s="20"/>
      <c r="AD7860" s="20"/>
    </row>
    <row r="7861" spans="9:30">
      <c r="I7861" s="20"/>
      <c r="P7861" s="20"/>
      <c r="W7861" s="20"/>
      <c r="AD7861" s="20"/>
    </row>
    <row r="7862" spans="9:30">
      <c r="I7862" s="20"/>
      <c r="P7862" s="20"/>
      <c r="W7862" s="20"/>
      <c r="AD7862" s="20"/>
    </row>
    <row r="7863" spans="9:30">
      <c r="I7863" s="20"/>
      <c r="P7863" s="20"/>
      <c r="W7863" s="20"/>
      <c r="AD7863" s="20"/>
    </row>
    <row r="7864" spans="9:30">
      <c r="I7864" s="20"/>
      <c r="P7864" s="20"/>
      <c r="W7864" s="20"/>
      <c r="AD7864" s="20"/>
    </row>
    <row r="7865" spans="9:30">
      <c r="I7865" s="20"/>
      <c r="P7865" s="20"/>
      <c r="W7865" s="20"/>
      <c r="AD7865" s="20"/>
    </row>
    <row r="7866" spans="9:30">
      <c r="I7866" s="20"/>
      <c r="P7866" s="20"/>
      <c r="W7866" s="20"/>
      <c r="AD7866" s="20"/>
    </row>
    <row r="7867" spans="9:30">
      <c r="I7867" s="20"/>
      <c r="P7867" s="20"/>
      <c r="W7867" s="20"/>
      <c r="AD7867" s="20"/>
    </row>
    <row r="7868" spans="9:30">
      <c r="I7868" s="20"/>
      <c r="P7868" s="20"/>
      <c r="W7868" s="20"/>
      <c r="AD7868" s="20"/>
    </row>
    <row r="7869" spans="9:30">
      <c r="I7869" s="20"/>
      <c r="P7869" s="20"/>
      <c r="W7869" s="20"/>
      <c r="AD7869" s="20"/>
    </row>
    <row r="7870" spans="9:30">
      <c r="I7870" s="20"/>
      <c r="P7870" s="20"/>
      <c r="W7870" s="20"/>
      <c r="AD7870" s="20"/>
    </row>
    <row r="7871" spans="9:30">
      <c r="I7871" s="20"/>
      <c r="P7871" s="20"/>
      <c r="W7871" s="20"/>
      <c r="AD7871" s="20"/>
    </row>
    <row r="7872" spans="9:30">
      <c r="I7872" s="20"/>
      <c r="P7872" s="20"/>
      <c r="W7872" s="20"/>
      <c r="AD7872" s="20"/>
    </row>
    <row r="7873" spans="9:30">
      <c r="I7873" s="20"/>
      <c r="P7873" s="20"/>
      <c r="W7873" s="20"/>
      <c r="AD7873" s="20"/>
    </row>
    <row r="7874" spans="9:30">
      <c r="I7874" s="20"/>
      <c r="P7874" s="20"/>
      <c r="W7874" s="20"/>
      <c r="AD7874" s="20"/>
    </row>
    <row r="7875" spans="9:30">
      <c r="I7875" s="20"/>
      <c r="P7875" s="20"/>
      <c r="W7875" s="20"/>
      <c r="AD7875" s="20"/>
    </row>
    <row r="7876" spans="9:30">
      <c r="I7876" s="20"/>
      <c r="P7876" s="20"/>
      <c r="W7876" s="20"/>
      <c r="AD7876" s="20"/>
    </row>
    <row r="7877" spans="9:30">
      <c r="I7877" s="20"/>
      <c r="P7877" s="20"/>
      <c r="W7877" s="20"/>
      <c r="AD7877" s="20"/>
    </row>
    <row r="7878" spans="9:30">
      <c r="I7878" s="20"/>
      <c r="P7878" s="20"/>
      <c r="W7878" s="20"/>
      <c r="AD7878" s="20"/>
    </row>
    <row r="7879" spans="9:30">
      <c r="I7879" s="20"/>
      <c r="P7879" s="20"/>
      <c r="W7879" s="20"/>
      <c r="AD7879" s="20"/>
    </row>
    <row r="7880" spans="9:30">
      <c r="I7880" s="20"/>
      <c r="P7880" s="20"/>
      <c r="W7880" s="20"/>
      <c r="AD7880" s="20"/>
    </row>
    <row r="7881" spans="9:30">
      <c r="I7881" s="20"/>
      <c r="P7881" s="20"/>
      <c r="W7881" s="20"/>
      <c r="AD7881" s="20"/>
    </row>
    <row r="7882" spans="9:30">
      <c r="I7882" s="20"/>
      <c r="P7882" s="20"/>
      <c r="W7882" s="20"/>
      <c r="AD7882" s="20"/>
    </row>
    <row r="7883" spans="9:30">
      <c r="I7883" s="20"/>
      <c r="P7883" s="20"/>
      <c r="W7883" s="20"/>
      <c r="AD7883" s="20"/>
    </row>
    <row r="7884" spans="9:30">
      <c r="I7884" s="20"/>
      <c r="P7884" s="20"/>
      <c r="W7884" s="20"/>
      <c r="AD7884" s="20"/>
    </row>
    <row r="7885" spans="9:30">
      <c r="I7885" s="20"/>
      <c r="P7885" s="20"/>
      <c r="W7885" s="20"/>
      <c r="AD7885" s="20"/>
    </row>
    <row r="7886" spans="9:30">
      <c r="I7886" s="20"/>
      <c r="P7886" s="20"/>
      <c r="W7886" s="20"/>
      <c r="AD7886" s="20"/>
    </row>
    <row r="7887" spans="9:30">
      <c r="I7887" s="20"/>
      <c r="P7887" s="20"/>
      <c r="W7887" s="20"/>
      <c r="AD7887" s="20"/>
    </row>
    <row r="7888" spans="9:30">
      <c r="I7888" s="20"/>
      <c r="P7888" s="20"/>
      <c r="W7888" s="20"/>
      <c r="AD7888" s="20"/>
    </row>
    <row r="7889" spans="9:30">
      <c r="I7889" s="20"/>
      <c r="P7889" s="20"/>
      <c r="W7889" s="20"/>
      <c r="AD7889" s="20"/>
    </row>
    <row r="7890" spans="9:30">
      <c r="I7890" s="20"/>
      <c r="P7890" s="20"/>
      <c r="W7890" s="20"/>
      <c r="AD7890" s="20"/>
    </row>
    <row r="7891" spans="9:30">
      <c r="I7891" s="20"/>
      <c r="P7891" s="20"/>
      <c r="W7891" s="20"/>
      <c r="AD7891" s="20"/>
    </row>
    <row r="7892" spans="9:30">
      <c r="I7892" s="20"/>
      <c r="P7892" s="20"/>
      <c r="W7892" s="20"/>
      <c r="AD7892" s="20"/>
    </row>
    <row r="7893" spans="9:30">
      <c r="I7893" s="20"/>
      <c r="P7893" s="20"/>
      <c r="W7893" s="20"/>
      <c r="AD7893" s="20"/>
    </row>
    <row r="7894" spans="9:30">
      <c r="I7894" s="20"/>
      <c r="P7894" s="20"/>
      <c r="W7894" s="20"/>
      <c r="AD7894" s="20"/>
    </row>
    <row r="7895" spans="9:30">
      <c r="I7895" s="20"/>
      <c r="P7895" s="20"/>
      <c r="W7895" s="20"/>
      <c r="AD7895" s="20"/>
    </row>
    <row r="7896" spans="9:30">
      <c r="I7896" s="20"/>
      <c r="P7896" s="20"/>
      <c r="W7896" s="20"/>
      <c r="AD7896" s="20"/>
    </row>
    <row r="7897" spans="9:30">
      <c r="I7897" s="20"/>
      <c r="P7897" s="20"/>
      <c r="W7897" s="20"/>
      <c r="AD7897" s="20"/>
    </row>
    <row r="7898" spans="9:30">
      <c r="I7898" s="20"/>
      <c r="P7898" s="20"/>
      <c r="W7898" s="20"/>
      <c r="AD7898" s="20"/>
    </row>
    <row r="7899" spans="9:30">
      <c r="I7899" s="20"/>
      <c r="P7899" s="20"/>
      <c r="W7899" s="20"/>
      <c r="AD7899" s="20"/>
    </row>
    <row r="7900" spans="9:30">
      <c r="I7900" s="20"/>
      <c r="P7900" s="20"/>
      <c r="W7900" s="20"/>
      <c r="AD7900" s="20"/>
    </row>
    <row r="7901" spans="9:30">
      <c r="I7901" s="20"/>
      <c r="P7901" s="20"/>
      <c r="W7901" s="20"/>
      <c r="AD7901" s="20"/>
    </row>
    <row r="7902" spans="9:30">
      <c r="I7902" s="20"/>
      <c r="P7902" s="20"/>
      <c r="W7902" s="20"/>
      <c r="AD7902" s="20"/>
    </row>
    <row r="7903" spans="9:30">
      <c r="I7903" s="20"/>
      <c r="P7903" s="20"/>
      <c r="W7903" s="20"/>
      <c r="AD7903" s="20"/>
    </row>
    <row r="7904" spans="9:30">
      <c r="I7904" s="20"/>
      <c r="P7904" s="20"/>
      <c r="W7904" s="20"/>
      <c r="AD7904" s="20"/>
    </row>
    <row r="7905" spans="9:30">
      <c r="I7905" s="20"/>
      <c r="P7905" s="20"/>
      <c r="W7905" s="20"/>
      <c r="AD7905" s="20"/>
    </row>
    <row r="7906" spans="9:30">
      <c r="I7906" s="20"/>
      <c r="P7906" s="20"/>
      <c r="W7906" s="20"/>
      <c r="AD7906" s="20"/>
    </row>
    <row r="7907" spans="9:30">
      <c r="I7907" s="20"/>
      <c r="P7907" s="20"/>
      <c r="W7907" s="20"/>
      <c r="AD7907" s="20"/>
    </row>
    <row r="7908" spans="9:30">
      <c r="I7908" s="20"/>
      <c r="P7908" s="20"/>
      <c r="W7908" s="20"/>
      <c r="AD7908" s="20"/>
    </row>
    <row r="7909" spans="9:30">
      <c r="I7909" s="20"/>
      <c r="P7909" s="20"/>
      <c r="W7909" s="20"/>
      <c r="AD7909" s="20"/>
    </row>
    <row r="7910" spans="9:30">
      <c r="I7910" s="20"/>
      <c r="P7910" s="20"/>
      <c r="W7910" s="20"/>
      <c r="AD7910" s="20"/>
    </row>
    <row r="7911" spans="9:30">
      <c r="I7911" s="20"/>
      <c r="P7911" s="20"/>
      <c r="W7911" s="20"/>
      <c r="AD7911" s="20"/>
    </row>
    <row r="7912" spans="9:30">
      <c r="I7912" s="20"/>
      <c r="P7912" s="20"/>
      <c r="W7912" s="20"/>
      <c r="AD7912" s="20"/>
    </row>
    <row r="7913" spans="9:30">
      <c r="I7913" s="20"/>
      <c r="P7913" s="20"/>
      <c r="W7913" s="20"/>
      <c r="AD7913" s="20"/>
    </row>
    <row r="7914" spans="9:30">
      <c r="I7914" s="20"/>
      <c r="P7914" s="20"/>
      <c r="W7914" s="20"/>
      <c r="AD7914" s="20"/>
    </row>
    <row r="7915" spans="9:30">
      <c r="I7915" s="20"/>
      <c r="P7915" s="20"/>
      <c r="W7915" s="20"/>
      <c r="AD7915" s="20"/>
    </row>
    <row r="7916" spans="9:30">
      <c r="I7916" s="20"/>
      <c r="P7916" s="20"/>
      <c r="W7916" s="20"/>
      <c r="AD7916" s="20"/>
    </row>
    <row r="7917" spans="9:30">
      <c r="I7917" s="20"/>
      <c r="P7917" s="20"/>
      <c r="W7917" s="20"/>
      <c r="AD7917" s="20"/>
    </row>
    <row r="7918" spans="9:30">
      <c r="I7918" s="20"/>
      <c r="P7918" s="20"/>
      <c r="W7918" s="20"/>
      <c r="AD7918" s="20"/>
    </row>
    <row r="7919" spans="9:30">
      <c r="I7919" s="20"/>
      <c r="P7919" s="20"/>
      <c r="W7919" s="20"/>
      <c r="AD7919" s="20"/>
    </row>
    <row r="7920" spans="9:30">
      <c r="I7920" s="20"/>
      <c r="P7920" s="20"/>
      <c r="W7920" s="20"/>
      <c r="AD7920" s="20"/>
    </row>
    <row r="7921" spans="9:30">
      <c r="I7921" s="20"/>
      <c r="P7921" s="20"/>
      <c r="W7921" s="20"/>
      <c r="AD7921" s="20"/>
    </row>
    <row r="7922" spans="9:30">
      <c r="I7922" s="20"/>
      <c r="P7922" s="20"/>
      <c r="W7922" s="20"/>
      <c r="AD7922" s="20"/>
    </row>
    <row r="7923" spans="9:30">
      <c r="I7923" s="20"/>
      <c r="P7923" s="20"/>
      <c r="W7923" s="20"/>
      <c r="AD7923" s="20"/>
    </row>
    <row r="7924" spans="9:30">
      <c r="I7924" s="20"/>
      <c r="P7924" s="20"/>
      <c r="W7924" s="20"/>
      <c r="AD7924" s="20"/>
    </row>
    <row r="7925" spans="9:30">
      <c r="I7925" s="20"/>
      <c r="P7925" s="20"/>
      <c r="W7925" s="20"/>
      <c r="AD7925" s="20"/>
    </row>
    <row r="7926" spans="9:30">
      <c r="I7926" s="20"/>
      <c r="P7926" s="20"/>
      <c r="W7926" s="20"/>
      <c r="AD7926" s="20"/>
    </row>
    <row r="7927" spans="9:30">
      <c r="I7927" s="20"/>
      <c r="P7927" s="20"/>
      <c r="W7927" s="20"/>
      <c r="AD7927" s="20"/>
    </row>
    <row r="7928" spans="9:30">
      <c r="I7928" s="20"/>
      <c r="P7928" s="20"/>
      <c r="W7928" s="20"/>
      <c r="AD7928" s="20"/>
    </row>
    <row r="7929" spans="9:30">
      <c r="I7929" s="20"/>
      <c r="P7929" s="20"/>
      <c r="W7929" s="20"/>
      <c r="AD7929" s="20"/>
    </row>
    <row r="7930" spans="9:30">
      <c r="I7930" s="20"/>
      <c r="P7930" s="20"/>
      <c r="W7930" s="20"/>
      <c r="AD7930" s="20"/>
    </row>
    <row r="7931" spans="9:30">
      <c r="I7931" s="20"/>
      <c r="P7931" s="20"/>
      <c r="W7931" s="20"/>
      <c r="AD7931" s="20"/>
    </row>
    <row r="7932" spans="9:30">
      <c r="I7932" s="20"/>
      <c r="P7932" s="20"/>
      <c r="W7932" s="20"/>
      <c r="AD7932" s="20"/>
    </row>
    <row r="7933" spans="9:30">
      <c r="I7933" s="20"/>
      <c r="P7933" s="20"/>
      <c r="W7933" s="20"/>
      <c r="AD7933" s="20"/>
    </row>
    <row r="7934" spans="9:30">
      <c r="I7934" s="20"/>
      <c r="P7934" s="20"/>
      <c r="W7934" s="20"/>
      <c r="AD7934" s="20"/>
    </row>
    <row r="7935" spans="9:30">
      <c r="I7935" s="20"/>
      <c r="P7935" s="20"/>
      <c r="W7935" s="20"/>
      <c r="AD7935" s="20"/>
    </row>
    <row r="7936" spans="9:30">
      <c r="I7936" s="20"/>
      <c r="P7936" s="20"/>
      <c r="W7936" s="20"/>
      <c r="AD7936" s="20"/>
    </row>
    <row r="7937" spans="9:30">
      <c r="I7937" s="20"/>
      <c r="P7937" s="20"/>
      <c r="W7937" s="20"/>
      <c r="AD7937" s="20"/>
    </row>
    <row r="7938" spans="9:30">
      <c r="I7938" s="20"/>
      <c r="P7938" s="20"/>
      <c r="W7938" s="20"/>
      <c r="AD7938" s="20"/>
    </row>
    <row r="7939" spans="9:30">
      <c r="I7939" s="20"/>
      <c r="P7939" s="20"/>
      <c r="W7939" s="20"/>
      <c r="AD7939" s="20"/>
    </row>
    <row r="7940" spans="9:30">
      <c r="I7940" s="20"/>
      <c r="P7940" s="20"/>
      <c r="W7940" s="20"/>
      <c r="AD7940" s="20"/>
    </row>
    <row r="7941" spans="9:30">
      <c r="I7941" s="20"/>
      <c r="P7941" s="20"/>
      <c r="W7941" s="20"/>
      <c r="AD7941" s="20"/>
    </row>
    <row r="7942" spans="9:30">
      <c r="I7942" s="20"/>
      <c r="P7942" s="20"/>
      <c r="W7942" s="20"/>
      <c r="AD7942" s="20"/>
    </row>
    <row r="7943" spans="9:30">
      <c r="I7943" s="20"/>
      <c r="P7943" s="20"/>
      <c r="W7943" s="20"/>
      <c r="AD7943" s="20"/>
    </row>
    <row r="7944" spans="9:30">
      <c r="I7944" s="20"/>
      <c r="P7944" s="20"/>
      <c r="W7944" s="20"/>
      <c r="AD7944" s="20"/>
    </row>
    <row r="7945" spans="9:30">
      <c r="I7945" s="20"/>
      <c r="P7945" s="20"/>
      <c r="W7945" s="20"/>
      <c r="AD7945" s="20"/>
    </row>
    <row r="7946" spans="9:30">
      <c r="I7946" s="20"/>
      <c r="P7946" s="20"/>
      <c r="W7946" s="20"/>
      <c r="AD7946" s="20"/>
    </row>
    <row r="7947" spans="9:30">
      <c r="I7947" s="20"/>
      <c r="P7947" s="20"/>
      <c r="W7947" s="20"/>
      <c r="AD7947" s="20"/>
    </row>
    <row r="7948" spans="9:30">
      <c r="I7948" s="20"/>
      <c r="P7948" s="20"/>
      <c r="W7948" s="20"/>
      <c r="AD7948" s="20"/>
    </row>
    <row r="7949" spans="9:30">
      <c r="I7949" s="20"/>
      <c r="P7949" s="20"/>
      <c r="W7949" s="20"/>
      <c r="AD7949" s="20"/>
    </row>
    <row r="7950" spans="9:30">
      <c r="I7950" s="20"/>
      <c r="P7950" s="20"/>
      <c r="W7950" s="20"/>
      <c r="AD7950" s="20"/>
    </row>
    <row r="7951" spans="9:30">
      <c r="I7951" s="20"/>
      <c r="P7951" s="20"/>
      <c r="W7951" s="20"/>
      <c r="AD7951" s="20"/>
    </row>
    <row r="7952" spans="9:30">
      <c r="I7952" s="20"/>
      <c r="P7952" s="20"/>
      <c r="W7952" s="20"/>
      <c r="AD7952" s="20"/>
    </row>
    <row r="7953" spans="9:30">
      <c r="I7953" s="20"/>
      <c r="P7953" s="20"/>
      <c r="W7953" s="20"/>
      <c r="AD7953" s="20"/>
    </row>
    <row r="7954" spans="9:30">
      <c r="I7954" s="20"/>
      <c r="P7954" s="20"/>
      <c r="W7954" s="20"/>
      <c r="AD7954" s="20"/>
    </row>
    <row r="7955" spans="9:30">
      <c r="I7955" s="20"/>
      <c r="P7955" s="20"/>
      <c r="W7955" s="20"/>
      <c r="AD7955" s="20"/>
    </row>
    <row r="7956" spans="9:30">
      <c r="I7956" s="20"/>
      <c r="P7956" s="20"/>
      <c r="W7956" s="20"/>
      <c r="AD7956" s="20"/>
    </row>
    <row r="7957" spans="9:30">
      <c r="I7957" s="20"/>
      <c r="P7957" s="20"/>
      <c r="W7957" s="20"/>
      <c r="AD7957" s="20"/>
    </row>
    <row r="7958" spans="9:30">
      <c r="I7958" s="20"/>
      <c r="P7958" s="20"/>
      <c r="W7958" s="20"/>
      <c r="AD7958" s="20"/>
    </row>
    <row r="7959" spans="9:30">
      <c r="I7959" s="20"/>
      <c r="P7959" s="20"/>
      <c r="W7959" s="20"/>
      <c r="AD7959" s="20"/>
    </row>
    <row r="7960" spans="9:30">
      <c r="I7960" s="20"/>
      <c r="P7960" s="20"/>
      <c r="W7960" s="20"/>
      <c r="AD7960" s="20"/>
    </row>
    <row r="7961" spans="9:30">
      <c r="I7961" s="20"/>
      <c r="P7961" s="20"/>
      <c r="W7961" s="20"/>
      <c r="AD7961" s="20"/>
    </row>
    <row r="7962" spans="9:30">
      <c r="I7962" s="20"/>
      <c r="P7962" s="20"/>
      <c r="W7962" s="20"/>
      <c r="AD7962" s="20"/>
    </row>
    <row r="7963" spans="9:30">
      <c r="I7963" s="20"/>
      <c r="P7963" s="20"/>
      <c r="W7963" s="20"/>
      <c r="AD7963" s="20"/>
    </row>
    <row r="7964" spans="9:30">
      <c r="I7964" s="20"/>
      <c r="P7964" s="20"/>
      <c r="W7964" s="20"/>
      <c r="AD7964" s="20"/>
    </row>
    <row r="7965" spans="9:30">
      <c r="I7965" s="20"/>
      <c r="P7965" s="20"/>
      <c r="W7965" s="20"/>
      <c r="AD7965" s="20"/>
    </row>
    <row r="7966" spans="9:30">
      <c r="I7966" s="20"/>
      <c r="P7966" s="20"/>
      <c r="W7966" s="20"/>
      <c r="AD7966" s="20"/>
    </row>
    <row r="7967" spans="9:30">
      <c r="I7967" s="20"/>
      <c r="P7967" s="20"/>
      <c r="W7967" s="20"/>
      <c r="AD7967" s="20"/>
    </row>
    <row r="7968" spans="9:30">
      <c r="I7968" s="20"/>
      <c r="P7968" s="20"/>
      <c r="W7968" s="20"/>
      <c r="AD7968" s="20"/>
    </row>
    <row r="7969" spans="9:30">
      <c r="I7969" s="20"/>
      <c r="P7969" s="20"/>
      <c r="W7969" s="20"/>
      <c r="AD7969" s="20"/>
    </row>
    <row r="7970" spans="9:30">
      <c r="I7970" s="20"/>
      <c r="P7970" s="20"/>
      <c r="W7970" s="20"/>
      <c r="AD7970" s="20"/>
    </row>
    <row r="7971" spans="9:30">
      <c r="I7971" s="20"/>
      <c r="P7971" s="20"/>
      <c r="W7971" s="20"/>
      <c r="AD7971" s="20"/>
    </row>
    <row r="7972" spans="9:30">
      <c r="I7972" s="20"/>
      <c r="P7972" s="20"/>
      <c r="W7972" s="20"/>
      <c r="AD7972" s="20"/>
    </row>
    <row r="7973" spans="9:30">
      <c r="I7973" s="20"/>
      <c r="P7973" s="20"/>
      <c r="W7973" s="20"/>
      <c r="AD7973" s="20"/>
    </row>
    <row r="7974" spans="9:30">
      <c r="I7974" s="20"/>
      <c r="P7974" s="20"/>
      <c r="W7974" s="20"/>
      <c r="AD7974" s="20"/>
    </row>
    <row r="7975" spans="9:30">
      <c r="I7975" s="20"/>
      <c r="P7975" s="20"/>
      <c r="W7975" s="20"/>
      <c r="AD7975" s="20"/>
    </row>
    <row r="7976" spans="9:30">
      <c r="I7976" s="20"/>
      <c r="P7976" s="20"/>
      <c r="W7976" s="20"/>
      <c r="AD7976" s="20"/>
    </row>
    <row r="7977" spans="9:30">
      <c r="I7977" s="20"/>
      <c r="P7977" s="20"/>
      <c r="W7977" s="20"/>
      <c r="AD7977" s="20"/>
    </row>
    <row r="7978" spans="9:30">
      <c r="I7978" s="20"/>
      <c r="P7978" s="20"/>
      <c r="W7978" s="20"/>
      <c r="AD7978" s="20"/>
    </row>
    <row r="7979" spans="9:30">
      <c r="I7979" s="20"/>
      <c r="P7979" s="20"/>
      <c r="W7979" s="20"/>
      <c r="AD7979" s="20"/>
    </row>
    <row r="7980" spans="9:30">
      <c r="I7980" s="20"/>
      <c r="P7980" s="20"/>
      <c r="W7980" s="20"/>
      <c r="AD7980" s="20"/>
    </row>
    <row r="7981" spans="9:30">
      <c r="I7981" s="20"/>
      <c r="P7981" s="20"/>
      <c r="W7981" s="20"/>
      <c r="AD7981" s="20"/>
    </row>
    <row r="7982" spans="9:30">
      <c r="I7982" s="20"/>
      <c r="P7982" s="20"/>
      <c r="W7982" s="20"/>
      <c r="AD7982" s="20"/>
    </row>
    <row r="7983" spans="9:30">
      <c r="I7983" s="20"/>
      <c r="P7983" s="20"/>
      <c r="W7983" s="20"/>
      <c r="AD7983" s="20"/>
    </row>
    <row r="7984" spans="9:30">
      <c r="I7984" s="20"/>
      <c r="P7984" s="20"/>
      <c r="W7984" s="20"/>
      <c r="AD7984" s="20"/>
    </row>
    <row r="7985" spans="9:30">
      <c r="I7985" s="20"/>
      <c r="P7985" s="20"/>
      <c r="W7985" s="20"/>
      <c r="AD7985" s="20"/>
    </row>
    <row r="7986" spans="9:30">
      <c r="I7986" s="20"/>
      <c r="P7986" s="20"/>
      <c r="W7986" s="20"/>
      <c r="AD7986" s="20"/>
    </row>
    <row r="7987" spans="9:30">
      <c r="I7987" s="20"/>
      <c r="P7987" s="20"/>
      <c r="W7987" s="20"/>
      <c r="AD7987" s="20"/>
    </row>
    <row r="7988" spans="9:30">
      <c r="I7988" s="20"/>
      <c r="P7988" s="20"/>
      <c r="W7988" s="20"/>
      <c r="AD7988" s="20"/>
    </row>
    <row r="7989" spans="9:30">
      <c r="I7989" s="20"/>
      <c r="P7989" s="20"/>
      <c r="W7989" s="20"/>
      <c r="AD7989" s="20"/>
    </row>
    <row r="7990" spans="9:30">
      <c r="I7990" s="20"/>
      <c r="P7990" s="20"/>
      <c r="W7990" s="20"/>
      <c r="AD7990" s="20"/>
    </row>
    <row r="7991" spans="9:30">
      <c r="I7991" s="20"/>
      <c r="P7991" s="20"/>
      <c r="W7991" s="20"/>
      <c r="AD7991" s="20"/>
    </row>
    <row r="7992" spans="9:30">
      <c r="I7992" s="20"/>
      <c r="P7992" s="20"/>
      <c r="W7992" s="20"/>
      <c r="AD7992" s="20"/>
    </row>
    <row r="7993" spans="9:30">
      <c r="I7993" s="20"/>
      <c r="P7993" s="20"/>
      <c r="W7993" s="20"/>
      <c r="AD7993" s="20"/>
    </row>
    <row r="7994" spans="9:30">
      <c r="I7994" s="20"/>
      <c r="P7994" s="20"/>
      <c r="W7994" s="20"/>
      <c r="AD7994" s="20"/>
    </row>
    <row r="7995" spans="9:30">
      <c r="I7995" s="20"/>
      <c r="P7995" s="20"/>
      <c r="W7995" s="20"/>
      <c r="AD7995" s="20"/>
    </row>
    <row r="7996" spans="9:30">
      <c r="I7996" s="20"/>
      <c r="P7996" s="20"/>
      <c r="W7996" s="20"/>
      <c r="AD7996" s="20"/>
    </row>
    <row r="7997" spans="9:30">
      <c r="I7997" s="20"/>
      <c r="P7997" s="20"/>
      <c r="W7997" s="20"/>
      <c r="AD7997" s="20"/>
    </row>
    <row r="7998" spans="9:30">
      <c r="I7998" s="20"/>
      <c r="P7998" s="20"/>
      <c r="W7998" s="20"/>
      <c r="AD7998" s="20"/>
    </row>
    <row r="7999" spans="9:30">
      <c r="I7999" s="20"/>
      <c r="P7999" s="20"/>
      <c r="W7999" s="20"/>
      <c r="AD7999" s="20"/>
    </row>
    <row r="8000" spans="9:30">
      <c r="I8000" s="20"/>
      <c r="P8000" s="20"/>
      <c r="W8000" s="20"/>
      <c r="AD8000" s="20"/>
    </row>
    <row r="8001" spans="9:30">
      <c r="I8001" s="20"/>
      <c r="P8001" s="20"/>
      <c r="W8001" s="20"/>
      <c r="AD8001" s="20"/>
    </row>
    <row r="8002" spans="9:30">
      <c r="I8002" s="20"/>
      <c r="P8002" s="20"/>
      <c r="W8002" s="20"/>
      <c r="AD8002" s="20"/>
    </row>
    <row r="8003" spans="9:30">
      <c r="I8003" s="20"/>
      <c r="P8003" s="20"/>
      <c r="W8003" s="20"/>
      <c r="AD8003" s="20"/>
    </row>
    <row r="8004" spans="9:30">
      <c r="I8004" s="20"/>
      <c r="P8004" s="20"/>
      <c r="W8004" s="20"/>
      <c r="AD8004" s="20"/>
    </row>
    <row r="8005" spans="9:30">
      <c r="I8005" s="20"/>
      <c r="P8005" s="20"/>
      <c r="W8005" s="20"/>
      <c r="AD8005" s="20"/>
    </row>
    <row r="8006" spans="9:30">
      <c r="I8006" s="20"/>
      <c r="P8006" s="20"/>
      <c r="W8006" s="20"/>
      <c r="AD8006" s="20"/>
    </row>
    <row r="8007" spans="9:30">
      <c r="I8007" s="20"/>
      <c r="P8007" s="20"/>
      <c r="W8007" s="20"/>
      <c r="AD8007" s="20"/>
    </row>
    <row r="8008" spans="9:30">
      <c r="I8008" s="20"/>
      <c r="P8008" s="20"/>
      <c r="W8008" s="20"/>
      <c r="AD8008" s="20"/>
    </row>
    <row r="8009" spans="9:30">
      <c r="I8009" s="20"/>
      <c r="P8009" s="20"/>
      <c r="W8009" s="20"/>
      <c r="AD8009" s="20"/>
    </row>
    <row r="8010" spans="9:30">
      <c r="I8010" s="20"/>
      <c r="P8010" s="20"/>
      <c r="W8010" s="20"/>
      <c r="AD8010" s="20"/>
    </row>
    <row r="8011" spans="9:30">
      <c r="I8011" s="20"/>
      <c r="P8011" s="20"/>
      <c r="W8011" s="20"/>
      <c r="AD8011" s="20"/>
    </row>
    <row r="8012" spans="9:30">
      <c r="I8012" s="20"/>
      <c r="P8012" s="20"/>
      <c r="W8012" s="20"/>
      <c r="AD8012" s="20"/>
    </row>
    <row r="8013" spans="9:30">
      <c r="I8013" s="20"/>
      <c r="P8013" s="20"/>
      <c r="W8013" s="20"/>
      <c r="AD8013" s="20"/>
    </row>
    <row r="8014" spans="9:30">
      <c r="I8014" s="20"/>
      <c r="P8014" s="20"/>
      <c r="W8014" s="20"/>
      <c r="AD8014" s="20"/>
    </row>
    <row r="8015" spans="9:30">
      <c r="I8015" s="20"/>
      <c r="P8015" s="20"/>
      <c r="W8015" s="20"/>
      <c r="AD8015" s="20"/>
    </row>
    <row r="8016" spans="9:30">
      <c r="I8016" s="20"/>
      <c r="P8016" s="20"/>
      <c r="W8016" s="20"/>
      <c r="AD8016" s="20"/>
    </row>
    <row r="8017" spans="9:30">
      <c r="I8017" s="20"/>
      <c r="P8017" s="20"/>
      <c r="W8017" s="20"/>
      <c r="AD8017" s="20"/>
    </row>
    <row r="8018" spans="9:30">
      <c r="I8018" s="20"/>
      <c r="P8018" s="20"/>
      <c r="W8018" s="20"/>
      <c r="AD8018" s="20"/>
    </row>
    <row r="8019" spans="9:30">
      <c r="I8019" s="20"/>
      <c r="P8019" s="20"/>
      <c r="W8019" s="20"/>
      <c r="AD8019" s="20"/>
    </row>
    <row r="8020" spans="9:30">
      <c r="I8020" s="20"/>
      <c r="P8020" s="20"/>
      <c r="W8020" s="20"/>
      <c r="AD8020" s="20"/>
    </row>
    <row r="8021" spans="9:30">
      <c r="I8021" s="20"/>
      <c r="P8021" s="20"/>
      <c r="W8021" s="20"/>
      <c r="AD8021" s="20"/>
    </row>
    <row r="8022" spans="9:30">
      <c r="I8022" s="20"/>
      <c r="P8022" s="20"/>
      <c r="W8022" s="20"/>
      <c r="AD8022" s="20"/>
    </row>
    <row r="8023" spans="9:30">
      <c r="I8023" s="20"/>
      <c r="P8023" s="20"/>
      <c r="W8023" s="20"/>
      <c r="AD8023" s="20"/>
    </row>
    <row r="8024" spans="9:30">
      <c r="I8024" s="20"/>
      <c r="P8024" s="20"/>
      <c r="W8024" s="20"/>
      <c r="AD8024" s="20"/>
    </row>
    <row r="8025" spans="9:30">
      <c r="I8025" s="20"/>
      <c r="P8025" s="20"/>
      <c r="W8025" s="20"/>
      <c r="AD8025" s="20"/>
    </row>
    <row r="8026" spans="9:30">
      <c r="I8026" s="20"/>
      <c r="P8026" s="20"/>
      <c r="W8026" s="20"/>
      <c r="AD8026" s="20"/>
    </row>
    <row r="8027" spans="9:30">
      <c r="I8027" s="20"/>
      <c r="P8027" s="20"/>
      <c r="W8027" s="20"/>
      <c r="AD8027" s="20"/>
    </row>
    <row r="8028" spans="9:30">
      <c r="I8028" s="20"/>
      <c r="P8028" s="20"/>
      <c r="W8028" s="20"/>
      <c r="AD8028" s="20"/>
    </row>
    <row r="8029" spans="9:30">
      <c r="I8029" s="20"/>
      <c r="P8029" s="20"/>
      <c r="W8029" s="20"/>
      <c r="AD8029" s="20"/>
    </row>
    <row r="8030" spans="9:30">
      <c r="I8030" s="20"/>
      <c r="P8030" s="20"/>
      <c r="W8030" s="20"/>
      <c r="AD8030" s="20"/>
    </row>
    <row r="8031" spans="9:30">
      <c r="I8031" s="20"/>
      <c r="P8031" s="20"/>
      <c r="W8031" s="20"/>
      <c r="AD8031" s="20"/>
    </row>
    <row r="8032" spans="9:30">
      <c r="I8032" s="20"/>
      <c r="P8032" s="20"/>
      <c r="W8032" s="20"/>
      <c r="AD8032" s="20"/>
    </row>
    <row r="8033" spans="9:30">
      <c r="I8033" s="20"/>
      <c r="P8033" s="20"/>
      <c r="W8033" s="20"/>
      <c r="AD8033" s="20"/>
    </row>
    <row r="8034" spans="9:30">
      <c r="I8034" s="20"/>
      <c r="P8034" s="20"/>
      <c r="W8034" s="20"/>
      <c r="AD8034" s="20"/>
    </row>
    <row r="8035" spans="9:30">
      <c r="I8035" s="20"/>
      <c r="P8035" s="20"/>
      <c r="W8035" s="20"/>
      <c r="AD8035" s="20"/>
    </row>
    <row r="8036" spans="9:30">
      <c r="I8036" s="20"/>
      <c r="P8036" s="20"/>
      <c r="W8036" s="20"/>
      <c r="AD8036" s="20"/>
    </row>
    <row r="8037" spans="9:30">
      <c r="I8037" s="20"/>
      <c r="P8037" s="20"/>
      <c r="W8037" s="20"/>
      <c r="AD8037" s="20"/>
    </row>
    <row r="8038" spans="9:30">
      <c r="I8038" s="20"/>
      <c r="P8038" s="20"/>
      <c r="W8038" s="20"/>
      <c r="AD8038" s="20"/>
    </row>
    <row r="8039" spans="9:30">
      <c r="I8039" s="20"/>
      <c r="P8039" s="20"/>
      <c r="W8039" s="20"/>
      <c r="AD8039" s="20"/>
    </row>
    <row r="8040" spans="9:30">
      <c r="I8040" s="20"/>
      <c r="P8040" s="20"/>
      <c r="W8040" s="20"/>
      <c r="AD8040" s="20"/>
    </row>
    <row r="8041" spans="9:30">
      <c r="I8041" s="20"/>
      <c r="P8041" s="20"/>
      <c r="W8041" s="20"/>
      <c r="AD8041" s="20"/>
    </row>
    <row r="8042" spans="9:30">
      <c r="I8042" s="20"/>
      <c r="P8042" s="20"/>
      <c r="W8042" s="20"/>
      <c r="AD8042" s="20"/>
    </row>
    <row r="8043" spans="9:30">
      <c r="I8043" s="20"/>
      <c r="P8043" s="20"/>
      <c r="W8043" s="20"/>
      <c r="AD8043" s="20"/>
    </row>
    <row r="8044" spans="9:30">
      <c r="I8044" s="20"/>
      <c r="P8044" s="20"/>
      <c r="W8044" s="20"/>
      <c r="AD8044" s="20"/>
    </row>
    <row r="8045" spans="9:30">
      <c r="I8045" s="20"/>
      <c r="P8045" s="20"/>
      <c r="W8045" s="20"/>
      <c r="AD8045" s="20"/>
    </row>
    <row r="8046" spans="9:30">
      <c r="I8046" s="20"/>
      <c r="P8046" s="20"/>
      <c r="W8046" s="20"/>
      <c r="AD8046" s="20"/>
    </row>
    <row r="8047" spans="9:30">
      <c r="I8047" s="20"/>
      <c r="P8047" s="20"/>
      <c r="W8047" s="20"/>
      <c r="AD8047" s="20"/>
    </row>
    <row r="8048" spans="9:30">
      <c r="I8048" s="20"/>
      <c r="P8048" s="20"/>
      <c r="W8048" s="20"/>
      <c r="AD8048" s="20"/>
    </row>
    <row r="8049" spans="9:30">
      <c r="I8049" s="20"/>
      <c r="P8049" s="20"/>
      <c r="W8049" s="20"/>
      <c r="AD8049" s="20"/>
    </row>
    <row r="8050" spans="9:30">
      <c r="I8050" s="20"/>
      <c r="P8050" s="20"/>
      <c r="W8050" s="20"/>
      <c r="AD8050" s="20"/>
    </row>
    <row r="8051" spans="9:30">
      <c r="I8051" s="20"/>
      <c r="P8051" s="20"/>
      <c r="W8051" s="20"/>
      <c r="AD8051" s="20"/>
    </row>
    <row r="8052" spans="9:30">
      <c r="I8052" s="20"/>
      <c r="P8052" s="20"/>
      <c r="W8052" s="20"/>
      <c r="AD8052" s="20"/>
    </row>
    <row r="8053" spans="9:30">
      <c r="I8053" s="20"/>
      <c r="P8053" s="20"/>
      <c r="W8053" s="20"/>
      <c r="AD8053" s="20"/>
    </row>
    <row r="8054" spans="9:30">
      <c r="I8054" s="20"/>
      <c r="P8054" s="20"/>
      <c r="W8054" s="20"/>
      <c r="AD8054" s="20"/>
    </row>
    <row r="8055" spans="9:30">
      <c r="I8055" s="20"/>
      <c r="P8055" s="20"/>
      <c r="W8055" s="20"/>
      <c r="AD8055" s="20"/>
    </row>
    <row r="8056" spans="9:30">
      <c r="I8056" s="20"/>
      <c r="P8056" s="20"/>
      <c r="W8056" s="20"/>
      <c r="AD8056" s="20"/>
    </row>
    <row r="8057" spans="9:30">
      <c r="I8057" s="20"/>
      <c r="P8057" s="20"/>
      <c r="W8057" s="20"/>
      <c r="AD8057" s="20"/>
    </row>
    <row r="8058" spans="9:30">
      <c r="I8058" s="20"/>
      <c r="P8058" s="20"/>
      <c r="W8058" s="20"/>
      <c r="AD8058" s="20"/>
    </row>
    <row r="8059" spans="9:30">
      <c r="I8059" s="20"/>
      <c r="P8059" s="20"/>
      <c r="W8059" s="20"/>
      <c r="AD8059" s="20"/>
    </row>
    <row r="8060" spans="9:30">
      <c r="I8060" s="20"/>
      <c r="P8060" s="20"/>
      <c r="W8060" s="20"/>
      <c r="AD8060" s="20"/>
    </row>
    <row r="8061" spans="9:30">
      <c r="I8061" s="20"/>
      <c r="P8061" s="20"/>
      <c r="W8061" s="20"/>
      <c r="AD8061" s="20"/>
    </row>
    <row r="8062" spans="9:30">
      <c r="I8062" s="20"/>
      <c r="P8062" s="20"/>
      <c r="W8062" s="20"/>
      <c r="AD8062" s="20"/>
    </row>
    <row r="8063" spans="9:30">
      <c r="I8063" s="20"/>
      <c r="P8063" s="20"/>
      <c r="W8063" s="20"/>
      <c r="AD8063" s="20"/>
    </row>
    <row r="8064" spans="9:30">
      <c r="I8064" s="20"/>
      <c r="P8064" s="20"/>
      <c r="W8064" s="20"/>
      <c r="AD8064" s="20"/>
    </row>
    <row r="8065" spans="9:30">
      <c r="I8065" s="20"/>
      <c r="P8065" s="20"/>
      <c r="W8065" s="20"/>
      <c r="AD8065" s="20"/>
    </row>
    <row r="8066" spans="9:30">
      <c r="I8066" s="20"/>
      <c r="P8066" s="20"/>
      <c r="W8066" s="20"/>
      <c r="AD8066" s="20"/>
    </row>
    <row r="8067" spans="9:30">
      <c r="I8067" s="20"/>
      <c r="P8067" s="20"/>
      <c r="W8067" s="20"/>
      <c r="AD8067" s="20"/>
    </row>
    <row r="8068" spans="9:30">
      <c r="I8068" s="20"/>
      <c r="P8068" s="20"/>
      <c r="W8068" s="20"/>
      <c r="AD8068" s="20"/>
    </row>
    <row r="8069" spans="9:30">
      <c r="I8069" s="20"/>
      <c r="P8069" s="20"/>
      <c r="W8069" s="20"/>
      <c r="AD8069" s="20"/>
    </row>
    <row r="8070" spans="9:30">
      <c r="I8070" s="20"/>
      <c r="P8070" s="20"/>
      <c r="W8070" s="20"/>
      <c r="AD8070" s="20"/>
    </row>
    <row r="8071" spans="9:30">
      <c r="I8071" s="20"/>
      <c r="P8071" s="20"/>
      <c r="W8071" s="20"/>
      <c r="AD8071" s="20"/>
    </row>
    <row r="8072" spans="9:30">
      <c r="I8072" s="20"/>
      <c r="P8072" s="20"/>
      <c r="W8072" s="20"/>
      <c r="AD8072" s="20"/>
    </row>
    <row r="8073" spans="9:30">
      <c r="I8073" s="20"/>
      <c r="P8073" s="20"/>
      <c r="W8073" s="20"/>
      <c r="AD8073" s="20"/>
    </row>
    <row r="8074" spans="9:30">
      <c r="I8074" s="20"/>
      <c r="P8074" s="20"/>
      <c r="W8074" s="20"/>
      <c r="AD8074" s="20"/>
    </row>
    <row r="8075" spans="9:30">
      <c r="I8075" s="20"/>
      <c r="P8075" s="20"/>
      <c r="W8075" s="20"/>
      <c r="AD8075" s="20"/>
    </row>
    <row r="8076" spans="9:30">
      <c r="I8076" s="20"/>
      <c r="P8076" s="20"/>
      <c r="W8076" s="20"/>
      <c r="AD8076" s="20"/>
    </row>
    <row r="8077" spans="9:30">
      <c r="I8077" s="20"/>
      <c r="P8077" s="20"/>
      <c r="W8077" s="20"/>
      <c r="AD8077" s="20"/>
    </row>
    <row r="8078" spans="9:30">
      <c r="I8078" s="20"/>
      <c r="P8078" s="20"/>
      <c r="W8078" s="20"/>
      <c r="AD8078" s="20"/>
    </row>
    <row r="8079" spans="9:30">
      <c r="I8079" s="20"/>
      <c r="P8079" s="20"/>
      <c r="W8079" s="20"/>
      <c r="AD8079" s="20"/>
    </row>
    <row r="8080" spans="9:30">
      <c r="I8080" s="20"/>
      <c r="P8080" s="20"/>
      <c r="W8080" s="20"/>
      <c r="AD8080" s="20"/>
    </row>
    <row r="8081" spans="9:30">
      <c r="I8081" s="20"/>
      <c r="P8081" s="20"/>
      <c r="W8081" s="20"/>
      <c r="AD8081" s="20"/>
    </row>
    <row r="8082" spans="9:30">
      <c r="I8082" s="20"/>
      <c r="P8082" s="20"/>
      <c r="W8082" s="20"/>
      <c r="AD8082" s="20"/>
    </row>
    <row r="8083" spans="9:30">
      <c r="I8083" s="20"/>
      <c r="P8083" s="20"/>
      <c r="W8083" s="20"/>
      <c r="AD8083" s="20"/>
    </row>
    <row r="8084" spans="9:30">
      <c r="I8084" s="20"/>
      <c r="P8084" s="20"/>
      <c r="W8084" s="20"/>
      <c r="AD8084" s="20"/>
    </row>
    <row r="8085" spans="9:30">
      <c r="I8085" s="20"/>
      <c r="P8085" s="20"/>
      <c r="W8085" s="20"/>
      <c r="AD8085" s="20"/>
    </row>
    <row r="8086" spans="9:30">
      <c r="I8086" s="20"/>
      <c r="P8086" s="20"/>
      <c r="W8086" s="20"/>
      <c r="AD8086" s="20"/>
    </row>
    <row r="8087" spans="9:30">
      <c r="I8087" s="20"/>
      <c r="P8087" s="20"/>
      <c r="W8087" s="20"/>
      <c r="AD8087" s="20"/>
    </row>
    <row r="8088" spans="9:30">
      <c r="I8088" s="20"/>
      <c r="P8088" s="20"/>
      <c r="W8088" s="20"/>
      <c r="AD8088" s="20"/>
    </row>
    <row r="8089" spans="9:30">
      <c r="I8089" s="20"/>
      <c r="P8089" s="20"/>
      <c r="W8089" s="20"/>
      <c r="AD8089" s="20"/>
    </row>
    <row r="8090" spans="9:30">
      <c r="I8090" s="20"/>
      <c r="P8090" s="20"/>
      <c r="W8090" s="20"/>
      <c r="AD8090" s="20"/>
    </row>
    <row r="8091" spans="9:30">
      <c r="I8091" s="20"/>
      <c r="P8091" s="20"/>
      <c r="W8091" s="20"/>
      <c r="AD8091" s="20"/>
    </row>
    <row r="8092" spans="9:30">
      <c r="I8092" s="20"/>
      <c r="P8092" s="20"/>
      <c r="W8092" s="20"/>
      <c r="AD8092" s="20"/>
    </row>
    <row r="8093" spans="9:30">
      <c r="I8093" s="20"/>
      <c r="P8093" s="20"/>
      <c r="W8093" s="20"/>
      <c r="AD8093" s="20"/>
    </row>
    <row r="8094" spans="9:30">
      <c r="I8094" s="20"/>
      <c r="P8094" s="20"/>
      <c r="W8094" s="20"/>
      <c r="AD8094" s="20"/>
    </row>
    <row r="8095" spans="9:30">
      <c r="I8095" s="20"/>
      <c r="P8095" s="20"/>
      <c r="W8095" s="20"/>
      <c r="AD8095" s="20"/>
    </row>
    <row r="8096" spans="9:30">
      <c r="I8096" s="20"/>
      <c r="P8096" s="20"/>
      <c r="W8096" s="20"/>
      <c r="AD8096" s="20"/>
    </row>
    <row r="8097" spans="9:30">
      <c r="I8097" s="20"/>
      <c r="P8097" s="20"/>
      <c r="W8097" s="20"/>
      <c r="AD8097" s="20"/>
    </row>
    <row r="8098" spans="9:30">
      <c r="I8098" s="20"/>
      <c r="P8098" s="20"/>
      <c r="W8098" s="20"/>
      <c r="AD8098" s="20"/>
    </row>
    <row r="8099" spans="9:30">
      <c r="I8099" s="20"/>
      <c r="P8099" s="20"/>
      <c r="W8099" s="20"/>
      <c r="AD8099" s="20"/>
    </row>
    <row r="8100" spans="9:30">
      <c r="I8100" s="20"/>
      <c r="P8100" s="20"/>
      <c r="W8100" s="20"/>
      <c r="AD8100" s="20"/>
    </row>
    <row r="8101" spans="9:30">
      <c r="I8101" s="20"/>
      <c r="P8101" s="20"/>
      <c r="W8101" s="20"/>
      <c r="AD8101" s="20"/>
    </row>
    <row r="8102" spans="9:30">
      <c r="I8102" s="20"/>
      <c r="P8102" s="20"/>
      <c r="W8102" s="20"/>
      <c r="AD8102" s="20"/>
    </row>
    <row r="8103" spans="9:30">
      <c r="I8103" s="20"/>
      <c r="P8103" s="20"/>
      <c r="W8103" s="20"/>
      <c r="AD8103" s="20"/>
    </row>
    <row r="8104" spans="9:30">
      <c r="I8104" s="20"/>
      <c r="P8104" s="20"/>
      <c r="W8104" s="20"/>
      <c r="AD8104" s="20"/>
    </row>
    <row r="8105" spans="9:30">
      <c r="I8105" s="20"/>
      <c r="P8105" s="20"/>
      <c r="W8105" s="20"/>
      <c r="AD8105" s="20"/>
    </row>
    <row r="8106" spans="9:30">
      <c r="I8106" s="20"/>
      <c r="P8106" s="20"/>
      <c r="W8106" s="20"/>
      <c r="AD8106" s="20"/>
    </row>
    <row r="8107" spans="9:30">
      <c r="I8107" s="20"/>
      <c r="P8107" s="20"/>
      <c r="W8107" s="20"/>
      <c r="AD8107" s="20"/>
    </row>
    <row r="8108" spans="9:30">
      <c r="I8108" s="20"/>
      <c r="P8108" s="20"/>
      <c r="W8108" s="20"/>
      <c r="AD8108" s="20"/>
    </row>
    <row r="8109" spans="9:30">
      <c r="I8109" s="20"/>
      <c r="P8109" s="20"/>
      <c r="W8109" s="20"/>
      <c r="AD8109" s="20"/>
    </row>
    <row r="8110" spans="9:30">
      <c r="I8110" s="20"/>
      <c r="P8110" s="20"/>
      <c r="W8110" s="20"/>
      <c r="AD8110" s="20"/>
    </row>
    <row r="8111" spans="9:30">
      <c r="I8111" s="20"/>
      <c r="P8111" s="20"/>
      <c r="W8111" s="20"/>
      <c r="AD8111" s="20"/>
    </row>
    <row r="8112" spans="9:30">
      <c r="I8112" s="20"/>
      <c r="P8112" s="20"/>
      <c r="W8112" s="20"/>
      <c r="AD8112" s="20"/>
    </row>
    <row r="8113" spans="9:30">
      <c r="I8113" s="20"/>
      <c r="P8113" s="20"/>
      <c r="W8113" s="20"/>
      <c r="AD8113" s="20"/>
    </row>
    <row r="8114" spans="9:30">
      <c r="I8114" s="20"/>
      <c r="P8114" s="20"/>
      <c r="W8114" s="20"/>
      <c r="AD8114" s="20"/>
    </row>
    <row r="8115" spans="9:30">
      <c r="I8115" s="20"/>
      <c r="P8115" s="20"/>
      <c r="W8115" s="20"/>
      <c r="AD8115" s="20"/>
    </row>
    <row r="8116" spans="9:30">
      <c r="I8116" s="20"/>
      <c r="P8116" s="20"/>
      <c r="W8116" s="20"/>
      <c r="AD8116" s="20"/>
    </row>
    <row r="8117" spans="9:30">
      <c r="I8117" s="20"/>
      <c r="P8117" s="20"/>
      <c r="W8117" s="20"/>
      <c r="AD8117" s="20"/>
    </row>
    <row r="8118" spans="9:30">
      <c r="I8118" s="20"/>
      <c r="P8118" s="20"/>
      <c r="W8118" s="20"/>
      <c r="AD8118" s="20"/>
    </row>
    <row r="8119" spans="9:30">
      <c r="I8119" s="20"/>
      <c r="P8119" s="20"/>
      <c r="W8119" s="20"/>
      <c r="AD8119" s="20"/>
    </row>
    <row r="8120" spans="9:30">
      <c r="I8120" s="20"/>
      <c r="P8120" s="20"/>
      <c r="W8120" s="20"/>
      <c r="AD8120" s="20"/>
    </row>
    <row r="8121" spans="9:30">
      <c r="I8121" s="20"/>
      <c r="P8121" s="20"/>
      <c r="W8121" s="20"/>
      <c r="AD8121" s="20"/>
    </row>
    <row r="8122" spans="9:30">
      <c r="I8122" s="20"/>
      <c r="P8122" s="20"/>
      <c r="W8122" s="20"/>
      <c r="AD8122" s="20"/>
    </row>
    <row r="8123" spans="9:30">
      <c r="I8123" s="20"/>
      <c r="P8123" s="20"/>
      <c r="W8123" s="20"/>
      <c r="AD8123" s="20"/>
    </row>
    <row r="8124" spans="9:30">
      <c r="I8124" s="20"/>
      <c r="P8124" s="20"/>
      <c r="W8124" s="20"/>
      <c r="AD8124" s="20"/>
    </row>
    <row r="8125" spans="9:30">
      <c r="I8125" s="20"/>
      <c r="P8125" s="20"/>
      <c r="W8125" s="20"/>
      <c r="AD8125" s="20"/>
    </row>
    <row r="8126" spans="9:30">
      <c r="I8126" s="20"/>
      <c r="P8126" s="20"/>
      <c r="W8126" s="20"/>
      <c r="AD8126" s="20"/>
    </row>
    <row r="8127" spans="9:30">
      <c r="I8127" s="20"/>
      <c r="P8127" s="20"/>
      <c r="W8127" s="20"/>
      <c r="AD8127" s="20"/>
    </row>
    <row r="8128" spans="9:30">
      <c r="I8128" s="20"/>
      <c r="P8128" s="20"/>
      <c r="W8128" s="20"/>
      <c r="AD8128" s="20"/>
    </row>
    <row r="8129" spans="9:30">
      <c r="I8129" s="20"/>
      <c r="P8129" s="20"/>
      <c r="W8129" s="20"/>
      <c r="AD8129" s="20"/>
    </row>
    <row r="8130" spans="9:30">
      <c r="I8130" s="20"/>
      <c r="P8130" s="20"/>
      <c r="W8130" s="20"/>
      <c r="AD8130" s="20"/>
    </row>
    <row r="8131" spans="9:30">
      <c r="I8131" s="20"/>
      <c r="P8131" s="20"/>
      <c r="W8131" s="20"/>
      <c r="AD8131" s="20"/>
    </row>
    <row r="8132" spans="9:30">
      <c r="I8132" s="20"/>
      <c r="P8132" s="20"/>
      <c r="W8132" s="20"/>
      <c r="AD8132" s="20"/>
    </row>
    <row r="8133" spans="9:30">
      <c r="I8133" s="20"/>
      <c r="P8133" s="20"/>
      <c r="W8133" s="20"/>
      <c r="AD8133" s="20"/>
    </row>
    <row r="8134" spans="9:30">
      <c r="I8134" s="20"/>
      <c r="P8134" s="20"/>
      <c r="W8134" s="20"/>
      <c r="AD8134" s="20"/>
    </row>
    <row r="8135" spans="9:30">
      <c r="I8135" s="20"/>
      <c r="P8135" s="20"/>
      <c r="W8135" s="20"/>
      <c r="AD8135" s="20"/>
    </row>
    <row r="8136" spans="9:30">
      <c r="I8136" s="20"/>
      <c r="P8136" s="20"/>
      <c r="W8136" s="20"/>
      <c r="AD8136" s="20"/>
    </row>
    <row r="8137" spans="9:30">
      <c r="I8137" s="20"/>
      <c r="P8137" s="20"/>
      <c r="W8137" s="20"/>
      <c r="AD8137" s="20"/>
    </row>
    <row r="8138" spans="9:30">
      <c r="I8138" s="20"/>
      <c r="P8138" s="20"/>
      <c r="W8138" s="20"/>
      <c r="AD8138" s="20"/>
    </row>
    <row r="8139" spans="9:30">
      <c r="I8139" s="20"/>
      <c r="P8139" s="20"/>
      <c r="W8139" s="20"/>
      <c r="AD8139" s="20"/>
    </row>
    <row r="8140" spans="9:30">
      <c r="I8140" s="20"/>
      <c r="P8140" s="20"/>
      <c r="W8140" s="20"/>
      <c r="AD8140" s="20"/>
    </row>
    <row r="8141" spans="9:30">
      <c r="I8141" s="20"/>
      <c r="P8141" s="20"/>
      <c r="W8141" s="20"/>
      <c r="AD8141" s="20"/>
    </row>
    <row r="8142" spans="9:30">
      <c r="I8142" s="20"/>
      <c r="P8142" s="20"/>
      <c r="W8142" s="20"/>
      <c r="AD8142" s="20"/>
    </row>
    <row r="8143" spans="9:30">
      <c r="I8143" s="20"/>
      <c r="P8143" s="20"/>
      <c r="W8143" s="20"/>
      <c r="AD8143" s="20"/>
    </row>
    <row r="8144" spans="9:30">
      <c r="I8144" s="20"/>
      <c r="P8144" s="20"/>
      <c r="W8144" s="20"/>
      <c r="AD8144" s="20"/>
    </row>
    <row r="8145" spans="9:30">
      <c r="I8145" s="20"/>
      <c r="P8145" s="20"/>
      <c r="W8145" s="20"/>
      <c r="AD8145" s="20"/>
    </row>
    <row r="8146" spans="9:30">
      <c r="I8146" s="20"/>
      <c r="P8146" s="20"/>
      <c r="W8146" s="20"/>
      <c r="AD8146" s="20"/>
    </row>
    <row r="8147" spans="9:30">
      <c r="I8147" s="20"/>
      <c r="P8147" s="20"/>
      <c r="W8147" s="20"/>
      <c r="AD8147" s="20"/>
    </row>
    <row r="8148" spans="9:30">
      <c r="I8148" s="20"/>
      <c r="P8148" s="20"/>
      <c r="W8148" s="20"/>
      <c r="AD8148" s="20"/>
    </row>
    <row r="8149" spans="9:30">
      <c r="I8149" s="20"/>
      <c r="P8149" s="20"/>
      <c r="W8149" s="20"/>
      <c r="AD8149" s="20"/>
    </row>
    <row r="8150" spans="9:30">
      <c r="I8150" s="20"/>
      <c r="P8150" s="20"/>
      <c r="W8150" s="20"/>
      <c r="AD8150" s="20"/>
    </row>
    <row r="8151" spans="9:30">
      <c r="I8151" s="20"/>
      <c r="P8151" s="20"/>
      <c r="W8151" s="20"/>
      <c r="AD8151" s="20"/>
    </row>
    <row r="8152" spans="9:30">
      <c r="I8152" s="20"/>
      <c r="P8152" s="20"/>
      <c r="W8152" s="20"/>
      <c r="AD8152" s="20"/>
    </row>
    <row r="8153" spans="9:30">
      <c r="I8153" s="20"/>
      <c r="P8153" s="20"/>
      <c r="W8153" s="20"/>
      <c r="AD8153" s="20"/>
    </row>
    <row r="8154" spans="9:30">
      <c r="I8154" s="20"/>
      <c r="P8154" s="20"/>
      <c r="W8154" s="20"/>
      <c r="AD8154" s="20"/>
    </row>
    <row r="8155" spans="9:30">
      <c r="I8155" s="20"/>
      <c r="P8155" s="20"/>
      <c r="W8155" s="20"/>
      <c r="AD8155" s="20"/>
    </row>
    <row r="8156" spans="9:30">
      <c r="I8156" s="20"/>
      <c r="P8156" s="20"/>
      <c r="W8156" s="20"/>
      <c r="AD8156" s="20"/>
    </row>
    <row r="8157" spans="9:30">
      <c r="I8157" s="20"/>
      <c r="P8157" s="20"/>
      <c r="W8157" s="20"/>
      <c r="AD8157" s="20"/>
    </row>
    <row r="8158" spans="9:30">
      <c r="I8158" s="20"/>
      <c r="P8158" s="20"/>
      <c r="W8158" s="20"/>
      <c r="AD8158" s="20"/>
    </row>
    <row r="8159" spans="9:30">
      <c r="I8159" s="20"/>
      <c r="P8159" s="20"/>
      <c r="W8159" s="20"/>
      <c r="AD8159" s="20"/>
    </row>
    <row r="8160" spans="9:30">
      <c r="I8160" s="20"/>
      <c r="P8160" s="20"/>
      <c r="W8160" s="20"/>
      <c r="AD8160" s="20"/>
    </row>
    <row r="8161" spans="9:30">
      <c r="I8161" s="20"/>
      <c r="P8161" s="20"/>
      <c r="W8161" s="20"/>
      <c r="AD8161" s="20"/>
    </row>
    <row r="8162" spans="9:30">
      <c r="I8162" s="20"/>
      <c r="P8162" s="20"/>
      <c r="W8162" s="20"/>
      <c r="AD8162" s="20"/>
    </row>
    <row r="8163" spans="9:30">
      <c r="I8163" s="20"/>
      <c r="P8163" s="20"/>
      <c r="W8163" s="20"/>
      <c r="AD8163" s="20"/>
    </row>
    <row r="8164" spans="9:30">
      <c r="I8164" s="20"/>
      <c r="P8164" s="20"/>
      <c r="W8164" s="20"/>
      <c r="AD8164" s="20"/>
    </row>
    <row r="8165" spans="9:30">
      <c r="I8165" s="20"/>
      <c r="P8165" s="20"/>
      <c r="W8165" s="20"/>
      <c r="AD8165" s="20"/>
    </row>
    <row r="8166" spans="9:30">
      <c r="I8166" s="20"/>
      <c r="P8166" s="20"/>
      <c r="W8166" s="20"/>
      <c r="AD8166" s="20"/>
    </row>
    <row r="8167" spans="9:30">
      <c r="I8167" s="20"/>
      <c r="P8167" s="20"/>
      <c r="W8167" s="20"/>
      <c r="AD8167" s="20"/>
    </row>
    <row r="8168" spans="9:30">
      <c r="I8168" s="20"/>
      <c r="P8168" s="20"/>
      <c r="W8168" s="20"/>
      <c r="AD8168" s="20"/>
    </row>
    <row r="8169" spans="9:30">
      <c r="I8169" s="20"/>
      <c r="P8169" s="20"/>
      <c r="W8169" s="20"/>
      <c r="AD8169" s="20"/>
    </row>
    <row r="8170" spans="9:30">
      <c r="I8170" s="20"/>
      <c r="P8170" s="20"/>
      <c r="W8170" s="20"/>
      <c r="AD8170" s="20"/>
    </row>
    <row r="8171" spans="9:30">
      <c r="I8171" s="20"/>
      <c r="P8171" s="20"/>
      <c r="W8171" s="20"/>
      <c r="AD8171" s="20"/>
    </row>
    <row r="8172" spans="9:30">
      <c r="I8172" s="20"/>
      <c r="P8172" s="20"/>
      <c r="W8172" s="20"/>
      <c r="AD8172" s="20"/>
    </row>
    <row r="8173" spans="9:30">
      <c r="I8173" s="20"/>
      <c r="P8173" s="20"/>
      <c r="W8173" s="20"/>
      <c r="AD8173" s="20"/>
    </row>
    <row r="8174" spans="9:30">
      <c r="I8174" s="20"/>
      <c r="P8174" s="20"/>
      <c r="W8174" s="20"/>
      <c r="AD8174" s="20"/>
    </row>
    <row r="8175" spans="9:30">
      <c r="I8175" s="20"/>
      <c r="P8175" s="20"/>
      <c r="W8175" s="20"/>
      <c r="AD8175" s="20"/>
    </row>
    <row r="8176" spans="9:30">
      <c r="I8176" s="20"/>
      <c r="P8176" s="20"/>
      <c r="W8176" s="20"/>
      <c r="AD8176" s="20"/>
    </row>
    <row r="8177" spans="9:30">
      <c r="I8177" s="20"/>
      <c r="P8177" s="20"/>
      <c r="W8177" s="20"/>
      <c r="AD8177" s="20"/>
    </row>
    <row r="8178" spans="9:30">
      <c r="I8178" s="20"/>
      <c r="P8178" s="20"/>
      <c r="W8178" s="20"/>
      <c r="AD8178" s="20"/>
    </row>
    <row r="8179" spans="9:30">
      <c r="I8179" s="20"/>
      <c r="P8179" s="20"/>
      <c r="W8179" s="20"/>
      <c r="AD8179" s="20"/>
    </row>
    <row r="8180" spans="9:30">
      <c r="I8180" s="20"/>
      <c r="P8180" s="20"/>
      <c r="W8180" s="20"/>
      <c r="AD8180" s="20"/>
    </row>
    <row r="8181" spans="9:30">
      <c r="I8181" s="20"/>
      <c r="P8181" s="20"/>
      <c r="W8181" s="20"/>
      <c r="AD8181" s="20"/>
    </row>
    <row r="8182" spans="9:30">
      <c r="I8182" s="20"/>
      <c r="P8182" s="20"/>
      <c r="W8182" s="20"/>
      <c r="AD8182" s="20"/>
    </row>
    <row r="8183" spans="9:30">
      <c r="I8183" s="20"/>
      <c r="P8183" s="20"/>
      <c r="W8183" s="20"/>
      <c r="AD8183" s="20"/>
    </row>
    <row r="8184" spans="9:30">
      <c r="I8184" s="20"/>
      <c r="P8184" s="20"/>
      <c r="W8184" s="20"/>
      <c r="AD8184" s="20"/>
    </row>
    <row r="8185" spans="9:30">
      <c r="I8185" s="20"/>
      <c r="P8185" s="20"/>
      <c r="W8185" s="20"/>
      <c r="AD8185" s="20"/>
    </row>
    <row r="8186" spans="9:30">
      <c r="I8186" s="20"/>
      <c r="P8186" s="20"/>
      <c r="W8186" s="20"/>
      <c r="AD8186" s="20"/>
    </row>
    <row r="8187" spans="9:30">
      <c r="I8187" s="20"/>
      <c r="P8187" s="20"/>
      <c r="W8187" s="20"/>
      <c r="AD8187" s="20"/>
    </row>
    <row r="8188" spans="9:30">
      <c r="I8188" s="20"/>
      <c r="P8188" s="20"/>
      <c r="W8188" s="20"/>
      <c r="AD8188" s="20"/>
    </row>
    <row r="8189" spans="9:30">
      <c r="I8189" s="20"/>
      <c r="P8189" s="20"/>
      <c r="W8189" s="20"/>
      <c r="AD8189" s="20"/>
    </row>
    <row r="8190" spans="9:30">
      <c r="I8190" s="20"/>
      <c r="P8190" s="20"/>
      <c r="W8190" s="20"/>
      <c r="AD8190" s="20"/>
    </row>
    <row r="8191" spans="9:30">
      <c r="I8191" s="20"/>
      <c r="P8191" s="20"/>
      <c r="W8191" s="20"/>
      <c r="AD8191" s="20"/>
    </row>
    <row r="8192" spans="9:30">
      <c r="I8192" s="20"/>
      <c r="P8192" s="20"/>
      <c r="W8192" s="20"/>
      <c r="AD8192" s="20"/>
    </row>
    <row r="8193" spans="9:30">
      <c r="I8193" s="20"/>
      <c r="P8193" s="20"/>
      <c r="W8193" s="20"/>
      <c r="AD8193" s="20"/>
    </row>
    <row r="8194" spans="9:30">
      <c r="I8194" s="20"/>
      <c r="P8194" s="20"/>
      <c r="W8194" s="20"/>
      <c r="AD8194" s="20"/>
    </row>
    <row r="8195" spans="9:30">
      <c r="I8195" s="20"/>
      <c r="P8195" s="20"/>
      <c r="W8195" s="20"/>
      <c r="AD8195" s="20"/>
    </row>
    <row r="8196" spans="9:30">
      <c r="I8196" s="20"/>
      <c r="P8196" s="20"/>
      <c r="W8196" s="20"/>
      <c r="AD8196" s="20"/>
    </row>
    <row r="8197" spans="9:30">
      <c r="I8197" s="20"/>
      <c r="P8197" s="20"/>
      <c r="W8197" s="20"/>
      <c r="AD8197" s="20"/>
    </row>
    <row r="8198" spans="9:30">
      <c r="I8198" s="20"/>
      <c r="P8198" s="20"/>
      <c r="W8198" s="20"/>
      <c r="AD8198" s="20"/>
    </row>
    <row r="8199" spans="9:30">
      <c r="I8199" s="20"/>
      <c r="P8199" s="20"/>
      <c r="W8199" s="20"/>
      <c r="AD8199" s="20"/>
    </row>
    <row r="8200" spans="9:30">
      <c r="I8200" s="20"/>
      <c r="P8200" s="20"/>
      <c r="W8200" s="20"/>
      <c r="AD8200" s="20"/>
    </row>
    <row r="8201" spans="9:30">
      <c r="I8201" s="20"/>
      <c r="P8201" s="20"/>
      <c r="W8201" s="20"/>
      <c r="AD8201" s="20"/>
    </row>
    <row r="8202" spans="9:30">
      <c r="I8202" s="20"/>
      <c r="P8202" s="20"/>
      <c r="W8202" s="20"/>
      <c r="AD8202" s="20"/>
    </row>
    <row r="8203" spans="9:30">
      <c r="I8203" s="20"/>
      <c r="P8203" s="20"/>
      <c r="W8203" s="20"/>
      <c r="AD8203" s="20"/>
    </row>
    <row r="8204" spans="9:30">
      <c r="I8204" s="20"/>
      <c r="P8204" s="20"/>
      <c r="W8204" s="20"/>
      <c r="AD8204" s="20"/>
    </row>
    <row r="8205" spans="9:30">
      <c r="I8205" s="20"/>
      <c r="P8205" s="20"/>
      <c r="W8205" s="20"/>
      <c r="AD8205" s="20"/>
    </row>
    <row r="8206" spans="9:30">
      <c r="I8206" s="20"/>
      <c r="P8206" s="20"/>
      <c r="W8206" s="20"/>
      <c r="AD8206" s="20"/>
    </row>
    <row r="8207" spans="9:30">
      <c r="I8207" s="20"/>
      <c r="P8207" s="20"/>
      <c r="W8207" s="20"/>
      <c r="AD8207" s="20"/>
    </row>
    <row r="8208" spans="9:30">
      <c r="I8208" s="20"/>
      <c r="P8208" s="20"/>
      <c r="W8208" s="20"/>
      <c r="AD8208" s="20"/>
    </row>
    <row r="8209" spans="9:30">
      <c r="I8209" s="20"/>
      <c r="P8209" s="20"/>
      <c r="W8209" s="20"/>
      <c r="AD8209" s="20"/>
    </row>
    <row r="8210" spans="9:30">
      <c r="I8210" s="20"/>
      <c r="P8210" s="20"/>
      <c r="W8210" s="20"/>
      <c r="AD8210" s="20"/>
    </row>
    <row r="8211" spans="9:30">
      <c r="I8211" s="20"/>
      <c r="P8211" s="20"/>
      <c r="W8211" s="20"/>
      <c r="AD8211" s="20"/>
    </row>
    <row r="8212" spans="9:30">
      <c r="I8212" s="20"/>
      <c r="P8212" s="20"/>
      <c r="W8212" s="20"/>
      <c r="AD8212" s="20"/>
    </row>
    <row r="8213" spans="9:30">
      <c r="I8213" s="20"/>
      <c r="P8213" s="20"/>
      <c r="W8213" s="20"/>
      <c r="AD8213" s="20"/>
    </row>
    <row r="8214" spans="9:30">
      <c r="I8214" s="20"/>
      <c r="P8214" s="20"/>
      <c r="W8214" s="20"/>
      <c r="AD8214" s="20"/>
    </row>
    <row r="8215" spans="9:30">
      <c r="I8215" s="20"/>
      <c r="P8215" s="20"/>
      <c r="W8215" s="20"/>
      <c r="AD8215" s="20"/>
    </row>
    <row r="8216" spans="9:30">
      <c r="I8216" s="20"/>
      <c r="P8216" s="20"/>
      <c r="W8216" s="20"/>
      <c r="AD8216" s="20"/>
    </row>
    <row r="8217" spans="9:30">
      <c r="I8217" s="20"/>
      <c r="P8217" s="20"/>
      <c r="W8217" s="20"/>
      <c r="AD8217" s="20"/>
    </row>
    <row r="8218" spans="9:30">
      <c r="I8218" s="20"/>
      <c r="P8218" s="20"/>
      <c r="W8218" s="20"/>
      <c r="AD8218" s="20"/>
    </row>
    <row r="8219" spans="9:30">
      <c r="I8219" s="20"/>
      <c r="P8219" s="20"/>
      <c r="W8219" s="20"/>
      <c r="AD8219" s="20"/>
    </row>
    <row r="8220" spans="9:30">
      <c r="I8220" s="20"/>
      <c r="P8220" s="20"/>
      <c r="W8220" s="20"/>
      <c r="AD8220" s="20"/>
    </row>
    <row r="8221" spans="9:30">
      <c r="I8221" s="20"/>
      <c r="P8221" s="20"/>
      <c r="W8221" s="20"/>
      <c r="AD8221" s="20"/>
    </row>
    <row r="8222" spans="9:30">
      <c r="I8222" s="20"/>
      <c r="P8222" s="20"/>
      <c r="W8222" s="20"/>
      <c r="AD8222" s="20"/>
    </row>
    <row r="8223" spans="9:30">
      <c r="I8223" s="20"/>
      <c r="P8223" s="20"/>
      <c r="W8223" s="20"/>
      <c r="AD8223" s="20"/>
    </row>
    <row r="8224" spans="9:30">
      <c r="I8224" s="20"/>
      <c r="P8224" s="20"/>
      <c r="W8224" s="20"/>
      <c r="AD8224" s="20"/>
    </row>
    <row r="8225" spans="9:30">
      <c r="I8225" s="20"/>
      <c r="P8225" s="20"/>
      <c r="W8225" s="20"/>
      <c r="AD8225" s="20"/>
    </row>
    <row r="8226" spans="9:30">
      <c r="I8226" s="20"/>
      <c r="P8226" s="20"/>
      <c r="W8226" s="20"/>
      <c r="AD8226" s="20"/>
    </row>
    <row r="8227" spans="9:30">
      <c r="I8227" s="20"/>
      <c r="P8227" s="20"/>
      <c r="W8227" s="20"/>
      <c r="AD8227" s="20"/>
    </row>
    <row r="8228" spans="9:30">
      <c r="I8228" s="20"/>
      <c r="P8228" s="20"/>
      <c r="W8228" s="20"/>
      <c r="AD8228" s="20"/>
    </row>
    <row r="8229" spans="9:30">
      <c r="I8229" s="20"/>
      <c r="P8229" s="20"/>
      <c r="W8229" s="20"/>
      <c r="AD8229" s="20"/>
    </row>
    <row r="8230" spans="9:30">
      <c r="I8230" s="20"/>
      <c r="P8230" s="20"/>
      <c r="W8230" s="20"/>
      <c r="AD8230" s="20"/>
    </row>
    <row r="8231" spans="9:30">
      <c r="I8231" s="20"/>
      <c r="P8231" s="20"/>
      <c r="W8231" s="20"/>
      <c r="AD8231" s="20"/>
    </row>
    <row r="8232" spans="9:30">
      <c r="I8232" s="20"/>
      <c r="P8232" s="20"/>
      <c r="W8232" s="20"/>
      <c r="AD8232" s="20"/>
    </row>
    <row r="8233" spans="9:30">
      <c r="I8233" s="20"/>
      <c r="P8233" s="20"/>
      <c r="W8233" s="20"/>
      <c r="AD8233" s="20"/>
    </row>
    <row r="8234" spans="9:30">
      <c r="I8234" s="20"/>
      <c r="P8234" s="20"/>
      <c r="W8234" s="20"/>
      <c r="AD8234" s="20"/>
    </row>
    <row r="8235" spans="9:30">
      <c r="I8235" s="20"/>
      <c r="P8235" s="20"/>
      <c r="W8235" s="20"/>
      <c r="AD8235" s="20"/>
    </row>
    <row r="8236" spans="9:30">
      <c r="I8236" s="20"/>
      <c r="P8236" s="20"/>
      <c r="W8236" s="20"/>
      <c r="AD8236" s="20"/>
    </row>
    <row r="8237" spans="9:30">
      <c r="I8237" s="20"/>
      <c r="P8237" s="20"/>
      <c r="W8237" s="20"/>
      <c r="AD8237" s="20"/>
    </row>
    <row r="8238" spans="9:30">
      <c r="I8238" s="20"/>
      <c r="P8238" s="20"/>
      <c r="W8238" s="20"/>
      <c r="AD8238" s="20"/>
    </row>
    <row r="8239" spans="9:30">
      <c r="I8239" s="20"/>
      <c r="P8239" s="20"/>
      <c r="W8239" s="20"/>
      <c r="AD8239" s="20"/>
    </row>
    <row r="8240" spans="9:30">
      <c r="I8240" s="20"/>
      <c r="P8240" s="20"/>
      <c r="W8240" s="20"/>
      <c r="AD8240" s="20"/>
    </row>
    <row r="8241" spans="9:30">
      <c r="I8241" s="20"/>
      <c r="P8241" s="20"/>
      <c r="W8241" s="20"/>
      <c r="AD8241" s="20"/>
    </row>
    <row r="8242" spans="9:30">
      <c r="I8242" s="20"/>
      <c r="P8242" s="20"/>
      <c r="W8242" s="20"/>
      <c r="AD8242" s="20"/>
    </row>
    <row r="8243" spans="9:30">
      <c r="I8243" s="20"/>
      <c r="P8243" s="20"/>
      <c r="W8243" s="20"/>
      <c r="AD8243" s="20"/>
    </row>
    <row r="8244" spans="9:30">
      <c r="I8244" s="20"/>
      <c r="P8244" s="20"/>
      <c r="W8244" s="20"/>
      <c r="AD8244" s="20"/>
    </row>
    <row r="8245" spans="9:30">
      <c r="I8245" s="20"/>
      <c r="P8245" s="20"/>
      <c r="W8245" s="20"/>
      <c r="AD8245" s="20"/>
    </row>
    <row r="8246" spans="9:30">
      <c r="I8246" s="20"/>
      <c r="P8246" s="20"/>
      <c r="W8246" s="20"/>
      <c r="AD8246" s="20"/>
    </row>
    <row r="8247" spans="9:30">
      <c r="I8247" s="20"/>
      <c r="P8247" s="20"/>
      <c r="W8247" s="20"/>
      <c r="AD8247" s="20"/>
    </row>
    <row r="8248" spans="9:30">
      <c r="I8248" s="20"/>
      <c r="P8248" s="20"/>
      <c r="W8248" s="20"/>
      <c r="AD8248" s="20"/>
    </row>
    <row r="8249" spans="9:30">
      <c r="I8249" s="20"/>
      <c r="P8249" s="20"/>
      <c r="W8249" s="20"/>
      <c r="AD8249" s="20"/>
    </row>
    <row r="8250" spans="9:30">
      <c r="I8250" s="20"/>
      <c r="P8250" s="20"/>
      <c r="W8250" s="20"/>
      <c r="AD8250" s="20"/>
    </row>
    <row r="8251" spans="9:30">
      <c r="I8251" s="20"/>
      <c r="P8251" s="20"/>
      <c r="W8251" s="20"/>
      <c r="AD8251" s="20"/>
    </row>
    <row r="8252" spans="9:30">
      <c r="I8252" s="20"/>
      <c r="P8252" s="20"/>
      <c r="W8252" s="20"/>
      <c r="AD8252" s="20"/>
    </row>
    <row r="8253" spans="9:30">
      <c r="I8253" s="20"/>
      <c r="P8253" s="20"/>
      <c r="W8253" s="20"/>
      <c r="AD8253" s="20"/>
    </row>
    <row r="8254" spans="9:30">
      <c r="I8254" s="20"/>
      <c r="P8254" s="20"/>
      <c r="W8254" s="20"/>
      <c r="AD8254" s="20"/>
    </row>
    <row r="8255" spans="9:30">
      <c r="I8255" s="20"/>
      <c r="P8255" s="20"/>
      <c r="W8255" s="20"/>
      <c r="AD8255" s="20"/>
    </row>
    <row r="8256" spans="9:30">
      <c r="I8256" s="20"/>
      <c r="P8256" s="20"/>
      <c r="W8256" s="20"/>
      <c r="AD8256" s="20"/>
    </row>
    <row r="8257" spans="9:30">
      <c r="I8257" s="20"/>
      <c r="P8257" s="20"/>
      <c r="W8257" s="20"/>
      <c r="AD8257" s="20"/>
    </row>
    <row r="8258" spans="9:30">
      <c r="I8258" s="20"/>
      <c r="P8258" s="20"/>
      <c r="W8258" s="20"/>
      <c r="AD8258" s="20"/>
    </row>
    <row r="8259" spans="9:30">
      <c r="I8259" s="20"/>
      <c r="P8259" s="20"/>
      <c r="W8259" s="20"/>
      <c r="AD8259" s="20"/>
    </row>
    <row r="8260" spans="9:30">
      <c r="I8260" s="20"/>
      <c r="P8260" s="20"/>
      <c r="W8260" s="20"/>
      <c r="AD8260" s="20"/>
    </row>
    <row r="8261" spans="9:30">
      <c r="I8261" s="20"/>
      <c r="P8261" s="20"/>
      <c r="W8261" s="20"/>
      <c r="AD8261" s="20"/>
    </row>
    <row r="8262" spans="9:30">
      <c r="I8262" s="20"/>
      <c r="P8262" s="20"/>
      <c r="W8262" s="20"/>
      <c r="AD8262" s="20"/>
    </row>
    <row r="8263" spans="9:30">
      <c r="I8263" s="20"/>
      <c r="P8263" s="20"/>
      <c r="W8263" s="20"/>
      <c r="AD8263" s="20"/>
    </row>
    <row r="8264" spans="9:30">
      <c r="I8264" s="20"/>
      <c r="P8264" s="20"/>
      <c r="W8264" s="20"/>
      <c r="AD8264" s="20"/>
    </row>
    <row r="8265" spans="9:30">
      <c r="I8265" s="20"/>
      <c r="P8265" s="20"/>
      <c r="W8265" s="20"/>
      <c r="AD8265" s="20"/>
    </row>
    <row r="8266" spans="9:30">
      <c r="I8266" s="20"/>
      <c r="P8266" s="20"/>
      <c r="W8266" s="20"/>
      <c r="AD8266" s="20"/>
    </row>
    <row r="8267" spans="9:30">
      <c r="I8267" s="20"/>
      <c r="P8267" s="20"/>
      <c r="W8267" s="20"/>
      <c r="AD8267" s="20"/>
    </row>
    <row r="8268" spans="9:30">
      <c r="I8268" s="20"/>
      <c r="P8268" s="20"/>
      <c r="W8268" s="20"/>
      <c r="AD8268" s="20"/>
    </row>
    <row r="8269" spans="9:30">
      <c r="I8269" s="20"/>
      <c r="P8269" s="20"/>
      <c r="W8269" s="20"/>
      <c r="AD8269" s="20"/>
    </row>
    <row r="8270" spans="9:30">
      <c r="I8270" s="20"/>
      <c r="P8270" s="20"/>
      <c r="W8270" s="20"/>
      <c r="AD8270" s="20"/>
    </row>
    <row r="8271" spans="9:30">
      <c r="I8271" s="20"/>
      <c r="P8271" s="20"/>
      <c r="W8271" s="20"/>
      <c r="AD8271" s="20"/>
    </row>
    <row r="8272" spans="9:30">
      <c r="I8272" s="20"/>
      <c r="P8272" s="20"/>
      <c r="W8272" s="20"/>
      <c r="AD8272" s="20"/>
    </row>
    <row r="8273" spans="9:30">
      <c r="I8273" s="20"/>
      <c r="P8273" s="20"/>
      <c r="W8273" s="20"/>
      <c r="AD8273" s="20"/>
    </row>
    <row r="8274" spans="9:30">
      <c r="I8274" s="20"/>
      <c r="P8274" s="20"/>
      <c r="W8274" s="20"/>
      <c r="AD8274" s="20"/>
    </row>
    <row r="8275" spans="9:30">
      <c r="I8275" s="20"/>
      <c r="P8275" s="20"/>
      <c r="W8275" s="20"/>
      <c r="AD8275" s="20"/>
    </row>
    <row r="8276" spans="9:30">
      <c r="I8276" s="20"/>
      <c r="P8276" s="20"/>
      <c r="W8276" s="20"/>
      <c r="AD8276" s="20"/>
    </row>
    <row r="8277" spans="9:30">
      <c r="I8277" s="20"/>
      <c r="P8277" s="20"/>
      <c r="W8277" s="20"/>
      <c r="AD8277" s="20"/>
    </row>
    <row r="8278" spans="9:30">
      <c r="I8278" s="20"/>
      <c r="P8278" s="20"/>
      <c r="W8278" s="20"/>
      <c r="AD8278" s="20"/>
    </row>
    <row r="8279" spans="9:30">
      <c r="I8279" s="20"/>
      <c r="P8279" s="20"/>
      <c r="W8279" s="20"/>
      <c r="AD8279" s="20"/>
    </row>
    <row r="8280" spans="9:30">
      <c r="I8280" s="20"/>
      <c r="P8280" s="20"/>
      <c r="W8280" s="20"/>
      <c r="AD8280" s="20"/>
    </row>
    <row r="8281" spans="9:30">
      <c r="I8281" s="20"/>
      <c r="P8281" s="20"/>
      <c r="W8281" s="20"/>
      <c r="AD8281" s="20"/>
    </row>
    <row r="8282" spans="9:30">
      <c r="I8282" s="20"/>
      <c r="P8282" s="20"/>
      <c r="W8282" s="20"/>
      <c r="AD8282" s="20"/>
    </row>
    <row r="8283" spans="9:30">
      <c r="I8283" s="20"/>
      <c r="P8283" s="20"/>
      <c r="W8283" s="20"/>
      <c r="AD8283" s="20"/>
    </row>
    <row r="8284" spans="9:30">
      <c r="I8284" s="20"/>
      <c r="P8284" s="20"/>
      <c r="W8284" s="20"/>
      <c r="AD8284" s="20"/>
    </row>
    <row r="8285" spans="9:30">
      <c r="I8285" s="20"/>
      <c r="P8285" s="20"/>
      <c r="W8285" s="20"/>
      <c r="AD8285" s="20"/>
    </row>
    <row r="8286" spans="9:30">
      <c r="I8286" s="20"/>
      <c r="P8286" s="20"/>
      <c r="W8286" s="20"/>
      <c r="AD8286" s="20"/>
    </row>
    <row r="8287" spans="9:30">
      <c r="I8287" s="20"/>
      <c r="P8287" s="20"/>
      <c r="W8287" s="20"/>
      <c r="AD8287" s="20"/>
    </row>
    <row r="8288" spans="9:30">
      <c r="I8288" s="20"/>
      <c r="P8288" s="20"/>
      <c r="W8288" s="20"/>
      <c r="AD8288" s="20"/>
    </row>
    <row r="8289" spans="9:30">
      <c r="I8289" s="20"/>
      <c r="P8289" s="20"/>
      <c r="W8289" s="20"/>
      <c r="AD8289" s="20"/>
    </row>
    <row r="8290" spans="9:30">
      <c r="I8290" s="20"/>
      <c r="P8290" s="20"/>
      <c r="W8290" s="20"/>
      <c r="AD8290" s="20"/>
    </row>
    <row r="8291" spans="9:30">
      <c r="I8291" s="20"/>
      <c r="P8291" s="20"/>
      <c r="W8291" s="20"/>
      <c r="AD8291" s="20"/>
    </row>
    <row r="8292" spans="9:30">
      <c r="I8292" s="20"/>
      <c r="P8292" s="20"/>
      <c r="W8292" s="20"/>
      <c r="AD8292" s="20"/>
    </row>
    <row r="8293" spans="9:30">
      <c r="I8293" s="20"/>
      <c r="P8293" s="20"/>
      <c r="W8293" s="20"/>
      <c r="AD8293" s="20"/>
    </row>
    <row r="8294" spans="9:30">
      <c r="I8294" s="20"/>
      <c r="P8294" s="20"/>
      <c r="W8294" s="20"/>
      <c r="AD8294" s="20"/>
    </row>
    <row r="8295" spans="9:30">
      <c r="I8295" s="20"/>
      <c r="P8295" s="20"/>
      <c r="W8295" s="20"/>
      <c r="AD8295" s="20"/>
    </row>
    <row r="8296" spans="9:30">
      <c r="I8296" s="20"/>
      <c r="P8296" s="20"/>
      <c r="W8296" s="20"/>
      <c r="AD8296" s="20"/>
    </row>
    <row r="8297" spans="9:30">
      <c r="I8297" s="20"/>
      <c r="P8297" s="20"/>
      <c r="W8297" s="20"/>
      <c r="AD8297" s="20"/>
    </row>
    <row r="8298" spans="9:30">
      <c r="I8298" s="20"/>
      <c r="P8298" s="20"/>
      <c r="W8298" s="20"/>
      <c r="AD8298" s="20"/>
    </row>
    <row r="8299" spans="9:30">
      <c r="I8299" s="20"/>
      <c r="P8299" s="20"/>
      <c r="W8299" s="20"/>
      <c r="AD8299" s="20"/>
    </row>
    <row r="8300" spans="9:30">
      <c r="I8300" s="20"/>
      <c r="P8300" s="20"/>
      <c r="W8300" s="20"/>
      <c r="AD8300" s="20"/>
    </row>
    <row r="8301" spans="9:30">
      <c r="I8301" s="20"/>
      <c r="P8301" s="20"/>
      <c r="W8301" s="20"/>
      <c r="AD8301" s="20"/>
    </row>
    <row r="8302" spans="9:30">
      <c r="I8302" s="20"/>
      <c r="P8302" s="20"/>
      <c r="W8302" s="20"/>
      <c r="AD8302" s="20"/>
    </row>
    <row r="8303" spans="9:30">
      <c r="I8303" s="20"/>
      <c r="P8303" s="20"/>
      <c r="W8303" s="20"/>
      <c r="AD8303" s="20"/>
    </row>
    <row r="8304" spans="9:30">
      <c r="I8304" s="20"/>
      <c r="P8304" s="20"/>
      <c r="W8304" s="20"/>
      <c r="AD8304" s="20"/>
    </row>
    <row r="8305" spans="9:30">
      <c r="I8305" s="20"/>
      <c r="P8305" s="20"/>
      <c r="W8305" s="20"/>
      <c r="AD8305" s="20"/>
    </row>
    <row r="8306" spans="9:30">
      <c r="I8306" s="20"/>
      <c r="P8306" s="20"/>
      <c r="W8306" s="20"/>
      <c r="AD8306" s="20"/>
    </row>
    <row r="8307" spans="9:30">
      <c r="I8307" s="20"/>
      <c r="P8307" s="20"/>
      <c r="W8307" s="20"/>
      <c r="AD8307" s="20"/>
    </row>
    <row r="8308" spans="9:30">
      <c r="I8308" s="20"/>
      <c r="P8308" s="20"/>
      <c r="W8308" s="20"/>
      <c r="AD8308" s="20"/>
    </row>
    <row r="8309" spans="9:30">
      <c r="I8309" s="20"/>
      <c r="P8309" s="20"/>
      <c r="W8309" s="20"/>
      <c r="AD8309" s="20"/>
    </row>
    <row r="8310" spans="9:30">
      <c r="I8310" s="20"/>
      <c r="P8310" s="20"/>
      <c r="W8310" s="20"/>
      <c r="AD8310" s="20"/>
    </row>
    <row r="8311" spans="9:30">
      <c r="I8311" s="20"/>
      <c r="P8311" s="20"/>
      <c r="W8311" s="20"/>
      <c r="AD8311" s="20"/>
    </row>
    <row r="8312" spans="9:30">
      <c r="I8312" s="20"/>
      <c r="P8312" s="20"/>
      <c r="W8312" s="20"/>
      <c r="AD8312" s="20"/>
    </row>
    <row r="8313" spans="9:30">
      <c r="I8313" s="20"/>
      <c r="P8313" s="20"/>
      <c r="W8313" s="20"/>
      <c r="AD8313" s="20"/>
    </row>
    <row r="8314" spans="9:30">
      <c r="I8314" s="20"/>
      <c r="P8314" s="20"/>
      <c r="W8314" s="20"/>
      <c r="AD8314" s="20"/>
    </row>
    <row r="8315" spans="9:30">
      <c r="I8315" s="20"/>
      <c r="P8315" s="20"/>
      <c r="W8315" s="20"/>
      <c r="AD8315" s="20"/>
    </row>
    <row r="8316" spans="9:30">
      <c r="I8316" s="20"/>
      <c r="P8316" s="20"/>
      <c r="W8316" s="20"/>
      <c r="AD8316" s="20"/>
    </row>
    <row r="8317" spans="9:30">
      <c r="I8317" s="20"/>
      <c r="P8317" s="20"/>
      <c r="W8317" s="20"/>
      <c r="AD8317" s="20"/>
    </row>
    <row r="8318" spans="9:30">
      <c r="I8318" s="20"/>
      <c r="P8318" s="20"/>
      <c r="W8318" s="20"/>
      <c r="AD8318" s="20"/>
    </row>
    <row r="8319" spans="9:30">
      <c r="I8319" s="20"/>
      <c r="P8319" s="20"/>
      <c r="W8319" s="20"/>
      <c r="AD8319" s="20"/>
    </row>
    <row r="8320" spans="9:30">
      <c r="I8320" s="20"/>
      <c r="P8320" s="20"/>
      <c r="W8320" s="20"/>
      <c r="AD8320" s="20"/>
    </row>
    <row r="8321" spans="9:30">
      <c r="I8321" s="20"/>
      <c r="P8321" s="20"/>
      <c r="W8321" s="20"/>
      <c r="AD8321" s="20"/>
    </row>
    <row r="8322" spans="9:30">
      <c r="I8322" s="20"/>
      <c r="P8322" s="20"/>
      <c r="W8322" s="20"/>
      <c r="AD8322" s="20"/>
    </row>
    <row r="8323" spans="9:30">
      <c r="I8323" s="20"/>
      <c r="P8323" s="20"/>
      <c r="W8323" s="20"/>
      <c r="AD8323" s="20"/>
    </row>
    <row r="8324" spans="9:30">
      <c r="I8324" s="20"/>
      <c r="P8324" s="20"/>
      <c r="W8324" s="20"/>
      <c r="AD8324" s="20"/>
    </row>
    <row r="8325" spans="9:30">
      <c r="I8325" s="20"/>
      <c r="P8325" s="20"/>
      <c r="W8325" s="20"/>
      <c r="AD8325" s="20"/>
    </row>
    <row r="8326" spans="9:30">
      <c r="I8326" s="20"/>
      <c r="P8326" s="20"/>
      <c r="W8326" s="20"/>
      <c r="AD8326" s="20"/>
    </row>
    <row r="8327" spans="9:30">
      <c r="I8327" s="20"/>
      <c r="P8327" s="20"/>
      <c r="W8327" s="20"/>
      <c r="AD8327" s="20"/>
    </row>
    <row r="8328" spans="9:30">
      <c r="I8328" s="20"/>
      <c r="P8328" s="20"/>
      <c r="W8328" s="20"/>
      <c r="AD8328" s="20"/>
    </row>
    <row r="8329" spans="9:30">
      <c r="I8329" s="20"/>
      <c r="P8329" s="20"/>
      <c r="W8329" s="20"/>
      <c r="AD8329" s="20"/>
    </row>
    <row r="8330" spans="9:30">
      <c r="I8330" s="20"/>
      <c r="P8330" s="20"/>
      <c r="W8330" s="20"/>
      <c r="AD8330" s="20"/>
    </row>
    <row r="8331" spans="9:30">
      <c r="I8331" s="20"/>
      <c r="P8331" s="20"/>
      <c r="W8331" s="20"/>
      <c r="AD8331" s="20"/>
    </row>
    <row r="8332" spans="9:30">
      <c r="I8332" s="20"/>
      <c r="P8332" s="20"/>
      <c r="W8332" s="20"/>
      <c r="AD8332" s="20"/>
    </row>
    <row r="8333" spans="9:30">
      <c r="I8333" s="20"/>
      <c r="P8333" s="20"/>
      <c r="W8333" s="20"/>
      <c r="AD8333" s="20"/>
    </row>
    <row r="8334" spans="9:30">
      <c r="I8334" s="20"/>
      <c r="P8334" s="20"/>
      <c r="W8334" s="20"/>
      <c r="AD8334" s="20"/>
    </row>
    <row r="8335" spans="9:30">
      <c r="I8335" s="20"/>
      <c r="P8335" s="20"/>
      <c r="W8335" s="20"/>
      <c r="AD8335" s="20"/>
    </row>
    <row r="8336" spans="9:30">
      <c r="I8336" s="20"/>
      <c r="P8336" s="20"/>
      <c r="W8336" s="20"/>
      <c r="AD8336" s="20"/>
    </row>
    <row r="8337" spans="9:30">
      <c r="I8337" s="20"/>
      <c r="P8337" s="20"/>
      <c r="W8337" s="20"/>
      <c r="AD8337" s="20"/>
    </row>
    <row r="8338" spans="9:30">
      <c r="I8338" s="20"/>
      <c r="P8338" s="20"/>
      <c r="W8338" s="20"/>
      <c r="AD8338" s="20"/>
    </row>
    <row r="8339" spans="9:30">
      <c r="I8339" s="20"/>
      <c r="P8339" s="20"/>
      <c r="W8339" s="20"/>
      <c r="AD8339" s="20"/>
    </row>
    <row r="8340" spans="9:30">
      <c r="I8340" s="20"/>
      <c r="P8340" s="20"/>
      <c r="W8340" s="20"/>
      <c r="AD8340" s="20"/>
    </row>
    <row r="8341" spans="9:30">
      <c r="I8341" s="20"/>
      <c r="P8341" s="20"/>
      <c r="W8341" s="20"/>
      <c r="AD8341" s="20"/>
    </row>
    <row r="8342" spans="9:30">
      <c r="I8342" s="20"/>
      <c r="P8342" s="20"/>
      <c r="W8342" s="20"/>
      <c r="AD8342" s="20"/>
    </row>
    <row r="8343" spans="9:30">
      <c r="I8343" s="20"/>
      <c r="P8343" s="20"/>
      <c r="W8343" s="20"/>
      <c r="AD8343" s="20"/>
    </row>
    <row r="8344" spans="9:30">
      <c r="I8344" s="20"/>
      <c r="P8344" s="20"/>
      <c r="W8344" s="20"/>
      <c r="AD8344" s="20"/>
    </row>
    <row r="8345" spans="9:30">
      <c r="I8345" s="20"/>
      <c r="P8345" s="20"/>
      <c r="W8345" s="20"/>
      <c r="AD8345" s="20"/>
    </row>
    <row r="8346" spans="9:30">
      <c r="I8346" s="20"/>
      <c r="P8346" s="20"/>
      <c r="W8346" s="20"/>
      <c r="AD8346" s="20"/>
    </row>
    <row r="8347" spans="9:30">
      <c r="I8347" s="20"/>
      <c r="P8347" s="20"/>
      <c r="W8347" s="20"/>
      <c r="AD8347" s="20"/>
    </row>
    <row r="8348" spans="9:30">
      <c r="I8348" s="20"/>
      <c r="P8348" s="20"/>
      <c r="W8348" s="20"/>
      <c r="AD8348" s="20"/>
    </row>
    <row r="8349" spans="9:30">
      <c r="I8349" s="20"/>
      <c r="P8349" s="20"/>
      <c r="W8349" s="20"/>
      <c r="AD8349" s="20"/>
    </row>
    <row r="8350" spans="9:30">
      <c r="I8350" s="20"/>
      <c r="P8350" s="20"/>
      <c r="W8350" s="20"/>
      <c r="AD8350" s="20"/>
    </row>
    <row r="8351" spans="9:30">
      <c r="I8351" s="20"/>
      <c r="P8351" s="20"/>
      <c r="W8351" s="20"/>
      <c r="AD8351" s="20"/>
    </row>
    <row r="8352" spans="9:30">
      <c r="I8352" s="20"/>
      <c r="P8352" s="20"/>
      <c r="W8352" s="20"/>
      <c r="AD8352" s="20"/>
    </row>
    <row r="8353" spans="9:30">
      <c r="I8353" s="20"/>
      <c r="P8353" s="20"/>
      <c r="W8353" s="20"/>
      <c r="AD8353" s="20"/>
    </row>
    <row r="8354" spans="9:30">
      <c r="I8354" s="20"/>
      <c r="P8354" s="20"/>
      <c r="W8354" s="20"/>
      <c r="AD8354" s="20"/>
    </row>
    <row r="8355" spans="9:30">
      <c r="I8355" s="20"/>
      <c r="P8355" s="20"/>
      <c r="W8355" s="20"/>
      <c r="AD8355" s="20"/>
    </row>
    <row r="8356" spans="9:30">
      <c r="I8356" s="20"/>
      <c r="P8356" s="20"/>
      <c r="W8356" s="20"/>
      <c r="AD8356" s="20"/>
    </row>
    <row r="8357" spans="9:30">
      <c r="I8357" s="20"/>
      <c r="P8357" s="20"/>
      <c r="W8357" s="20"/>
      <c r="AD8357" s="20"/>
    </row>
    <row r="8358" spans="9:30">
      <c r="I8358" s="20"/>
      <c r="P8358" s="20"/>
      <c r="W8358" s="20"/>
      <c r="AD8358" s="20"/>
    </row>
    <row r="8359" spans="9:30">
      <c r="I8359" s="20"/>
      <c r="P8359" s="20"/>
      <c r="W8359" s="20"/>
      <c r="AD8359" s="20"/>
    </row>
    <row r="8360" spans="9:30">
      <c r="I8360" s="20"/>
      <c r="P8360" s="20"/>
      <c r="W8360" s="20"/>
      <c r="AD8360" s="20"/>
    </row>
    <row r="8361" spans="9:30">
      <c r="I8361" s="20"/>
      <c r="P8361" s="20"/>
      <c r="W8361" s="20"/>
      <c r="AD8361" s="20"/>
    </row>
    <row r="8362" spans="9:30">
      <c r="I8362" s="20"/>
      <c r="P8362" s="20"/>
      <c r="W8362" s="20"/>
      <c r="AD8362" s="20"/>
    </row>
    <row r="8363" spans="9:30">
      <c r="I8363" s="20"/>
      <c r="P8363" s="20"/>
      <c r="W8363" s="20"/>
      <c r="AD8363" s="20"/>
    </row>
    <row r="8364" spans="9:30">
      <c r="I8364" s="20"/>
      <c r="P8364" s="20"/>
      <c r="W8364" s="20"/>
      <c r="AD8364" s="20"/>
    </row>
    <row r="8365" spans="9:30">
      <c r="I8365" s="20"/>
      <c r="P8365" s="20"/>
      <c r="W8365" s="20"/>
      <c r="AD8365" s="20"/>
    </row>
    <row r="8366" spans="9:30">
      <c r="I8366" s="20"/>
      <c r="P8366" s="20"/>
      <c r="W8366" s="20"/>
      <c r="AD8366" s="20"/>
    </row>
    <row r="8367" spans="9:30">
      <c r="I8367" s="20"/>
      <c r="P8367" s="20"/>
      <c r="W8367" s="20"/>
      <c r="AD8367" s="20"/>
    </row>
    <row r="8368" spans="9:30">
      <c r="I8368" s="20"/>
      <c r="P8368" s="20"/>
      <c r="W8368" s="20"/>
      <c r="AD8368" s="20"/>
    </row>
    <row r="8369" spans="9:30">
      <c r="I8369" s="20"/>
      <c r="P8369" s="20"/>
      <c r="W8369" s="20"/>
      <c r="AD8369" s="20"/>
    </row>
    <row r="8370" spans="9:30">
      <c r="I8370" s="20"/>
      <c r="P8370" s="20"/>
      <c r="W8370" s="20"/>
      <c r="AD8370" s="20"/>
    </row>
    <row r="8371" spans="9:30">
      <c r="I8371" s="20"/>
      <c r="P8371" s="20"/>
      <c r="W8371" s="20"/>
      <c r="AD8371" s="20"/>
    </row>
    <row r="8372" spans="9:30">
      <c r="I8372" s="20"/>
      <c r="P8372" s="20"/>
      <c r="W8372" s="20"/>
      <c r="AD8372" s="20"/>
    </row>
    <row r="8373" spans="9:30">
      <c r="I8373" s="20"/>
      <c r="P8373" s="20"/>
      <c r="W8373" s="20"/>
      <c r="AD8373" s="20"/>
    </row>
    <row r="8374" spans="9:30">
      <c r="I8374" s="20"/>
      <c r="P8374" s="20"/>
      <c r="W8374" s="20"/>
      <c r="AD8374" s="20"/>
    </row>
    <row r="8375" spans="9:30">
      <c r="I8375" s="20"/>
      <c r="P8375" s="20"/>
      <c r="W8375" s="20"/>
      <c r="AD8375" s="20"/>
    </row>
    <row r="8376" spans="9:30">
      <c r="I8376" s="20"/>
      <c r="P8376" s="20"/>
      <c r="W8376" s="20"/>
      <c r="AD8376" s="20"/>
    </row>
    <row r="8377" spans="9:30">
      <c r="I8377" s="20"/>
      <c r="P8377" s="20"/>
      <c r="W8377" s="20"/>
      <c r="AD8377" s="20"/>
    </row>
    <row r="8378" spans="9:30">
      <c r="I8378" s="20"/>
      <c r="P8378" s="20"/>
      <c r="W8378" s="20"/>
      <c r="AD8378" s="20"/>
    </row>
    <row r="8379" spans="9:30">
      <c r="I8379" s="20"/>
      <c r="P8379" s="20"/>
      <c r="W8379" s="20"/>
      <c r="AD8379" s="20"/>
    </row>
    <row r="8380" spans="9:30">
      <c r="I8380" s="20"/>
      <c r="P8380" s="20"/>
      <c r="W8380" s="20"/>
      <c r="AD8380" s="20"/>
    </row>
    <row r="8381" spans="9:30">
      <c r="I8381" s="20"/>
      <c r="P8381" s="20"/>
      <c r="W8381" s="20"/>
      <c r="AD8381" s="20"/>
    </row>
    <row r="8382" spans="9:30">
      <c r="I8382" s="20"/>
      <c r="P8382" s="20"/>
      <c r="W8382" s="20"/>
      <c r="AD8382" s="20"/>
    </row>
    <row r="8383" spans="9:30">
      <c r="I8383" s="20"/>
      <c r="P8383" s="20"/>
      <c r="W8383" s="20"/>
      <c r="AD8383" s="20"/>
    </row>
    <row r="8384" spans="9:30">
      <c r="I8384" s="20"/>
      <c r="P8384" s="20"/>
      <c r="W8384" s="20"/>
      <c r="AD8384" s="20"/>
    </row>
    <row r="8385" spans="9:30">
      <c r="I8385" s="20"/>
      <c r="P8385" s="20"/>
      <c r="W8385" s="20"/>
      <c r="AD8385" s="20"/>
    </row>
    <row r="8386" spans="9:30">
      <c r="I8386" s="20"/>
      <c r="P8386" s="20"/>
      <c r="W8386" s="20"/>
      <c r="AD8386" s="20"/>
    </row>
    <row r="8387" spans="9:30">
      <c r="I8387" s="20"/>
      <c r="P8387" s="20"/>
      <c r="W8387" s="20"/>
      <c r="AD8387" s="20"/>
    </row>
    <row r="8388" spans="9:30">
      <c r="I8388" s="20"/>
      <c r="P8388" s="20"/>
      <c r="W8388" s="20"/>
      <c r="AD8388" s="20"/>
    </row>
    <row r="8389" spans="9:30">
      <c r="I8389" s="20"/>
      <c r="P8389" s="20"/>
      <c r="W8389" s="20"/>
      <c r="AD8389" s="20"/>
    </row>
    <row r="8390" spans="9:30">
      <c r="I8390" s="20"/>
      <c r="P8390" s="20"/>
      <c r="W8390" s="20"/>
      <c r="AD8390" s="20"/>
    </row>
    <row r="8391" spans="9:30">
      <c r="I8391" s="20"/>
      <c r="P8391" s="20"/>
      <c r="W8391" s="20"/>
      <c r="AD8391" s="20"/>
    </row>
    <row r="8392" spans="9:30">
      <c r="I8392" s="20"/>
      <c r="P8392" s="20"/>
      <c r="W8392" s="20"/>
      <c r="AD8392" s="20"/>
    </row>
    <row r="8393" spans="9:30">
      <c r="I8393" s="20"/>
      <c r="P8393" s="20"/>
      <c r="W8393" s="20"/>
      <c r="AD8393" s="20"/>
    </row>
    <row r="8394" spans="9:30">
      <c r="I8394" s="20"/>
      <c r="P8394" s="20"/>
      <c r="W8394" s="20"/>
      <c r="AD8394" s="20"/>
    </row>
    <row r="8395" spans="9:30">
      <c r="I8395" s="20"/>
      <c r="P8395" s="20"/>
      <c r="W8395" s="20"/>
      <c r="AD8395" s="20"/>
    </row>
    <row r="8396" spans="9:30">
      <c r="I8396" s="20"/>
      <c r="P8396" s="20"/>
      <c r="W8396" s="20"/>
      <c r="AD8396" s="20"/>
    </row>
    <row r="8397" spans="9:30">
      <c r="I8397" s="20"/>
      <c r="P8397" s="20"/>
      <c r="W8397" s="20"/>
      <c r="AD8397" s="20"/>
    </row>
    <row r="8398" spans="9:30">
      <c r="I8398" s="20"/>
      <c r="P8398" s="20"/>
      <c r="W8398" s="20"/>
      <c r="AD8398" s="20"/>
    </row>
    <row r="8399" spans="9:30">
      <c r="I8399" s="20"/>
      <c r="P8399" s="20"/>
      <c r="W8399" s="20"/>
      <c r="AD8399" s="20"/>
    </row>
    <row r="8400" spans="9:30">
      <c r="I8400" s="20"/>
      <c r="P8400" s="20"/>
      <c r="W8400" s="20"/>
      <c r="AD8400" s="20"/>
    </row>
    <row r="8401" spans="9:30">
      <c r="I8401" s="20"/>
      <c r="P8401" s="20"/>
      <c r="W8401" s="20"/>
      <c r="AD8401" s="20"/>
    </row>
    <row r="8402" spans="9:30">
      <c r="I8402" s="20"/>
      <c r="P8402" s="20"/>
      <c r="W8402" s="20"/>
      <c r="AD8402" s="20"/>
    </row>
    <row r="8403" spans="9:30">
      <c r="I8403" s="20"/>
      <c r="P8403" s="20"/>
      <c r="W8403" s="20"/>
      <c r="AD8403" s="20"/>
    </row>
    <row r="8404" spans="9:30">
      <c r="I8404" s="20"/>
      <c r="P8404" s="20"/>
      <c r="W8404" s="20"/>
      <c r="AD8404" s="20"/>
    </row>
    <row r="8405" spans="9:30">
      <c r="I8405" s="20"/>
      <c r="P8405" s="20"/>
      <c r="W8405" s="20"/>
      <c r="AD8405" s="20"/>
    </row>
    <row r="8406" spans="9:30">
      <c r="I8406" s="20"/>
      <c r="P8406" s="20"/>
      <c r="W8406" s="20"/>
      <c r="AD8406" s="20"/>
    </row>
    <row r="8407" spans="9:30">
      <c r="I8407" s="20"/>
      <c r="P8407" s="20"/>
      <c r="W8407" s="20"/>
      <c r="AD8407" s="20"/>
    </row>
    <row r="8408" spans="9:30">
      <c r="I8408" s="20"/>
      <c r="P8408" s="20"/>
      <c r="W8408" s="20"/>
      <c r="AD8408" s="20"/>
    </row>
    <row r="8409" spans="9:30">
      <c r="I8409" s="20"/>
      <c r="P8409" s="20"/>
      <c r="W8409" s="20"/>
      <c r="AD8409" s="20"/>
    </row>
    <row r="8410" spans="9:30">
      <c r="I8410" s="20"/>
      <c r="P8410" s="20"/>
      <c r="W8410" s="20"/>
      <c r="AD8410" s="20"/>
    </row>
    <row r="8411" spans="9:30">
      <c r="I8411" s="20"/>
      <c r="P8411" s="20"/>
      <c r="W8411" s="20"/>
      <c r="AD8411" s="20"/>
    </row>
    <row r="8412" spans="9:30">
      <c r="I8412" s="20"/>
      <c r="P8412" s="20"/>
      <c r="W8412" s="20"/>
      <c r="AD8412" s="20"/>
    </row>
    <row r="8413" spans="9:30">
      <c r="I8413" s="20"/>
      <c r="P8413" s="20"/>
      <c r="W8413" s="20"/>
      <c r="AD8413" s="20"/>
    </row>
    <row r="8414" spans="9:30">
      <c r="I8414" s="20"/>
      <c r="P8414" s="20"/>
      <c r="W8414" s="20"/>
      <c r="AD8414" s="20"/>
    </row>
    <row r="8415" spans="9:30">
      <c r="I8415" s="20"/>
      <c r="P8415" s="20"/>
      <c r="W8415" s="20"/>
      <c r="AD8415" s="20"/>
    </row>
    <row r="8416" spans="9:30">
      <c r="I8416" s="20"/>
      <c r="P8416" s="20"/>
      <c r="W8416" s="20"/>
      <c r="AD8416" s="20"/>
    </row>
    <row r="8417" spans="9:30">
      <c r="I8417" s="20"/>
      <c r="P8417" s="20"/>
      <c r="W8417" s="20"/>
      <c r="AD8417" s="20"/>
    </row>
    <row r="8418" spans="9:30">
      <c r="I8418" s="20"/>
      <c r="P8418" s="20"/>
      <c r="W8418" s="20"/>
      <c r="AD8418" s="20"/>
    </row>
    <row r="8419" spans="9:30">
      <c r="I8419" s="20"/>
      <c r="P8419" s="20"/>
      <c r="W8419" s="20"/>
      <c r="AD8419" s="20"/>
    </row>
    <row r="8420" spans="9:30">
      <c r="I8420" s="20"/>
      <c r="P8420" s="20"/>
      <c r="W8420" s="20"/>
      <c r="AD8420" s="20"/>
    </row>
    <row r="8421" spans="9:30">
      <c r="I8421" s="20"/>
      <c r="P8421" s="20"/>
      <c r="W8421" s="20"/>
      <c r="AD8421" s="20"/>
    </row>
    <row r="8422" spans="9:30">
      <c r="I8422" s="20"/>
      <c r="P8422" s="20"/>
      <c r="W8422" s="20"/>
      <c r="AD8422" s="20"/>
    </row>
    <row r="8423" spans="9:30">
      <c r="I8423" s="20"/>
      <c r="P8423" s="20"/>
      <c r="W8423" s="20"/>
      <c r="AD8423" s="20"/>
    </row>
    <row r="8424" spans="9:30">
      <c r="I8424" s="20"/>
      <c r="P8424" s="20"/>
      <c r="W8424" s="20"/>
      <c r="AD8424" s="20"/>
    </row>
    <row r="8425" spans="9:30">
      <c r="I8425" s="20"/>
      <c r="P8425" s="20"/>
      <c r="W8425" s="20"/>
      <c r="AD8425" s="20"/>
    </row>
    <row r="8426" spans="9:30">
      <c r="I8426" s="20"/>
      <c r="P8426" s="20"/>
      <c r="W8426" s="20"/>
      <c r="AD8426" s="20"/>
    </row>
    <row r="8427" spans="9:30">
      <c r="I8427" s="20"/>
      <c r="P8427" s="20"/>
      <c r="W8427" s="20"/>
      <c r="AD8427" s="20"/>
    </row>
    <row r="8428" spans="9:30">
      <c r="I8428" s="20"/>
      <c r="P8428" s="20"/>
      <c r="W8428" s="20"/>
      <c r="AD8428" s="20"/>
    </row>
    <row r="8429" spans="9:30">
      <c r="I8429" s="20"/>
      <c r="P8429" s="20"/>
      <c r="W8429" s="20"/>
      <c r="AD8429" s="20"/>
    </row>
    <row r="8430" spans="9:30">
      <c r="I8430" s="20"/>
      <c r="P8430" s="20"/>
      <c r="W8430" s="20"/>
      <c r="AD8430" s="20"/>
    </row>
    <row r="8431" spans="9:30">
      <c r="I8431" s="20"/>
      <c r="P8431" s="20"/>
      <c r="W8431" s="20"/>
      <c r="AD8431" s="20"/>
    </row>
    <row r="8432" spans="9:30">
      <c r="I8432" s="20"/>
      <c r="P8432" s="20"/>
      <c r="W8432" s="20"/>
      <c r="AD8432" s="20"/>
    </row>
    <row r="8433" spans="9:30">
      <c r="I8433" s="20"/>
      <c r="P8433" s="20"/>
      <c r="W8433" s="20"/>
      <c r="AD8433" s="20"/>
    </row>
    <row r="8434" spans="9:30">
      <c r="I8434" s="20"/>
      <c r="P8434" s="20"/>
      <c r="W8434" s="20"/>
      <c r="AD8434" s="20"/>
    </row>
    <row r="8435" spans="9:30">
      <c r="I8435" s="20"/>
      <c r="P8435" s="20"/>
      <c r="W8435" s="20"/>
      <c r="AD8435" s="20"/>
    </row>
    <row r="8436" spans="9:30">
      <c r="I8436" s="20"/>
      <c r="P8436" s="20"/>
      <c r="W8436" s="20"/>
      <c r="AD8436" s="20"/>
    </row>
    <row r="8437" spans="9:30">
      <c r="I8437" s="20"/>
      <c r="P8437" s="20"/>
      <c r="W8437" s="20"/>
      <c r="AD8437" s="20"/>
    </row>
    <row r="8438" spans="9:30">
      <c r="I8438" s="20"/>
      <c r="P8438" s="20"/>
      <c r="W8438" s="20"/>
      <c r="AD8438" s="20"/>
    </row>
    <row r="8439" spans="9:30">
      <c r="I8439" s="20"/>
      <c r="P8439" s="20"/>
      <c r="W8439" s="20"/>
      <c r="AD8439" s="20"/>
    </row>
    <row r="8440" spans="9:30">
      <c r="I8440" s="20"/>
      <c r="P8440" s="20"/>
      <c r="W8440" s="20"/>
      <c r="AD8440" s="20"/>
    </row>
    <row r="8441" spans="9:30">
      <c r="I8441" s="20"/>
      <c r="P8441" s="20"/>
      <c r="W8441" s="20"/>
      <c r="AD8441" s="20"/>
    </row>
    <row r="8442" spans="9:30">
      <c r="I8442" s="20"/>
      <c r="P8442" s="20"/>
      <c r="W8442" s="20"/>
      <c r="AD8442" s="20"/>
    </row>
    <row r="8443" spans="9:30">
      <c r="I8443" s="20"/>
      <c r="P8443" s="20"/>
      <c r="W8443" s="20"/>
      <c r="AD8443" s="20"/>
    </row>
    <row r="8444" spans="9:30">
      <c r="I8444" s="20"/>
      <c r="P8444" s="20"/>
      <c r="W8444" s="20"/>
      <c r="AD8444" s="20"/>
    </row>
    <row r="8445" spans="9:30">
      <c r="I8445" s="20"/>
      <c r="P8445" s="20"/>
      <c r="W8445" s="20"/>
      <c r="AD8445" s="20"/>
    </row>
    <row r="8446" spans="9:30">
      <c r="I8446" s="20"/>
      <c r="P8446" s="20"/>
      <c r="W8446" s="20"/>
      <c r="AD8446" s="20"/>
    </row>
    <row r="8447" spans="9:30">
      <c r="I8447" s="20"/>
      <c r="P8447" s="20"/>
      <c r="W8447" s="20"/>
      <c r="AD8447" s="20"/>
    </row>
    <row r="8448" spans="9:30">
      <c r="I8448" s="20"/>
      <c r="P8448" s="20"/>
      <c r="W8448" s="20"/>
      <c r="AD8448" s="20"/>
    </row>
    <row r="8449" spans="9:30">
      <c r="I8449" s="20"/>
      <c r="P8449" s="20"/>
      <c r="W8449" s="20"/>
      <c r="AD8449" s="20"/>
    </row>
    <row r="8450" spans="9:30">
      <c r="I8450" s="20"/>
      <c r="P8450" s="20"/>
      <c r="W8450" s="20"/>
      <c r="AD8450" s="20"/>
    </row>
    <row r="8451" spans="9:30">
      <c r="I8451" s="20"/>
      <c r="P8451" s="20"/>
      <c r="W8451" s="20"/>
      <c r="AD8451" s="20"/>
    </row>
    <row r="8452" spans="9:30">
      <c r="I8452" s="20"/>
      <c r="P8452" s="20"/>
      <c r="W8452" s="20"/>
      <c r="AD8452" s="20"/>
    </row>
    <row r="8453" spans="9:30">
      <c r="I8453" s="20"/>
      <c r="P8453" s="20"/>
      <c r="W8453" s="20"/>
      <c r="AD8453" s="20"/>
    </row>
    <row r="8454" spans="9:30">
      <c r="I8454" s="20"/>
      <c r="P8454" s="20"/>
      <c r="W8454" s="20"/>
      <c r="AD8454" s="20"/>
    </row>
    <row r="8455" spans="9:30">
      <c r="I8455" s="20"/>
      <c r="P8455" s="20"/>
      <c r="W8455" s="20"/>
      <c r="AD8455" s="20"/>
    </row>
    <row r="8456" spans="9:30">
      <c r="I8456" s="20"/>
      <c r="P8456" s="20"/>
      <c r="W8456" s="20"/>
      <c r="AD8456" s="20"/>
    </row>
    <row r="8457" spans="9:30">
      <c r="I8457" s="20"/>
      <c r="P8457" s="20"/>
      <c r="W8457" s="20"/>
      <c r="AD8457" s="20"/>
    </row>
    <row r="8458" spans="9:30">
      <c r="I8458" s="20"/>
      <c r="P8458" s="20"/>
      <c r="W8458" s="20"/>
      <c r="AD8458" s="20"/>
    </row>
    <row r="8459" spans="9:30">
      <c r="I8459" s="20"/>
      <c r="P8459" s="20"/>
      <c r="W8459" s="20"/>
      <c r="AD8459" s="20"/>
    </row>
    <row r="8460" spans="9:30">
      <c r="I8460" s="20"/>
      <c r="P8460" s="20"/>
      <c r="W8460" s="20"/>
      <c r="AD8460" s="20"/>
    </row>
    <row r="8461" spans="9:30">
      <c r="I8461" s="20"/>
      <c r="P8461" s="20"/>
      <c r="W8461" s="20"/>
      <c r="AD8461" s="20"/>
    </row>
    <row r="8462" spans="9:30">
      <c r="I8462" s="20"/>
      <c r="P8462" s="20"/>
      <c r="W8462" s="20"/>
      <c r="AD8462" s="20"/>
    </row>
    <row r="8463" spans="9:30">
      <c r="I8463" s="20"/>
      <c r="P8463" s="20"/>
      <c r="W8463" s="20"/>
      <c r="AD8463" s="20"/>
    </row>
    <row r="8464" spans="9:30">
      <c r="I8464" s="20"/>
      <c r="P8464" s="20"/>
      <c r="W8464" s="20"/>
      <c r="AD8464" s="20"/>
    </row>
    <row r="8465" spans="9:30">
      <c r="I8465" s="20"/>
      <c r="P8465" s="20"/>
      <c r="W8465" s="20"/>
      <c r="AD8465" s="20"/>
    </row>
    <row r="8466" spans="9:30">
      <c r="I8466" s="20"/>
      <c r="P8466" s="20"/>
      <c r="W8466" s="20"/>
      <c r="AD8466" s="20"/>
    </row>
    <row r="8467" spans="9:30">
      <c r="I8467" s="20"/>
      <c r="P8467" s="20"/>
      <c r="W8467" s="20"/>
      <c r="AD8467" s="20"/>
    </row>
    <row r="8468" spans="9:30">
      <c r="I8468" s="20"/>
      <c r="P8468" s="20"/>
      <c r="W8468" s="20"/>
      <c r="AD8468" s="20"/>
    </row>
    <row r="8469" spans="9:30">
      <c r="I8469" s="20"/>
      <c r="P8469" s="20"/>
      <c r="W8469" s="20"/>
      <c r="AD8469" s="20"/>
    </row>
    <row r="8470" spans="9:30">
      <c r="I8470" s="20"/>
      <c r="P8470" s="20"/>
      <c r="W8470" s="20"/>
      <c r="AD8470" s="20"/>
    </row>
    <row r="8471" spans="9:30">
      <c r="I8471" s="20"/>
      <c r="P8471" s="20"/>
      <c r="W8471" s="20"/>
      <c r="AD8471" s="20"/>
    </row>
    <row r="8472" spans="9:30">
      <c r="I8472" s="20"/>
      <c r="P8472" s="20"/>
      <c r="W8472" s="20"/>
      <c r="AD8472" s="20"/>
    </row>
    <row r="8473" spans="9:30">
      <c r="I8473" s="20"/>
      <c r="P8473" s="20"/>
      <c r="W8473" s="20"/>
      <c r="AD8473" s="20"/>
    </row>
    <row r="8474" spans="9:30">
      <c r="I8474" s="20"/>
      <c r="P8474" s="20"/>
      <c r="W8474" s="20"/>
      <c r="AD8474" s="20"/>
    </row>
    <row r="8475" spans="9:30">
      <c r="I8475" s="20"/>
      <c r="P8475" s="20"/>
      <c r="W8475" s="20"/>
      <c r="AD8475" s="20"/>
    </row>
    <row r="8476" spans="9:30">
      <c r="I8476" s="20"/>
      <c r="P8476" s="20"/>
      <c r="W8476" s="20"/>
      <c r="AD8476" s="20"/>
    </row>
    <row r="8477" spans="9:30">
      <c r="I8477" s="20"/>
      <c r="P8477" s="20"/>
      <c r="W8477" s="20"/>
      <c r="AD8477" s="20"/>
    </row>
    <row r="8478" spans="9:30">
      <c r="I8478" s="20"/>
      <c r="P8478" s="20"/>
      <c r="W8478" s="20"/>
      <c r="AD8478" s="20"/>
    </row>
    <row r="8479" spans="9:30">
      <c r="I8479" s="20"/>
      <c r="P8479" s="20"/>
      <c r="W8479" s="20"/>
      <c r="AD8479" s="20"/>
    </row>
    <row r="8480" spans="9:30">
      <c r="I8480" s="20"/>
      <c r="P8480" s="20"/>
      <c r="W8480" s="20"/>
      <c r="AD8480" s="20"/>
    </row>
    <row r="8481" spans="9:30">
      <c r="I8481" s="20"/>
      <c r="P8481" s="20"/>
      <c r="W8481" s="20"/>
      <c r="AD8481" s="20"/>
    </row>
    <row r="8482" spans="9:30">
      <c r="I8482" s="20"/>
      <c r="P8482" s="20"/>
      <c r="W8482" s="20"/>
      <c r="AD8482" s="20"/>
    </row>
    <row r="8483" spans="9:30">
      <c r="I8483" s="20"/>
      <c r="P8483" s="20"/>
      <c r="W8483" s="20"/>
      <c r="AD8483" s="20"/>
    </row>
    <row r="8484" spans="9:30">
      <c r="I8484" s="20"/>
      <c r="P8484" s="20"/>
      <c r="W8484" s="20"/>
      <c r="AD8484" s="20"/>
    </row>
    <row r="8485" spans="9:30">
      <c r="I8485" s="20"/>
      <c r="P8485" s="20"/>
      <c r="W8485" s="20"/>
      <c r="AD8485" s="20"/>
    </row>
    <row r="8486" spans="9:30">
      <c r="I8486" s="20"/>
      <c r="P8486" s="20"/>
      <c r="W8486" s="20"/>
      <c r="AD8486" s="20"/>
    </row>
    <row r="8487" spans="9:30">
      <c r="I8487" s="20"/>
      <c r="P8487" s="20"/>
      <c r="W8487" s="20"/>
      <c r="AD8487" s="20"/>
    </row>
    <row r="8488" spans="9:30">
      <c r="I8488" s="20"/>
      <c r="P8488" s="20"/>
      <c r="W8488" s="20"/>
      <c r="AD8488" s="20"/>
    </row>
    <row r="8489" spans="9:30">
      <c r="I8489" s="20"/>
      <c r="P8489" s="20"/>
      <c r="W8489" s="20"/>
      <c r="AD8489" s="20"/>
    </row>
    <row r="8490" spans="9:30">
      <c r="I8490" s="20"/>
      <c r="P8490" s="20"/>
      <c r="W8490" s="20"/>
      <c r="AD8490" s="20"/>
    </row>
    <row r="8491" spans="9:30">
      <c r="I8491" s="20"/>
      <c r="P8491" s="20"/>
      <c r="W8491" s="20"/>
      <c r="AD8491" s="20"/>
    </row>
    <row r="8492" spans="9:30">
      <c r="I8492" s="20"/>
      <c r="P8492" s="20"/>
      <c r="W8492" s="20"/>
      <c r="AD8492" s="20"/>
    </row>
    <row r="8493" spans="9:30">
      <c r="I8493" s="20"/>
      <c r="P8493" s="20"/>
      <c r="W8493" s="20"/>
      <c r="AD8493" s="20"/>
    </row>
    <row r="8494" spans="9:30">
      <c r="I8494" s="20"/>
      <c r="P8494" s="20"/>
      <c r="W8494" s="20"/>
      <c r="AD8494" s="20"/>
    </row>
    <row r="8495" spans="9:30">
      <c r="I8495" s="20"/>
      <c r="P8495" s="20"/>
      <c r="W8495" s="20"/>
      <c r="AD8495" s="20"/>
    </row>
    <row r="8496" spans="9:30">
      <c r="I8496" s="20"/>
      <c r="P8496" s="20"/>
      <c r="W8496" s="20"/>
      <c r="AD8496" s="20"/>
    </row>
    <row r="8497" spans="9:30">
      <c r="I8497" s="20"/>
      <c r="P8497" s="20"/>
      <c r="W8497" s="20"/>
      <c r="AD8497" s="20"/>
    </row>
    <row r="8498" spans="9:30">
      <c r="I8498" s="20"/>
      <c r="P8498" s="20"/>
      <c r="W8498" s="20"/>
      <c r="AD8498" s="20"/>
    </row>
    <row r="8499" spans="9:30">
      <c r="I8499" s="20"/>
      <c r="P8499" s="20"/>
      <c r="W8499" s="20"/>
      <c r="AD8499" s="20"/>
    </row>
    <row r="8500" spans="9:30">
      <c r="I8500" s="20"/>
      <c r="P8500" s="20"/>
      <c r="W8500" s="20"/>
      <c r="AD8500" s="20"/>
    </row>
    <row r="8501" spans="9:30">
      <c r="I8501" s="20"/>
      <c r="P8501" s="20"/>
      <c r="W8501" s="20"/>
      <c r="AD8501" s="20"/>
    </row>
    <row r="8502" spans="9:30">
      <c r="I8502" s="20"/>
      <c r="P8502" s="20"/>
      <c r="W8502" s="20"/>
      <c r="AD8502" s="20"/>
    </row>
    <row r="8503" spans="9:30">
      <c r="I8503" s="20"/>
      <c r="P8503" s="20"/>
      <c r="W8503" s="20"/>
      <c r="AD8503" s="20"/>
    </row>
    <row r="8504" spans="9:30">
      <c r="I8504" s="20"/>
      <c r="P8504" s="20"/>
      <c r="W8504" s="20"/>
      <c r="AD8504" s="20"/>
    </row>
    <row r="8505" spans="9:30">
      <c r="I8505" s="20"/>
      <c r="P8505" s="20"/>
      <c r="W8505" s="20"/>
      <c r="AD8505" s="20"/>
    </row>
    <row r="8506" spans="9:30">
      <c r="I8506" s="20"/>
      <c r="P8506" s="20"/>
      <c r="W8506" s="20"/>
      <c r="AD8506" s="20"/>
    </row>
    <row r="8507" spans="9:30">
      <c r="I8507" s="20"/>
      <c r="P8507" s="20"/>
      <c r="W8507" s="20"/>
      <c r="AD8507" s="20"/>
    </row>
    <row r="8508" spans="9:30">
      <c r="I8508" s="20"/>
      <c r="P8508" s="20"/>
      <c r="W8508" s="20"/>
      <c r="AD8508" s="20"/>
    </row>
    <row r="8509" spans="9:30">
      <c r="I8509" s="20"/>
      <c r="P8509" s="20"/>
      <c r="W8509" s="20"/>
      <c r="AD8509" s="20"/>
    </row>
    <row r="8510" spans="9:30">
      <c r="I8510" s="20"/>
      <c r="P8510" s="20"/>
      <c r="W8510" s="20"/>
      <c r="AD8510" s="20"/>
    </row>
    <row r="8511" spans="9:30">
      <c r="I8511" s="20"/>
      <c r="P8511" s="20"/>
      <c r="W8511" s="20"/>
      <c r="AD8511" s="20"/>
    </row>
    <row r="8512" spans="9:30">
      <c r="I8512" s="20"/>
      <c r="P8512" s="20"/>
      <c r="W8512" s="20"/>
      <c r="AD8512" s="20"/>
    </row>
    <row r="8513" spans="9:30">
      <c r="I8513" s="20"/>
      <c r="P8513" s="20"/>
      <c r="W8513" s="20"/>
      <c r="AD8513" s="20"/>
    </row>
    <row r="8514" spans="9:30">
      <c r="I8514" s="20"/>
      <c r="P8514" s="20"/>
      <c r="W8514" s="20"/>
      <c r="AD8514" s="20"/>
    </row>
    <row r="8515" spans="9:30">
      <c r="I8515" s="20"/>
      <c r="P8515" s="20"/>
      <c r="W8515" s="20"/>
      <c r="AD8515" s="20"/>
    </row>
    <row r="8516" spans="9:30">
      <c r="I8516" s="20"/>
      <c r="P8516" s="20"/>
      <c r="W8516" s="20"/>
      <c r="AD8516" s="20"/>
    </row>
    <row r="8517" spans="9:30">
      <c r="I8517" s="20"/>
      <c r="P8517" s="20"/>
      <c r="W8517" s="20"/>
      <c r="AD8517" s="20"/>
    </row>
    <row r="8518" spans="9:30">
      <c r="I8518" s="20"/>
      <c r="P8518" s="20"/>
      <c r="W8518" s="20"/>
      <c r="AD8518" s="20"/>
    </row>
    <row r="8519" spans="9:30">
      <c r="I8519" s="20"/>
      <c r="P8519" s="20"/>
      <c r="W8519" s="20"/>
      <c r="AD8519" s="20"/>
    </row>
    <row r="8520" spans="9:30">
      <c r="I8520" s="20"/>
      <c r="P8520" s="20"/>
      <c r="W8520" s="20"/>
      <c r="AD8520" s="20"/>
    </row>
    <row r="8521" spans="9:30">
      <c r="I8521" s="20"/>
      <c r="P8521" s="20"/>
      <c r="W8521" s="20"/>
      <c r="AD8521" s="20"/>
    </row>
    <row r="8522" spans="9:30">
      <c r="I8522" s="20"/>
      <c r="P8522" s="20"/>
      <c r="W8522" s="20"/>
      <c r="AD8522" s="20"/>
    </row>
    <row r="8523" spans="9:30">
      <c r="I8523" s="20"/>
      <c r="P8523" s="20"/>
      <c r="W8523" s="20"/>
      <c r="AD8523" s="20"/>
    </row>
    <row r="8524" spans="9:30">
      <c r="I8524" s="20"/>
      <c r="P8524" s="20"/>
      <c r="W8524" s="20"/>
      <c r="AD8524" s="20"/>
    </row>
    <row r="8525" spans="9:30">
      <c r="I8525" s="20"/>
      <c r="P8525" s="20"/>
      <c r="W8525" s="20"/>
      <c r="AD8525" s="20"/>
    </row>
    <row r="8526" spans="9:30">
      <c r="I8526" s="20"/>
      <c r="P8526" s="20"/>
      <c r="W8526" s="20"/>
      <c r="AD8526" s="20"/>
    </row>
    <row r="8527" spans="9:30">
      <c r="I8527" s="20"/>
      <c r="P8527" s="20"/>
      <c r="W8527" s="20"/>
      <c r="AD8527" s="20"/>
    </row>
    <row r="8528" spans="9:30">
      <c r="I8528" s="20"/>
      <c r="P8528" s="20"/>
      <c r="W8528" s="20"/>
      <c r="AD8528" s="20"/>
    </row>
    <row r="8529" spans="9:30">
      <c r="I8529" s="20"/>
      <c r="P8529" s="20"/>
      <c r="W8529" s="20"/>
      <c r="AD8529" s="20"/>
    </row>
    <row r="8530" spans="9:30">
      <c r="I8530" s="20"/>
      <c r="P8530" s="20"/>
      <c r="W8530" s="20"/>
      <c r="AD8530" s="20"/>
    </row>
    <row r="8531" spans="9:30">
      <c r="I8531" s="20"/>
      <c r="P8531" s="20"/>
      <c r="W8531" s="20"/>
      <c r="AD8531" s="20"/>
    </row>
    <row r="8532" spans="9:30">
      <c r="I8532" s="20"/>
      <c r="P8532" s="20"/>
      <c r="W8532" s="20"/>
      <c r="AD8532" s="20"/>
    </row>
    <row r="8533" spans="9:30">
      <c r="I8533" s="20"/>
      <c r="P8533" s="20"/>
      <c r="W8533" s="20"/>
      <c r="AD8533" s="20"/>
    </row>
    <row r="8534" spans="9:30">
      <c r="I8534" s="20"/>
      <c r="P8534" s="20"/>
      <c r="W8534" s="20"/>
      <c r="AD8534" s="20"/>
    </row>
    <row r="8535" spans="9:30">
      <c r="I8535" s="20"/>
      <c r="P8535" s="20"/>
      <c r="W8535" s="20"/>
      <c r="AD8535" s="20"/>
    </row>
    <row r="8536" spans="9:30">
      <c r="I8536" s="20"/>
      <c r="P8536" s="20"/>
      <c r="W8536" s="20"/>
      <c r="AD8536" s="20"/>
    </row>
    <row r="8537" spans="9:30">
      <c r="I8537" s="20"/>
      <c r="P8537" s="20"/>
      <c r="W8537" s="20"/>
      <c r="AD8537" s="20"/>
    </row>
    <row r="8538" spans="9:30">
      <c r="I8538" s="20"/>
      <c r="P8538" s="20"/>
      <c r="W8538" s="20"/>
      <c r="AD8538" s="20"/>
    </row>
    <row r="8539" spans="9:30">
      <c r="I8539" s="20"/>
      <c r="P8539" s="20"/>
      <c r="W8539" s="20"/>
      <c r="AD8539" s="20"/>
    </row>
    <row r="8540" spans="9:30">
      <c r="I8540" s="20"/>
      <c r="P8540" s="20"/>
      <c r="W8540" s="20"/>
      <c r="AD8540" s="20"/>
    </row>
    <row r="8541" spans="9:30">
      <c r="I8541" s="20"/>
      <c r="P8541" s="20"/>
      <c r="W8541" s="20"/>
      <c r="AD8541" s="20"/>
    </row>
    <row r="8542" spans="9:30">
      <c r="I8542" s="20"/>
      <c r="P8542" s="20"/>
      <c r="W8542" s="20"/>
      <c r="AD8542" s="20"/>
    </row>
    <row r="8543" spans="9:30">
      <c r="I8543" s="20"/>
      <c r="P8543" s="20"/>
      <c r="W8543" s="20"/>
      <c r="AD8543" s="20"/>
    </row>
    <row r="8544" spans="9:30">
      <c r="I8544" s="20"/>
      <c r="P8544" s="20"/>
      <c r="W8544" s="20"/>
      <c r="AD8544" s="20"/>
    </row>
    <row r="8545" spans="9:30">
      <c r="I8545" s="20"/>
      <c r="P8545" s="20"/>
      <c r="W8545" s="20"/>
      <c r="AD8545" s="20"/>
    </row>
    <row r="8546" spans="9:30">
      <c r="I8546" s="20"/>
      <c r="P8546" s="20"/>
      <c r="W8546" s="20"/>
      <c r="AD8546" s="20"/>
    </row>
    <row r="8547" spans="9:30">
      <c r="I8547" s="20"/>
      <c r="P8547" s="20"/>
      <c r="W8547" s="20"/>
      <c r="AD8547" s="20"/>
    </row>
    <row r="8548" spans="9:30">
      <c r="I8548" s="20"/>
      <c r="P8548" s="20"/>
      <c r="W8548" s="20"/>
      <c r="AD8548" s="20"/>
    </row>
    <row r="8549" spans="9:30">
      <c r="I8549" s="20"/>
      <c r="P8549" s="20"/>
      <c r="W8549" s="20"/>
      <c r="AD8549" s="20"/>
    </row>
    <row r="8550" spans="9:30">
      <c r="I8550" s="20"/>
      <c r="P8550" s="20"/>
      <c r="W8550" s="20"/>
      <c r="AD8550" s="20"/>
    </row>
    <row r="8551" spans="9:30">
      <c r="I8551" s="20"/>
      <c r="P8551" s="20"/>
      <c r="W8551" s="20"/>
      <c r="AD8551" s="20"/>
    </row>
    <row r="8552" spans="9:30">
      <c r="I8552" s="20"/>
      <c r="P8552" s="20"/>
      <c r="W8552" s="20"/>
      <c r="AD8552" s="20"/>
    </row>
    <row r="8553" spans="9:30">
      <c r="I8553" s="20"/>
      <c r="P8553" s="20"/>
      <c r="W8553" s="20"/>
      <c r="AD8553" s="20"/>
    </row>
    <row r="8554" spans="9:30">
      <c r="I8554" s="20"/>
      <c r="P8554" s="20"/>
      <c r="W8554" s="20"/>
      <c r="AD8554" s="20"/>
    </row>
    <row r="8555" spans="9:30">
      <c r="I8555" s="20"/>
      <c r="P8555" s="20"/>
      <c r="W8555" s="20"/>
      <c r="AD8555" s="20"/>
    </row>
    <row r="8556" spans="9:30">
      <c r="I8556" s="20"/>
      <c r="P8556" s="20"/>
      <c r="W8556" s="20"/>
      <c r="AD8556" s="20"/>
    </row>
    <row r="8557" spans="9:30">
      <c r="I8557" s="20"/>
      <c r="P8557" s="20"/>
      <c r="W8557" s="20"/>
      <c r="AD8557" s="20"/>
    </row>
    <row r="8558" spans="9:30">
      <c r="I8558" s="20"/>
      <c r="P8558" s="20"/>
      <c r="W8558" s="20"/>
      <c r="AD8558" s="20"/>
    </row>
    <row r="8559" spans="9:30">
      <c r="I8559" s="20"/>
      <c r="P8559" s="20"/>
      <c r="W8559" s="20"/>
      <c r="AD8559" s="20"/>
    </row>
    <row r="8560" spans="9:30">
      <c r="I8560" s="20"/>
      <c r="P8560" s="20"/>
      <c r="W8560" s="20"/>
      <c r="AD8560" s="20"/>
    </row>
    <row r="8561" spans="9:30">
      <c r="I8561" s="20"/>
      <c r="P8561" s="20"/>
      <c r="W8561" s="20"/>
      <c r="AD8561" s="20"/>
    </row>
    <row r="8562" spans="9:30">
      <c r="I8562" s="20"/>
      <c r="P8562" s="20"/>
      <c r="W8562" s="20"/>
      <c r="AD8562" s="20"/>
    </row>
    <row r="8563" spans="9:30">
      <c r="I8563" s="20"/>
      <c r="P8563" s="20"/>
      <c r="W8563" s="20"/>
      <c r="AD8563" s="20"/>
    </row>
    <row r="8564" spans="9:30">
      <c r="I8564" s="20"/>
      <c r="P8564" s="20"/>
      <c r="W8564" s="20"/>
      <c r="AD8564" s="20"/>
    </row>
    <row r="8565" spans="9:30">
      <c r="I8565" s="20"/>
      <c r="P8565" s="20"/>
      <c r="W8565" s="20"/>
      <c r="AD8565" s="20"/>
    </row>
    <row r="8566" spans="9:30">
      <c r="I8566" s="20"/>
      <c r="P8566" s="20"/>
      <c r="W8566" s="20"/>
      <c r="AD8566" s="20"/>
    </row>
    <row r="8567" spans="9:30">
      <c r="I8567" s="20"/>
      <c r="P8567" s="20"/>
      <c r="W8567" s="20"/>
      <c r="AD8567" s="20"/>
    </row>
    <row r="8568" spans="9:30">
      <c r="I8568" s="20"/>
      <c r="P8568" s="20"/>
      <c r="W8568" s="20"/>
      <c r="AD8568" s="20"/>
    </row>
    <row r="8569" spans="9:30">
      <c r="I8569" s="20"/>
      <c r="P8569" s="20"/>
      <c r="W8569" s="20"/>
      <c r="AD8569" s="20"/>
    </row>
    <row r="8570" spans="9:30">
      <c r="I8570" s="20"/>
      <c r="P8570" s="20"/>
      <c r="W8570" s="20"/>
      <c r="AD8570" s="20"/>
    </row>
    <row r="8571" spans="9:30">
      <c r="I8571" s="20"/>
      <c r="P8571" s="20"/>
      <c r="W8571" s="20"/>
      <c r="AD8571" s="20"/>
    </row>
    <row r="8572" spans="9:30">
      <c r="I8572" s="20"/>
      <c r="P8572" s="20"/>
      <c r="W8572" s="20"/>
      <c r="AD8572" s="20"/>
    </row>
    <row r="8573" spans="9:30">
      <c r="I8573" s="20"/>
      <c r="P8573" s="20"/>
      <c r="W8573" s="20"/>
      <c r="AD8573" s="20"/>
    </row>
    <row r="8574" spans="9:30">
      <c r="I8574" s="20"/>
      <c r="P8574" s="20"/>
      <c r="W8574" s="20"/>
      <c r="AD8574" s="20"/>
    </row>
    <row r="8575" spans="9:30">
      <c r="I8575" s="20"/>
      <c r="P8575" s="20"/>
      <c r="W8575" s="20"/>
      <c r="AD8575" s="20"/>
    </row>
    <row r="8576" spans="9:30">
      <c r="I8576" s="20"/>
      <c r="P8576" s="20"/>
      <c r="W8576" s="20"/>
      <c r="AD8576" s="20"/>
    </row>
    <row r="8577" spans="9:30">
      <c r="I8577" s="20"/>
      <c r="P8577" s="20"/>
      <c r="W8577" s="20"/>
      <c r="AD8577" s="20"/>
    </row>
    <row r="8578" spans="9:30">
      <c r="I8578" s="20"/>
      <c r="P8578" s="20"/>
      <c r="W8578" s="20"/>
      <c r="AD8578" s="20"/>
    </row>
    <row r="8579" spans="9:30">
      <c r="I8579" s="20"/>
      <c r="P8579" s="20"/>
      <c r="W8579" s="20"/>
      <c r="AD8579" s="20"/>
    </row>
    <row r="8580" spans="9:30">
      <c r="I8580" s="20"/>
      <c r="P8580" s="20"/>
      <c r="W8580" s="20"/>
      <c r="AD8580" s="20"/>
    </row>
    <row r="8581" spans="9:30">
      <c r="I8581" s="20"/>
      <c r="P8581" s="20"/>
      <c r="W8581" s="20"/>
      <c r="AD8581" s="20"/>
    </row>
    <row r="8582" spans="9:30">
      <c r="I8582" s="20"/>
      <c r="P8582" s="20"/>
      <c r="W8582" s="20"/>
      <c r="AD8582" s="20"/>
    </row>
    <row r="8583" spans="9:30">
      <c r="I8583" s="20"/>
      <c r="P8583" s="20"/>
      <c r="W8583" s="20"/>
      <c r="AD8583" s="20"/>
    </row>
    <row r="8584" spans="9:30">
      <c r="I8584" s="20"/>
      <c r="P8584" s="20"/>
      <c r="W8584" s="20"/>
      <c r="AD8584" s="20"/>
    </row>
    <row r="8585" spans="9:30">
      <c r="I8585" s="20"/>
      <c r="P8585" s="20"/>
      <c r="W8585" s="20"/>
      <c r="AD8585" s="20"/>
    </row>
    <row r="8586" spans="9:30">
      <c r="I8586" s="20"/>
      <c r="P8586" s="20"/>
      <c r="W8586" s="20"/>
      <c r="AD8586" s="20"/>
    </row>
    <row r="8587" spans="9:30">
      <c r="I8587" s="20"/>
      <c r="P8587" s="20"/>
      <c r="W8587" s="20"/>
      <c r="AD8587" s="20"/>
    </row>
    <row r="8588" spans="9:30">
      <c r="I8588" s="20"/>
      <c r="P8588" s="20"/>
      <c r="W8588" s="20"/>
      <c r="AD8588" s="20"/>
    </row>
    <row r="8589" spans="9:30">
      <c r="I8589" s="20"/>
      <c r="P8589" s="20"/>
      <c r="W8589" s="20"/>
      <c r="AD8589" s="20"/>
    </row>
    <row r="8590" spans="9:30">
      <c r="I8590" s="20"/>
      <c r="P8590" s="20"/>
      <c r="W8590" s="20"/>
      <c r="AD8590" s="20"/>
    </row>
    <row r="8591" spans="9:30">
      <c r="I8591" s="20"/>
      <c r="P8591" s="20"/>
      <c r="W8591" s="20"/>
      <c r="AD8591" s="20"/>
    </row>
    <row r="8592" spans="9:30">
      <c r="I8592" s="20"/>
      <c r="P8592" s="20"/>
      <c r="W8592" s="20"/>
      <c r="AD8592" s="20"/>
    </row>
    <row r="8593" spans="9:30">
      <c r="I8593" s="20"/>
      <c r="P8593" s="20"/>
      <c r="W8593" s="20"/>
      <c r="AD8593" s="20"/>
    </row>
    <row r="8594" spans="9:30">
      <c r="I8594" s="20"/>
      <c r="P8594" s="20"/>
      <c r="W8594" s="20"/>
      <c r="AD8594" s="20"/>
    </row>
    <row r="8595" spans="9:30">
      <c r="I8595" s="20"/>
      <c r="P8595" s="20"/>
      <c r="W8595" s="20"/>
      <c r="AD8595" s="20"/>
    </row>
    <row r="8596" spans="9:30">
      <c r="I8596" s="20"/>
      <c r="P8596" s="20"/>
      <c r="W8596" s="20"/>
      <c r="AD8596" s="20"/>
    </row>
    <row r="8597" spans="9:30">
      <c r="I8597" s="20"/>
      <c r="P8597" s="20"/>
      <c r="W8597" s="20"/>
      <c r="AD8597" s="20"/>
    </row>
    <row r="8598" spans="9:30">
      <c r="I8598" s="20"/>
      <c r="P8598" s="20"/>
      <c r="W8598" s="20"/>
      <c r="AD8598" s="20"/>
    </row>
    <row r="8599" spans="9:30">
      <c r="I8599" s="20"/>
      <c r="P8599" s="20"/>
      <c r="W8599" s="20"/>
      <c r="AD8599" s="20"/>
    </row>
    <row r="8600" spans="9:30">
      <c r="I8600" s="20"/>
      <c r="P8600" s="20"/>
      <c r="W8600" s="20"/>
      <c r="AD8600" s="20"/>
    </row>
    <row r="8601" spans="9:30">
      <c r="I8601" s="20"/>
      <c r="P8601" s="20"/>
      <c r="W8601" s="20"/>
      <c r="AD8601" s="20"/>
    </row>
    <row r="8602" spans="9:30">
      <c r="I8602" s="20"/>
      <c r="P8602" s="20"/>
      <c r="W8602" s="20"/>
      <c r="AD8602" s="20"/>
    </row>
    <row r="8603" spans="9:30">
      <c r="I8603" s="20"/>
      <c r="P8603" s="20"/>
      <c r="W8603" s="20"/>
      <c r="AD8603" s="20"/>
    </row>
    <row r="8604" spans="9:30">
      <c r="I8604" s="20"/>
      <c r="P8604" s="20"/>
      <c r="W8604" s="20"/>
      <c r="AD8604" s="20"/>
    </row>
    <row r="8605" spans="9:30">
      <c r="I8605" s="20"/>
      <c r="P8605" s="20"/>
      <c r="W8605" s="20"/>
      <c r="AD8605" s="20"/>
    </row>
    <row r="8606" spans="9:30">
      <c r="I8606" s="20"/>
      <c r="P8606" s="20"/>
      <c r="W8606" s="20"/>
      <c r="AD8606" s="20"/>
    </row>
    <row r="8607" spans="9:30">
      <c r="I8607" s="20"/>
      <c r="P8607" s="20"/>
      <c r="W8607" s="20"/>
      <c r="AD8607" s="20"/>
    </row>
    <row r="8608" spans="9:30">
      <c r="I8608" s="20"/>
      <c r="P8608" s="20"/>
      <c r="W8608" s="20"/>
      <c r="AD8608" s="20"/>
    </row>
    <row r="8609" spans="9:30">
      <c r="I8609" s="20"/>
      <c r="P8609" s="20"/>
      <c r="W8609" s="20"/>
      <c r="AD8609" s="20"/>
    </row>
    <row r="8610" spans="9:30">
      <c r="I8610" s="20"/>
      <c r="P8610" s="20"/>
      <c r="W8610" s="20"/>
      <c r="AD8610" s="20"/>
    </row>
    <row r="8611" spans="9:30">
      <c r="I8611" s="20"/>
      <c r="P8611" s="20"/>
      <c r="W8611" s="20"/>
      <c r="AD8611" s="20"/>
    </row>
    <row r="8612" spans="9:30">
      <c r="I8612" s="20"/>
      <c r="P8612" s="20"/>
      <c r="W8612" s="20"/>
      <c r="AD8612" s="20"/>
    </row>
    <row r="8613" spans="9:30">
      <c r="I8613" s="20"/>
      <c r="P8613" s="20"/>
      <c r="W8613" s="20"/>
      <c r="AD8613" s="20"/>
    </row>
    <row r="8614" spans="9:30">
      <c r="I8614" s="20"/>
      <c r="P8614" s="20"/>
      <c r="W8614" s="20"/>
      <c r="AD8614" s="20"/>
    </row>
    <row r="8615" spans="9:30">
      <c r="I8615" s="20"/>
      <c r="P8615" s="20"/>
      <c r="W8615" s="20"/>
      <c r="AD8615" s="20"/>
    </row>
    <row r="8616" spans="9:30">
      <c r="I8616" s="20"/>
      <c r="P8616" s="20"/>
      <c r="W8616" s="20"/>
      <c r="AD8616" s="20"/>
    </row>
    <row r="8617" spans="9:30">
      <c r="I8617" s="20"/>
      <c r="P8617" s="20"/>
      <c r="W8617" s="20"/>
      <c r="AD8617" s="20"/>
    </row>
    <row r="8618" spans="9:30">
      <c r="I8618" s="20"/>
      <c r="P8618" s="20"/>
      <c r="W8618" s="20"/>
      <c r="AD8618" s="20"/>
    </row>
    <row r="8619" spans="9:30">
      <c r="I8619" s="20"/>
      <c r="P8619" s="20"/>
      <c r="W8619" s="20"/>
      <c r="AD8619" s="20"/>
    </row>
    <row r="8620" spans="9:30">
      <c r="I8620" s="20"/>
      <c r="P8620" s="20"/>
      <c r="W8620" s="20"/>
      <c r="AD8620" s="20"/>
    </row>
    <row r="8621" spans="9:30">
      <c r="I8621" s="20"/>
      <c r="P8621" s="20"/>
      <c r="W8621" s="20"/>
      <c r="AD8621" s="20"/>
    </row>
    <row r="8622" spans="9:30">
      <c r="I8622" s="20"/>
      <c r="P8622" s="20"/>
      <c r="W8622" s="20"/>
      <c r="AD8622" s="20"/>
    </row>
    <row r="8623" spans="9:30">
      <c r="I8623" s="20"/>
      <c r="P8623" s="20"/>
      <c r="W8623" s="20"/>
      <c r="AD8623" s="20"/>
    </row>
    <row r="8624" spans="9:30">
      <c r="I8624" s="20"/>
      <c r="P8624" s="20"/>
      <c r="W8624" s="20"/>
      <c r="AD8624" s="20"/>
    </row>
    <row r="8625" spans="9:30">
      <c r="I8625" s="20"/>
      <c r="P8625" s="20"/>
      <c r="W8625" s="20"/>
      <c r="AD8625" s="20"/>
    </row>
    <row r="8626" spans="9:30">
      <c r="I8626" s="20"/>
      <c r="P8626" s="20"/>
      <c r="W8626" s="20"/>
      <c r="AD8626" s="20"/>
    </row>
    <row r="8627" spans="9:30">
      <c r="I8627" s="20"/>
      <c r="P8627" s="20"/>
      <c r="W8627" s="20"/>
      <c r="AD8627" s="20"/>
    </row>
    <row r="8628" spans="9:30">
      <c r="I8628" s="20"/>
      <c r="P8628" s="20"/>
      <c r="W8628" s="20"/>
      <c r="AD8628" s="20"/>
    </row>
    <row r="8629" spans="9:30">
      <c r="I8629" s="20"/>
      <c r="P8629" s="20"/>
      <c r="W8629" s="20"/>
      <c r="AD8629" s="20"/>
    </row>
    <row r="8630" spans="9:30">
      <c r="I8630" s="20"/>
      <c r="P8630" s="20"/>
      <c r="W8630" s="20"/>
      <c r="AD8630" s="20"/>
    </row>
    <row r="8631" spans="9:30">
      <c r="I8631" s="20"/>
      <c r="P8631" s="20"/>
      <c r="W8631" s="20"/>
      <c r="AD8631" s="20"/>
    </row>
    <row r="8632" spans="9:30">
      <c r="I8632" s="20"/>
      <c r="P8632" s="20"/>
      <c r="W8632" s="20"/>
      <c r="AD8632" s="20"/>
    </row>
    <row r="8633" spans="9:30">
      <c r="I8633" s="20"/>
      <c r="P8633" s="20"/>
      <c r="W8633" s="20"/>
      <c r="AD8633" s="20"/>
    </row>
    <row r="8634" spans="9:30">
      <c r="I8634" s="20"/>
      <c r="P8634" s="20"/>
      <c r="W8634" s="20"/>
      <c r="AD8634" s="20"/>
    </row>
    <row r="8635" spans="9:30">
      <c r="I8635" s="20"/>
      <c r="P8635" s="20"/>
      <c r="W8635" s="20"/>
      <c r="AD8635" s="20"/>
    </row>
    <row r="8636" spans="9:30">
      <c r="I8636" s="20"/>
      <c r="P8636" s="20"/>
      <c r="W8636" s="20"/>
      <c r="AD8636" s="20"/>
    </row>
    <row r="8637" spans="9:30">
      <c r="I8637" s="20"/>
      <c r="P8637" s="20"/>
      <c r="W8637" s="20"/>
      <c r="AD8637" s="20"/>
    </row>
    <row r="8638" spans="9:30">
      <c r="I8638" s="20"/>
      <c r="P8638" s="20"/>
      <c r="W8638" s="20"/>
      <c r="AD8638" s="20"/>
    </row>
    <row r="8639" spans="9:30">
      <c r="I8639" s="20"/>
      <c r="P8639" s="20"/>
      <c r="W8639" s="20"/>
      <c r="AD8639" s="20"/>
    </row>
    <row r="8640" spans="9:30">
      <c r="I8640" s="20"/>
      <c r="P8640" s="20"/>
      <c r="W8640" s="20"/>
      <c r="AD8640" s="20"/>
    </row>
    <row r="8641" spans="9:30">
      <c r="I8641" s="20"/>
      <c r="P8641" s="20"/>
      <c r="W8641" s="20"/>
      <c r="AD8641" s="20"/>
    </row>
    <row r="8642" spans="9:30">
      <c r="I8642" s="20"/>
      <c r="P8642" s="20"/>
      <c r="W8642" s="20"/>
      <c r="AD8642" s="20"/>
    </row>
    <row r="8643" spans="9:30">
      <c r="I8643" s="20"/>
      <c r="P8643" s="20"/>
      <c r="W8643" s="20"/>
      <c r="AD8643" s="20"/>
    </row>
    <row r="8644" spans="9:30">
      <c r="I8644" s="20"/>
      <c r="P8644" s="20"/>
      <c r="W8644" s="20"/>
      <c r="AD8644" s="20"/>
    </row>
    <row r="8645" spans="9:30">
      <c r="I8645" s="20"/>
      <c r="P8645" s="20"/>
      <c r="W8645" s="20"/>
      <c r="AD8645" s="20"/>
    </row>
    <row r="8646" spans="9:30">
      <c r="I8646" s="20"/>
      <c r="P8646" s="20"/>
      <c r="W8646" s="20"/>
      <c r="AD8646" s="20"/>
    </row>
    <row r="8647" spans="9:30">
      <c r="I8647" s="20"/>
      <c r="P8647" s="20"/>
      <c r="W8647" s="20"/>
      <c r="AD8647" s="20"/>
    </row>
    <row r="8648" spans="9:30">
      <c r="I8648" s="20"/>
      <c r="P8648" s="20"/>
      <c r="W8648" s="20"/>
      <c r="AD8648" s="20"/>
    </row>
    <row r="8649" spans="9:30">
      <c r="I8649" s="20"/>
      <c r="P8649" s="20"/>
      <c r="W8649" s="20"/>
      <c r="AD8649" s="20"/>
    </row>
    <row r="8650" spans="9:30">
      <c r="I8650" s="20"/>
      <c r="P8650" s="20"/>
      <c r="W8650" s="20"/>
      <c r="AD8650" s="20"/>
    </row>
    <row r="8651" spans="9:30">
      <c r="I8651" s="20"/>
      <c r="P8651" s="20"/>
      <c r="W8651" s="20"/>
      <c r="AD8651" s="20"/>
    </row>
    <row r="8652" spans="9:30">
      <c r="I8652" s="20"/>
      <c r="P8652" s="20"/>
      <c r="W8652" s="20"/>
      <c r="AD8652" s="20"/>
    </row>
    <row r="8653" spans="9:30">
      <c r="I8653" s="20"/>
      <c r="P8653" s="20"/>
      <c r="W8653" s="20"/>
      <c r="AD8653" s="20"/>
    </row>
    <row r="8654" spans="9:30">
      <c r="I8654" s="20"/>
      <c r="P8654" s="20"/>
      <c r="W8654" s="20"/>
      <c r="AD8654" s="20"/>
    </row>
    <row r="8655" spans="9:30">
      <c r="I8655" s="20"/>
      <c r="P8655" s="20"/>
      <c r="W8655" s="20"/>
      <c r="AD8655" s="20"/>
    </row>
    <row r="8656" spans="9:30">
      <c r="I8656" s="20"/>
      <c r="P8656" s="20"/>
      <c r="W8656" s="20"/>
      <c r="AD8656" s="20"/>
    </row>
    <row r="8657" spans="9:30">
      <c r="I8657" s="20"/>
      <c r="P8657" s="20"/>
      <c r="W8657" s="20"/>
      <c r="AD8657" s="20"/>
    </row>
    <row r="8658" spans="9:30">
      <c r="I8658" s="20"/>
      <c r="P8658" s="20"/>
      <c r="W8658" s="20"/>
      <c r="AD8658" s="20"/>
    </row>
    <row r="8659" spans="9:30">
      <c r="I8659" s="20"/>
      <c r="P8659" s="20"/>
      <c r="W8659" s="20"/>
      <c r="AD8659" s="20"/>
    </row>
    <row r="8660" spans="9:30">
      <c r="I8660" s="20"/>
      <c r="P8660" s="20"/>
      <c r="W8660" s="20"/>
      <c r="AD8660" s="20"/>
    </row>
    <row r="8661" spans="9:30">
      <c r="I8661" s="20"/>
      <c r="P8661" s="20"/>
      <c r="W8661" s="20"/>
      <c r="AD8661" s="20"/>
    </row>
    <row r="8662" spans="9:30">
      <c r="I8662" s="20"/>
      <c r="P8662" s="20"/>
      <c r="W8662" s="20"/>
      <c r="AD8662" s="20"/>
    </row>
    <row r="8663" spans="9:30">
      <c r="I8663" s="20"/>
      <c r="P8663" s="20"/>
      <c r="W8663" s="20"/>
      <c r="AD8663" s="20"/>
    </row>
    <row r="8664" spans="9:30">
      <c r="I8664" s="20"/>
      <c r="P8664" s="20"/>
      <c r="W8664" s="20"/>
      <c r="AD8664" s="20"/>
    </row>
    <row r="8665" spans="9:30">
      <c r="I8665" s="20"/>
      <c r="P8665" s="20"/>
      <c r="W8665" s="20"/>
      <c r="AD8665" s="20"/>
    </row>
    <row r="8666" spans="9:30">
      <c r="I8666" s="20"/>
      <c r="P8666" s="20"/>
      <c r="W8666" s="20"/>
      <c r="AD8666" s="20"/>
    </row>
    <row r="8667" spans="9:30">
      <c r="I8667" s="20"/>
      <c r="P8667" s="20"/>
      <c r="W8667" s="20"/>
      <c r="AD8667" s="20"/>
    </row>
    <row r="8668" spans="9:30">
      <c r="I8668" s="20"/>
      <c r="P8668" s="20"/>
      <c r="W8668" s="20"/>
      <c r="AD8668" s="20"/>
    </row>
    <row r="8669" spans="9:30">
      <c r="I8669" s="20"/>
      <c r="P8669" s="20"/>
      <c r="W8669" s="20"/>
      <c r="AD8669" s="20"/>
    </row>
    <row r="8670" spans="9:30">
      <c r="I8670" s="20"/>
      <c r="P8670" s="20"/>
      <c r="W8670" s="20"/>
      <c r="AD8670" s="20"/>
    </row>
    <row r="8671" spans="9:30">
      <c r="I8671" s="20"/>
      <c r="P8671" s="20"/>
      <c r="W8671" s="20"/>
      <c r="AD8671" s="20"/>
    </row>
    <row r="8672" spans="9:30">
      <c r="I8672" s="20"/>
      <c r="P8672" s="20"/>
      <c r="W8672" s="20"/>
      <c r="AD8672" s="20"/>
    </row>
    <row r="8673" spans="9:30">
      <c r="I8673" s="20"/>
      <c r="P8673" s="20"/>
      <c r="W8673" s="20"/>
      <c r="AD8673" s="20"/>
    </row>
    <row r="8674" spans="9:30">
      <c r="I8674" s="20"/>
      <c r="P8674" s="20"/>
      <c r="W8674" s="20"/>
      <c r="AD8674" s="20"/>
    </row>
    <row r="8675" spans="9:30">
      <c r="I8675" s="20"/>
      <c r="P8675" s="20"/>
      <c r="W8675" s="20"/>
      <c r="AD8675" s="20"/>
    </row>
    <row r="8676" spans="9:30">
      <c r="I8676" s="20"/>
      <c r="P8676" s="20"/>
      <c r="W8676" s="20"/>
      <c r="AD8676" s="20"/>
    </row>
    <row r="8677" spans="9:30">
      <c r="I8677" s="20"/>
      <c r="P8677" s="20"/>
      <c r="W8677" s="20"/>
      <c r="AD8677" s="20"/>
    </row>
    <row r="8678" spans="9:30">
      <c r="I8678" s="20"/>
      <c r="P8678" s="20"/>
      <c r="W8678" s="20"/>
      <c r="AD8678" s="20"/>
    </row>
    <row r="8679" spans="9:30">
      <c r="I8679" s="20"/>
      <c r="P8679" s="20"/>
      <c r="W8679" s="20"/>
      <c r="AD8679" s="20"/>
    </row>
    <row r="8680" spans="9:30">
      <c r="I8680" s="20"/>
      <c r="P8680" s="20"/>
      <c r="W8680" s="20"/>
      <c r="AD8680" s="20"/>
    </row>
    <row r="8681" spans="9:30">
      <c r="I8681" s="20"/>
      <c r="P8681" s="20"/>
      <c r="W8681" s="20"/>
      <c r="AD8681" s="20"/>
    </row>
    <row r="8682" spans="9:30">
      <c r="I8682" s="20"/>
      <c r="P8682" s="20"/>
      <c r="W8682" s="20"/>
      <c r="AD8682" s="20"/>
    </row>
    <row r="8683" spans="9:30">
      <c r="I8683" s="20"/>
      <c r="P8683" s="20"/>
      <c r="W8683" s="20"/>
      <c r="AD8683" s="20"/>
    </row>
    <row r="8684" spans="9:30">
      <c r="I8684" s="20"/>
      <c r="P8684" s="20"/>
      <c r="W8684" s="20"/>
      <c r="AD8684" s="20"/>
    </row>
    <row r="8685" spans="9:30">
      <c r="I8685" s="20"/>
      <c r="P8685" s="20"/>
      <c r="W8685" s="20"/>
      <c r="AD8685" s="20"/>
    </row>
    <row r="8686" spans="9:30">
      <c r="I8686" s="20"/>
      <c r="P8686" s="20"/>
      <c r="W8686" s="20"/>
      <c r="AD8686" s="20"/>
    </row>
    <row r="8687" spans="9:30">
      <c r="I8687" s="20"/>
      <c r="P8687" s="20"/>
      <c r="W8687" s="20"/>
      <c r="AD8687" s="20"/>
    </row>
    <row r="8688" spans="9:30">
      <c r="I8688" s="20"/>
      <c r="P8688" s="20"/>
      <c r="W8688" s="20"/>
      <c r="AD8688" s="20"/>
    </row>
    <row r="8689" spans="9:30">
      <c r="I8689" s="20"/>
      <c r="P8689" s="20"/>
      <c r="W8689" s="20"/>
      <c r="AD8689" s="20"/>
    </row>
    <row r="8690" spans="9:30">
      <c r="I8690" s="20"/>
      <c r="P8690" s="20"/>
      <c r="W8690" s="20"/>
      <c r="AD8690" s="20"/>
    </row>
    <row r="8691" spans="9:30">
      <c r="I8691" s="20"/>
      <c r="P8691" s="20"/>
      <c r="W8691" s="20"/>
      <c r="AD8691" s="20"/>
    </row>
    <row r="8692" spans="9:30">
      <c r="I8692" s="20"/>
      <c r="P8692" s="20"/>
      <c r="W8692" s="20"/>
      <c r="AD8692" s="20"/>
    </row>
    <row r="8693" spans="9:30">
      <c r="I8693" s="20"/>
      <c r="P8693" s="20"/>
      <c r="W8693" s="20"/>
      <c r="AD8693" s="20"/>
    </row>
    <row r="8694" spans="9:30">
      <c r="I8694" s="20"/>
      <c r="P8694" s="20"/>
      <c r="W8694" s="20"/>
      <c r="AD8694" s="20"/>
    </row>
    <row r="8695" spans="9:30">
      <c r="I8695" s="20"/>
      <c r="P8695" s="20"/>
      <c r="W8695" s="20"/>
      <c r="AD8695" s="20"/>
    </row>
    <row r="8696" spans="9:30">
      <c r="I8696" s="20"/>
      <c r="P8696" s="20"/>
      <c r="W8696" s="20"/>
      <c r="AD8696" s="20"/>
    </row>
    <row r="8697" spans="9:30">
      <c r="I8697" s="20"/>
      <c r="P8697" s="20"/>
      <c r="W8697" s="20"/>
      <c r="AD8697" s="20"/>
    </row>
    <row r="8698" spans="9:30">
      <c r="I8698" s="20"/>
      <c r="P8698" s="20"/>
      <c r="W8698" s="20"/>
      <c r="AD8698" s="20"/>
    </row>
    <row r="8699" spans="9:30">
      <c r="I8699" s="20"/>
      <c r="P8699" s="20"/>
      <c r="W8699" s="20"/>
      <c r="AD8699" s="20"/>
    </row>
    <row r="8700" spans="9:30">
      <c r="I8700" s="20"/>
      <c r="P8700" s="20"/>
      <c r="W8700" s="20"/>
      <c r="AD8700" s="20"/>
    </row>
    <row r="8701" spans="9:30">
      <c r="I8701" s="20"/>
      <c r="P8701" s="20"/>
      <c r="W8701" s="20"/>
      <c r="AD8701" s="20"/>
    </row>
    <row r="8702" spans="9:30">
      <c r="I8702" s="20"/>
      <c r="P8702" s="20"/>
      <c r="W8702" s="20"/>
      <c r="AD8702" s="20"/>
    </row>
    <row r="8703" spans="9:30">
      <c r="I8703" s="20"/>
      <c r="P8703" s="20"/>
      <c r="W8703" s="20"/>
      <c r="AD8703" s="20"/>
    </row>
    <row r="8704" spans="9:30">
      <c r="I8704" s="20"/>
      <c r="P8704" s="20"/>
      <c r="W8704" s="20"/>
      <c r="AD8704" s="20"/>
    </row>
    <row r="8705" spans="9:30">
      <c r="I8705" s="20"/>
      <c r="P8705" s="20"/>
      <c r="W8705" s="20"/>
      <c r="AD8705" s="20"/>
    </row>
    <row r="8706" spans="9:30">
      <c r="I8706" s="20"/>
      <c r="P8706" s="20"/>
      <c r="W8706" s="20"/>
      <c r="AD8706" s="20"/>
    </row>
    <row r="8707" spans="9:30">
      <c r="I8707" s="20"/>
      <c r="P8707" s="20"/>
      <c r="W8707" s="20"/>
      <c r="AD8707" s="20"/>
    </row>
    <row r="8708" spans="9:30">
      <c r="I8708" s="20"/>
      <c r="P8708" s="20"/>
      <c r="W8708" s="20"/>
      <c r="AD8708" s="20"/>
    </row>
    <row r="8709" spans="9:30">
      <c r="I8709" s="20"/>
      <c r="P8709" s="20"/>
      <c r="W8709" s="20"/>
      <c r="AD8709" s="20"/>
    </row>
    <row r="8710" spans="9:30">
      <c r="I8710" s="20"/>
      <c r="P8710" s="20"/>
      <c r="W8710" s="20"/>
      <c r="AD8710" s="20"/>
    </row>
    <row r="8711" spans="9:30">
      <c r="I8711" s="20"/>
      <c r="P8711" s="20"/>
      <c r="W8711" s="20"/>
      <c r="AD8711" s="20"/>
    </row>
    <row r="8712" spans="9:30">
      <c r="I8712" s="20"/>
      <c r="P8712" s="20"/>
      <c r="W8712" s="20"/>
      <c r="AD8712" s="20"/>
    </row>
    <row r="8713" spans="9:30">
      <c r="I8713" s="20"/>
      <c r="P8713" s="20"/>
      <c r="W8713" s="20"/>
      <c r="AD8713" s="20"/>
    </row>
    <row r="8714" spans="9:30">
      <c r="I8714" s="20"/>
      <c r="P8714" s="20"/>
      <c r="W8714" s="20"/>
      <c r="AD8714" s="20"/>
    </row>
    <row r="8715" spans="9:30">
      <c r="I8715" s="20"/>
      <c r="P8715" s="20"/>
      <c r="W8715" s="20"/>
      <c r="AD8715" s="20"/>
    </row>
    <row r="8716" spans="9:30">
      <c r="I8716" s="20"/>
      <c r="P8716" s="20"/>
      <c r="W8716" s="20"/>
      <c r="AD8716" s="20"/>
    </row>
    <row r="8717" spans="9:30">
      <c r="I8717" s="20"/>
      <c r="P8717" s="20"/>
      <c r="W8717" s="20"/>
      <c r="AD8717" s="20"/>
    </row>
    <row r="8718" spans="9:30">
      <c r="I8718" s="20"/>
      <c r="P8718" s="20"/>
      <c r="W8718" s="20"/>
      <c r="AD8718" s="20"/>
    </row>
    <row r="8719" spans="9:30">
      <c r="I8719" s="20"/>
      <c r="P8719" s="20"/>
      <c r="W8719" s="20"/>
      <c r="AD8719" s="20"/>
    </row>
    <row r="8720" spans="9:30">
      <c r="I8720" s="20"/>
      <c r="P8720" s="20"/>
      <c r="W8720" s="20"/>
      <c r="AD8720" s="20"/>
    </row>
    <row r="8721" spans="9:30">
      <c r="I8721" s="20"/>
      <c r="P8721" s="20"/>
      <c r="W8721" s="20"/>
      <c r="AD8721" s="20"/>
    </row>
    <row r="8722" spans="9:30">
      <c r="I8722" s="20"/>
      <c r="P8722" s="20"/>
      <c r="W8722" s="20"/>
      <c r="AD8722" s="20"/>
    </row>
    <row r="8723" spans="9:30">
      <c r="I8723" s="20"/>
      <c r="P8723" s="20"/>
      <c r="W8723" s="20"/>
      <c r="AD8723" s="20"/>
    </row>
    <row r="8724" spans="9:30">
      <c r="I8724" s="20"/>
      <c r="P8724" s="20"/>
      <c r="W8724" s="20"/>
      <c r="AD8724" s="20"/>
    </row>
    <row r="8725" spans="9:30">
      <c r="I8725" s="20"/>
      <c r="P8725" s="20"/>
      <c r="W8725" s="20"/>
      <c r="AD8725" s="20"/>
    </row>
    <row r="8726" spans="9:30">
      <c r="I8726" s="20"/>
      <c r="P8726" s="20"/>
      <c r="W8726" s="20"/>
      <c r="AD8726" s="20"/>
    </row>
    <row r="8727" spans="9:30">
      <c r="I8727" s="20"/>
      <c r="P8727" s="20"/>
      <c r="W8727" s="20"/>
      <c r="AD8727" s="20"/>
    </row>
    <row r="8728" spans="9:30">
      <c r="I8728" s="20"/>
      <c r="P8728" s="20"/>
      <c r="W8728" s="20"/>
      <c r="AD8728" s="20"/>
    </row>
    <row r="8729" spans="9:30">
      <c r="I8729" s="20"/>
      <c r="P8729" s="20"/>
      <c r="W8729" s="20"/>
      <c r="AD8729" s="20"/>
    </row>
    <row r="8730" spans="9:30">
      <c r="I8730" s="20"/>
      <c r="P8730" s="20"/>
      <c r="W8730" s="20"/>
      <c r="AD8730" s="20"/>
    </row>
    <row r="8731" spans="9:30">
      <c r="I8731" s="20"/>
      <c r="P8731" s="20"/>
      <c r="W8731" s="20"/>
      <c r="AD8731" s="20"/>
    </row>
    <row r="8732" spans="9:30">
      <c r="I8732" s="20"/>
      <c r="P8732" s="20"/>
      <c r="W8732" s="20"/>
      <c r="AD8732" s="20"/>
    </row>
    <row r="8733" spans="9:30">
      <c r="I8733" s="20"/>
      <c r="P8733" s="20"/>
      <c r="W8733" s="20"/>
      <c r="AD8733" s="20"/>
    </row>
    <row r="8734" spans="9:30">
      <c r="I8734" s="20"/>
      <c r="P8734" s="20"/>
      <c r="W8734" s="20"/>
      <c r="AD8734" s="20"/>
    </row>
    <row r="8735" spans="9:30">
      <c r="I8735" s="20"/>
      <c r="P8735" s="20"/>
      <c r="W8735" s="20"/>
      <c r="AD8735" s="20"/>
    </row>
    <row r="8736" spans="9:30">
      <c r="I8736" s="20"/>
      <c r="P8736" s="20"/>
      <c r="W8736" s="20"/>
      <c r="AD8736" s="20"/>
    </row>
    <row r="8737" spans="9:30">
      <c r="I8737" s="20"/>
      <c r="P8737" s="20"/>
      <c r="W8737" s="20"/>
      <c r="AD8737" s="20"/>
    </row>
    <row r="8738" spans="9:30">
      <c r="I8738" s="20"/>
      <c r="P8738" s="20"/>
      <c r="W8738" s="20"/>
      <c r="AD8738" s="20"/>
    </row>
    <row r="8739" spans="9:30">
      <c r="I8739" s="20"/>
      <c r="P8739" s="20"/>
      <c r="W8739" s="20"/>
      <c r="AD8739" s="20"/>
    </row>
    <row r="8740" spans="9:30">
      <c r="I8740" s="20"/>
      <c r="P8740" s="20"/>
      <c r="W8740" s="20"/>
      <c r="AD8740" s="20"/>
    </row>
    <row r="8741" spans="9:30">
      <c r="I8741" s="20"/>
      <c r="P8741" s="20"/>
      <c r="W8741" s="20"/>
      <c r="AD8741" s="20"/>
    </row>
    <row r="8742" spans="9:30">
      <c r="I8742" s="20"/>
      <c r="P8742" s="20"/>
      <c r="W8742" s="20"/>
      <c r="AD8742" s="20"/>
    </row>
    <row r="8743" spans="9:30">
      <c r="I8743" s="20"/>
      <c r="P8743" s="20"/>
      <c r="W8743" s="20"/>
      <c r="AD8743" s="20"/>
    </row>
    <row r="8744" spans="9:30">
      <c r="I8744" s="20"/>
      <c r="P8744" s="20"/>
      <c r="W8744" s="20"/>
      <c r="AD8744" s="20"/>
    </row>
    <row r="8745" spans="9:30">
      <c r="I8745" s="20"/>
      <c r="P8745" s="20"/>
      <c r="W8745" s="20"/>
      <c r="AD8745" s="20"/>
    </row>
    <row r="8746" spans="9:30">
      <c r="I8746" s="20"/>
      <c r="P8746" s="20"/>
      <c r="W8746" s="20"/>
      <c r="AD8746" s="20"/>
    </row>
    <row r="8747" spans="9:30">
      <c r="I8747" s="20"/>
      <c r="P8747" s="20"/>
      <c r="W8747" s="20"/>
      <c r="AD8747" s="20"/>
    </row>
    <row r="8748" spans="9:30">
      <c r="I8748" s="20"/>
      <c r="P8748" s="20"/>
      <c r="W8748" s="20"/>
      <c r="AD8748" s="20"/>
    </row>
    <row r="8749" spans="9:30">
      <c r="I8749" s="20"/>
      <c r="P8749" s="20"/>
      <c r="W8749" s="20"/>
      <c r="AD8749" s="20"/>
    </row>
    <row r="8750" spans="9:30">
      <c r="I8750" s="20"/>
      <c r="P8750" s="20"/>
      <c r="W8750" s="20"/>
      <c r="AD8750" s="20"/>
    </row>
    <row r="8751" spans="9:30">
      <c r="I8751" s="20"/>
      <c r="P8751" s="20"/>
      <c r="W8751" s="20"/>
      <c r="AD8751" s="20"/>
    </row>
    <row r="8752" spans="9:30">
      <c r="I8752" s="20"/>
      <c r="P8752" s="20"/>
      <c r="W8752" s="20"/>
      <c r="AD8752" s="20"/>
    </row>
    <row r="8753" spans="9:30">
      <c r="I8753" s="20"/>
      <c r="P8753" s="20"/>
      <c r="W8753" s="20"/>
      <c r="AD8753" s="20"/>
    </row>
    <row r="8754" spans="9:30">
      <c r="I8754" s="20"/>
      <c r="P8754" s="20"/>
      <c r="W8754" s="20"/>
      <c r="AD8754" s="20"/>
    </row>
    <row r="8755" spans="9:30">
      <c r="I8755" s="20"/>
      <c r="P8755" s="20"/>
      <c r="W8755" s="20"/>
      <c r="AD8755" s="20"/>
    </row>
    <row r="8756" spans="9:30">
      <c r="I8756" s="20"/>
      <c r="P8756" s="20"/>
      <c r="W8756" s="20"/>
      <c r="AD8756" s="20"/>
    </row>
    <row r="8757" spans="9:30">
      <c r="I8757" s="20"/>
      <c r="P8757" s="20"/>
      <c r="W8757" s="20"/>
      <c r="AD8757" s="20"/>
    </row>
    <row r="8758" spans="9:30">
      <c r="I8758" s="20"/>
      <c r="P8758" s="20"/>
      <c r="W8758" s="20"/>
      <c r="AD8758" s="20"/>
    </row>
    <row r="8759" spans="9:30">
      <c r="I8759" s="20"/>
      <c r="P8759" s="20"/>
      <c r="W8759" s="20"/>
      <c r="AD8759" s="20"/>
    </row>
    <row r="8760" spans="9:30">
      <c r="I8760" s="20"/>
      <c r="P8760" s="20"/>
      <c r="W8760" s="20"/>
      <c r="AD8760" s="20"/>
    </row>
    <row r="8761" spans="9:30">
      <c r="I8761" s="20"/>
      <c r="P8761" s="20"/>
      <c r="W8761" s="20"/>
      <c r="AD8761" s="20"/>
    </row>
    <row r="8762" spans="9:30">
      <c r="I8762" s="20"/>
      <c r="P8762" s="20"/>
      <c r="W8762" s="20"/>
      <c r="AD8762" s="20"/>
    </row>
    <row r="8763" spans="9:30">
      <c r="I8763" s="20"/>
      <c r="P8763" s="20"/>
      <c r="W8763" s="20"/>
      <c r="AD8763" s="20"/>
    </row>
    <row r="8764" spans="9:30">
      <c r="I8764" s="20"/>
      <c r="P8764" s="20"/>
      <c r="W8764" s="20"/>
      <c r="AD8764" s="20"/>
    </row>
    <row r="8765" spans="9:30">
      <c r="I8765" s="20"/>
      <c r="P8765" s="20"/>
      <c r="W8765" s="20"/>
      <c r="AD8765" s="20"/>
    </row>
    <row r="8766" spans="9:30">
      <c r="I8766" s="20"/>
      <c r="P8766" s="20"/>
      <c r="W8766" s="20"/>
      <c r="AD8766" s="20"/>
    </row>
    <row r="8767" spans="9:30">
      <c r="I8767" s="20"/>
      <c r="P8767" s="20"/>
      <c r="W8767" s="20"/>
      <c r="AD8767" s="20"/>
    </row>
    <row r="8768" spans="9:30">
      <c r="I8768" s="20"/>
      <c r="P8768" s="20"/>
      <c r="W8768" s="20"/>
      <c r="AD8768" s="20"/>
    </row>
    <row r="8769" spans="9:30">
      <c r="I8769" s="20"/>
      <c r="P8769" s="20"/>
      <c r="W8769" s="20"/>
      <c r="AD8769" s="20"/>
    </row>
    <row r="8770" spans="9:30">
      <c r="I8770" s="20"/>
      <c r="P8770" s="20"/>
      <c r="W8770" s="20"/>
      <c r="AD8770" s="20"/>
    </row>
    <row r="8771" spans="9:30">
      <c r="I8771" s="20"/>
      <c r="P8771" s="20"/>
      <c r="W8771" s="20"/>
      <c r="AD8771" s="20"/>
    </row>
    <row r="8772" spans="9:30">
      <c r="I8772" s="20"/>
      <c r="P8772" s="20"/>
      <c r="W8772" s="20"/>
      <c r="AD8772" s="20"/>
    </row>
    <row r="8773" spans="9:30">
      <c r="I8773" s="20"/>
      <c r="P8773" s="20"/>
      <c r="W8773" s="20"/>
      <c r="AD8773" s="20"/>
    </row>
    <row r="8774" spans="9:30">
      <c r="I8774" s="20"/>
      <c r="P8774" s="20"/>
      <c r="W8774" s="20"/>
      <c r="AD8774" s="20"/>
    </row>
    <row r="8775" spans="9:30">
      <c r="I8775" s="20"/>
      <c r="P8775" s="20"/>
      <c r="W8775" s="20"/>
      <c r="AD8775" s="20"/>
    </row>
    <row r="8776" spans="9:30">
      <c r="I8776" s="20"/>
      <c r="P8776" s="20"/>
      <c r="W8776" s="20"/>
      <c r="AD8776" s="20"/>
    </row>
    <row r="8777" spans="9:30">
      <c r="I8777" s="20"/>
      <c r="P8777" s="20"/>
      <c r="W8777" s="20"/>
      <c r="AD8777" s="20"/>
    </row>
    <row r="8778" spans="9:30">
      <c r="I8778" s="20"/>
      <c r="P8778" s="20"/>
      <c r="W8778" s="20"/>
      <c r="AD8778" s="20"/>
    </row>
    <row r="8779" spans="9:30">
      <c r="I8779" s="20"/>
      <c r="P8779" s="20"/>
      <c r="W8779" s="20"/>
      <c r="AD8779" s="20"/>
    </row>
    <row r="8780" spans="9:30">
      <c r="I8780" s="20"/>
      <c r="P8780" s="20"/>
      <c r="W8780" s="20"/>
      <c r="AD8780" s="20"/>
    </row>
    <row r="8781" spans="9:30">
      <c r="I8781" s="20"/>
      <c r="P8781" s="20"/>
      <c r="W8781" s="20"/>
      <c r="AD8781" s="20"/>
    </row>
    <row r="8782" spans="9:30">
      <c r="I8782" s="20"/>
      <c r="P8782" s="20"/>
      <c r="W8782" s="20"/>
      <c r="AD8782" s="20"/>
    </row>
    <row r="8783" spans="9:30">
      <c r="I8783" s="20"/>
      <c r="P8783" s="20"/>
      <c r="W8783" s="20"/>
      <c r="AD8783" s="20"/>
    </row>
    <row r="8784" spans="9:30">
      <c r="I8784" s="20"/>
      <c r="P8784" s="20"/>
      <c r="W8784" s="20"/>
      <c r="AD8784" s="20"/>
    </row>
    <row r="8785" spans="9:30">
      <c r="I8785" s="20"/>
      <c r="P8785" s="20"/>
      <c r="W8785" s="20"/>
      <c r="AD8785" s="20"/>
    </row>
    <row r="8786" spans="9:30">
      <c r="I8786" s="20"/>
      <c r="P8786" s="20"/>
      <c r="W8786" s="20"/>
      <c r="AD8786" s="20"/>
    </row>
    <row r="8787" spans="9:30">
      <c r="I8787" s="20"/>
      <c r="P8787" s="20"/>
      <c r="W8787" s="20"/>
      <c r="AD8787" s="20"/>
    </row>
    <row r="8788" spans="9:30">
      <c r="I8788" s="20"/>
      <c r="P8788" s="20"/>
      <c r="W8788" s="20"/>
      <c r="AD8788" s="20"/>
    </row>
    <row r="8789" spans="9:30">
      <c r="I8789" s="20"/>
      <c r="P8789" s="20"/>
      <c r="W8789" s="20"/>
      <c r="AD8789" s="20"/>
    </row>
    <row r="8790" spans="9:30">
      <c r="I8790" s="20"/>
      <c r="P8790" s="20"/>
      <c r="W8790" s="20"/>
      <c r="AD8790" s="20"/>
    </row>
    <row r="8791" spans="9:30">
      <c r="I8791" s="20"/>
      <c r="P8791" s="20"/>
      <c r="W8791" s="20"/>
      <c r="AD8791" s="20"/>
    </row>
    <row r="8792" spans="9:30">
      <c r="I8792" s="20"/>
      <c r="P8792" s="20"/>
      <c r="W8792" s="20"/>
      <c r="AD8792" s="20"/>
    </row>
    <row r="8793" spans="9:30">
      <c r="I8793" s="20"/>
      <c r="P8793" s="20"/>
      <c r="W8793" s="20"/>
      <c r="AD8793" s="20"/>
    </row>
    <row r="8794" spans="9:30">
      <c r="I8794" s="20"/>
      <c r="P8794" s="20"/>
      <c r="W8794" s="20"/>
      <c r="AD8794" s="20"/>
    </row>
    <row r="8795" spans="9:30">
      <c r="I8795" s="20"/>
      <c r="P8795" s="20"/>
      <c r="W8795" s="20"/>
      <c r="AD8795" s="20"/>
    </row>
    <row r="8796" spans="9:30">
      <c r="I8796" s="20"/>
      <c r="P8796" s="20"/>
      <c r="W8796" s="20"/>
      <c r="AD8796" s="20"/>
    </row>
    <row r="8797" spans="9:30">
      <c r="I8797" s="20"/>
      <c r="P8797" s="20"/>
      <c r="W8797" s="20"/>
      <c r="AD8797" s="20"/>
    </row>
    <row r="8798" spans="9:30">
      <c r="I8798" s="20"/>
      <c r="P8798" s="20"/>
      <c r="W8798" s="20"/>
      <c r="AD8798" s="20"/>
    </row>
    <row r="8799" spans="9:30">
      <c r="I8799" s="20"/>
      <c r="P8799" s="20"/>
      <c r="W8799" s="20"/>
      <c r="AD8799" s="20"/>
    </row>
    <row r="8800" spans="9:30">
      <c r="I8800" s="20"/>
      <c r="P8800" s="20"/>
      <c r="W8800" s="20"/>
      <c r="AD8800" s="20"/>
    </row>
    <row r="8801" spans="9:30">
      <c r="I8801" s="20"/>
      <c r="P8801" s="20"/>
      <c r="W8801" s="20"/>
      <c r="AD8801" s="20"/>
    </row>
    <row r="8802" spans="9:30">
      <c r="I8802" s="20"/>
      <c r="P8802" s="20"/>
      <c r="W8802" s="20"/>
      <c r="AD8802" s="20"/>
    </row>
    <row r="8803" spans="9:30">
      <c r="I8803" s="20"/>
      <c r="P8803" s="20"/>
      <c r="W8803" s="20"/>
      <c r="AD8803" s="20"/>
    </row>
    <row r="8804" spans="9:30">
      <c r="I8804" s="20"/>
      <c r="P8804" s="20"/>
      <c r="W8804" s="20"/>
      <c r="AD8804" s="20"/>
    </row>
    <row r="8805" spans="9:30">
      <c r="I8805" s="20"/>
      <c r="P8805" s="20"/>
      <c r="W8805" s="20"/>
      <c r="AD8805" s="20"/>
    </row>
    <row r="8806" spans="9:30">
      <c r="I8806" s="20"/>
      <c r="P8806" s="20"/>
      <c r="W8806" s="20"/>
      <c r="AD8806" s="20"/>
    </row>
    <row r="8807" spans="9:30">
      <c r="I8807" s="20"/>
      <c r="P8807" s="20"/>
      <c r="W8807" s="20"/>
      <c r="AD8807" s="20"/>
    </row>
    <row r="8808" spans="9:30">
      <c r="I8808" s="20"/>
      <c r="P8808" s="20"/>
      <c r="W8808" s="20"/>
      <c r="AD8808" s="20"/>
    </row>
    <row r="8809" spans="9:30">
      <c r="I8809" s="20"/>
      <c r="P8809" s="20"/>
      <c r="W8809" s="20"/>
      <c r="AD8809" s="20"/>
    </row>
    <row r="8810" spans="9:30">
      <c r="I8810" s="20"/>
      <c r="P8810" s="20"/>
      <c r="W8810" s="20"/>
      <c r="AD8810" s="20"/>
    </row>
    <row r="8811" spans="9:30">
      <c r="I8811" s="20"/>
      <c r="P8811" s="20"/>
      <c r="W8811" s="20"/>
      <c r="AD8811" s="20"/>
    </row>
    <row r="8812" spans="9:30">
      <c r="I8812" s="20"/>
      <c r="P8812" s="20"/>
      <c r="W8812" s="20"/>
      <c r="AD8812" s="20"/>
    </row>
    <row r="8813" spans="9:30">
      <c r="I8813" s="20"/>
      <c r="P8813" s="20"/>
      <c r="W8813" s="20"/>
      <c r="AD8813" s="20"/>
    </row>
    <row r="8814" spans="9:30">
      <c r="I8814" s="20"/>
      <c r="P8814" s="20"/>
      <c r="W8814" s="20"/>
      <c r="AD8814" s="20"/>
    </row>
    <row r="8815" spans="9:30">
      <c r="I8815" s="20"/>
      <c r="P8815" s="20"/>
      <c r="W8815" s="20"/>
      <c r="AD8815" s="20"/>
    </row>
    <row r="8816" spans="9:30">
      <c r="I8816" s="20"/>
      <c r="P8816" s="20"/>
      <c r="W8816" s="20"/>
      <c r="AD8816" s="20"/>
    </row>
    <row r="8817" spans="9:30">
      <c r="I8817" s="20"/>
      <c r="P8817" s="20"/>
      <c r="W8817" s="20"/>
      <c r="AD8817" s="20"/>
    </row>
    <row r="8818" spans="9:30">
      <c r="I8818" s="20"/>
      <c r="P8818" s="20"/>
      <c r="W8818" s="20"/>
      <c r="AD8818" s="20"/>
    </row>
    <row r="8819" spans="9:30">
      <c r="I8819" s="20"/>
      <c r="P8819" s="20"/>
      <c r="W8819" s="20"/>
      <c r="AD8819" s="20"/>
    </row>
    <row r="8820" spans="9:30">
      <c r="I8820" s="20"/>
      <c r="P8820" s="20"/>
      <c r="W8820" s="20"/>
      <c r="AD8820" s="20"/>
    </row>
    <row r="8821" spans="9:30">
      <c r="I8821" s="20"/>
      <c r="P8821" s="20"/>
      <c r="W8821" s="20"/>
      <c r="AD8821" s="20"/>
    </row>
    <row r="8822" spans="9:30">
      <c r="I8822" s="20"/>
      <c r="P8822" s="20"/>
      <c r="W8822" s="20"/>
      <c r="AD8822" s="20"/>
    </row>
    <row r="8823" spans="9:30">
      <c r="I8823" s="20"/>
      <c r="P8823" s="20"/>
      <c r="W8823" s="20"/>
      <c r="AD8823" s="20"/>
    </row>
    <row r="8824" spans="9:30">
      <c r="I8824" s="20"/>
      <c r="P8824" s="20"/>
      <c r="W8824" s="20"/>
      <c r="AD8824" s="20"/>
    </row>
    <row r="8825" spans="9:30">
      <c r="I8825" s="20"/>
      <c r="P8825" s="20"/>
      <c r="W8825" s="20"/>
      <c r="AD8825" s="20"/>
    </row>
    <row r="8826" spans="9:30">
      <c r="I8826" s="20"/>
      <c r="P8826" s="20"/>
      <c r="W8826" s="20"/>
      <c r="AD8826" s="20"/>
    </row>
    <row r="8827" spans="9:30">
      <c r="I8827" s="20"/>
      <c r="P8827" s="20"/>
      <c r="W8827" s="20"/>
      <c r="AD8827" s="20"/>
    </row>
    <row r="8828" spans="9:30">
      <c r="I8828" s="20"/>
      <c r="P8828" s="20"/>
      <c r="W8828" s="20"/>
      <c r="AD8828" s="20"/>
    </row>
    <row r="8829" spans="9:30">
      <c r="I8829" s="20"/>
      <c r="P8829" s="20"/>
      <c r="W8829" s="20"/>
      <c r="AD8829" s="20"/>
    </row>
    <row r="8830" spans="9:30">
      <c r="I8830" s="20"/>
      <c r="P8830" s="20"/>
      <c r="W8830" s="20"/>
      <c r="AD8830" s="20"/>
    </row>
    <row r="8831" spans="9:30">
      <c r="I8831" s="20"/>
      <c r="P8831" s="20"/>
      <c r="W8831" s="20"/>
      <c r="AD8831" s="20"/>
    </row>
    <row r="8832" spans="9:30">
      <c r="I8832" s="20"/>
      <c r="P8832" s="20"/>
      <c r="W8832" s="20"/>
      <c r="AD8832" s="20"/>
    </row>
    <row r="8833" spans="9:30">
      <c r="I8833" s="20"/>
      <c r="P8833" s="20"/>
      <c r="W8833" s="20"/>
      <c r="AD8833" s="20"/>
    </row>
    <row r="8834" spans="9:30">
      <c r="I8834" s="20"/>
      <c r="P8834" s="20"/>
      <c r="W8834" s="20"/>
      <c r="AD8834" s="20"/>
    </row>
    <row r="8835" spans="9:30">
      <c r="I8835" s="20"/>
      <c r="P8835" s="20"/>
      <c r="W8835" s="20"/>
      <c r="AD8835" s="20"/>
    </row>
    <row r="8836" spans="9:30">
      <c r="I8836" s="20"/>
      <c r="P8836" s="20"/>
      <c r="W8836" s="20"/>
      <c r="AD8836" s="20"/>
    </row>
    <row r="8837" spans="9:30">
      <c r="I8837" s="20"/>
      <c r="P8837" s="20"/>
      <c r="W8837" s="20"/>
      <c r="AD8837" s="20"/>
    </row>
    <row r="8838" spans="9:30">
      <c r="I8838" s="20"/>
      <c r="P8838" s="20"/>
      <c r="W8838" s="20"/>
      <c r="AD8838" s="20"/>
    </row>
    <row r="8839" spans="9:30">
      <c r="I8839" s="20"/>
      <c r="P8839" s="20"/>
      <c r="W8839" s="20"/>
      <c r="AD8839" s="20"/>
    </row>
    <row r="8840" spans="9:30">
      <c r="I8840" s="20"/>
      <c r="P8840" s="20"/>
      <c r="W8840" s="20"/>
      <c r="AD8840" s="20"/>
    </row>
    <row r="8841" spans="9:30">
      <c r="I8841" s="20"/>
      <c r="P8841" s="20"/>
      <c r="W8841" s="20"/>
      <c r="AD8841" s="20"/>
    </row>
    <row r="8842" spans="9:30">
      <c r="I8842" s="20"/>
      <c r="P8842" s="20"/>
      <c r="W8842" s="20"/>
      <c r="AD8842" s="20"/>
    </row>
    <row r="8843" spans="9:30">
      <c r="I8843" s="20"/>
      <c r="P8843" s="20"/>
      <c r="W8843" s="20"/>
      <c r="AD8843" s="20"/>
    </row>
    <row r="8844" spans="9:30">
      <c r="I8844" s="20"/>
      <c r="P8844" s="20"/>
      <c r="W8844" s="20"/>
      <c r="AD8844" s="20"/>
    </row>
    <row r="8845" spans="9:30">
      <c r="I8845" s="20"/>
      <c r="P8845" s="20"/>
      <c r="W8845" s="20"/>
      <c r="AD8845" s="20"/>
    </row>
    <row r="8846" spans="9:30">
      <c r="I8846" s="20"/>
      <c r="P8846" s="20"/>
      <c r="W8846" s="20"/>
      <c r="AD8846" s="20"/>
    </row>
    <row r="8847" spans="9:30">
      <c r="I8847" s="20"/>
      <c r="P8847" s="20"/>
      <c r="W8847" s="20"/>
      <c r="AD8847" s="20"/>
    </row>
    <row r="8848" spans="9:30">
      <c r="I8848" s="20"/>
      <c r="P8848" s="20"/>
      <c r="W8848" s="20"/>
      <c r="AD8848" s="20"/>
    </row>
    <row r="8849" spans="9:30">
      <c r="I8849" s="20"/>
      <c r="P8849" s="20"/>
      <c r="W8849" s="20"/>
      <c r="AD8849" s="20"/>
    </row>
    <row r="8850" spans="9:30">
      <c r="I8850" s="20"/>
      <c r="P8850" s="20"/>
      <c r="W8850" s="20"/>
      <c r="AD8850" s="20"/>
    </row>
    <row r="8851" spans="9:30">
      <c r="I8851" s="20"/>
      <c r="P8851" s="20"/>
      <c r="W8851" s="20"/>
      <c r="AD8851" s="20"/>
    </row>
    <row r="8852" spans="9:30">
      <c r="I8852" s="20"/>
      <c r="P8852" s="20"/>
      <c r="W8852" s="20"/>
      <c r="AD8852" s="20"/>
    </row>
    <row r="8853" spans="9:30">
      <c r="I8853" s="20"/>
      <c r="P8853" s="20"/>
      <c r="W8853" s="20"/>
      <c r="AD8853" s="20"/>
    </row>
    <row r="8854" spans="9:30">
      <c r="I8854" s="20"/>
      <c r="P8854" s="20"/>
      <c r="W8854" s="20"/>
      <c r="AD8854" s="20"/>
    </row>
    <row r="8855" spans="9:30">
      <c r="I8855" s="20"/>
      <c r="P8855" s="20"/>
      <c r="W8855" s="20"/>
      <c r="AD8855" s="20"/>
    </row>
    <row r="8856" spans="9:30">
      <c r="I8856" s="20"/>
      <c r="P8856" s="20"/>
      <c r="W8856" s="20"/>
      <c r="AD8856" s="20"/>
    </row>
    <row r="8857" spans="9:30">
      <c r="I8857" s="20"/>
      <c r="P8857" s="20"/>
      <c r="W8857" s="20"/>
      <c r="AD8857" s="20"/>
    </row>
    <row r="8858" spans="9:30">
      <c r="I8858" s="20"/>
      <c r="P8858" s="20"/>
      <c r="W8858" s="20"/>
      <c r="AD8858" s="20"/>
    </row>
    <row r="8859" spans="9:30">
      <c r="I8859" s="20"/>
      <c r="P8859" s="20"/>
      <c r="W8859" s="20"/>
      <c r="AD8859" s="20"/>
    </row>
    <row r="8860" spans="9:30">
      <c r="I8860" s="20"/>
      <c r="P8860" s="20"/>
      <c r="W8860" s="20"/>
      <c r="AD8860" s="20"/>
    </row>
    <row r="8861" spans="9:30">
      <c r="I8861" s="20"/>
      <c r="P8861" s="20"/>
      <c r="W8861" s="20"/>
      <c r="AD8861" s="20"/>
    </row>
    <row r="8862" spans="9:30">
      <c r="I8862" s="20"/>
      <c r="P8862" s="20"/>
      <c r="W8862" s="20"/>
      <c r="AD8862" s="20"/>
    </row>
    <row r="8863" spans="9:30">
      <c r="I8863" s="20"/>
      <c r="P8863" s="20"/>
      <c r="W8863" s="20"/>
      <c r="AD8863" s="20"/>
    </row>
    <row r="8864" spans="9:30">
      <c r="I8864" s="20"/>
      <c r="P8864" s="20"/>
      <c r="W8864" s="20"/>
      <c r="AD8864" s="20"/>
    </row>
    <row r="8865" spans="9:30">
      <c r="I8865" s="20"/>
      <c r="P8865" s="20"/>
      <c r="W8865" s="20"/>
      <c r="AD8865" s="20"/>
    </row>
    <row r="8866" spans="9:30">
      <c r="I8866" s="20"/>
      <c r="P8866" s="20"/>
      <c r="W8866" s="20"/>
      <c r="AD8866" s="20"/>
    </row>
    <row r="8867" spans="9:30">
      <c r="I8867" s="20"/>
      <c r="P8867" s="20"/>
      <c r="W8867" s="20"/>
      <c r="AD8867" s="20"/>
    </row>
    <row r="8868" spans="9:30">
      <c r="I8868" s="20"/>
      <c r="P8868" s="20"/>
      <c r="W8868" s="20"/>
      <c r="AD8868" s="20"/>
    </row>
    <row r="8869" spans="9:30">
      <c r="I8869" s="20"/>
      <c r="P8869" s="20"/>
      <c r="W8869" s="20"/>
      <c r="AD8869" s="20"/>
    </row>
    <row r="8870" spans="9:30">
      <c r="I8870" s="20"/>
      <c r="P8870" s="20"/>
      <c r="W8870" s="20"/>
      <c r="AD8870" s="20"/>
    </row>
    <row r="8871" spans="9:30">
      <c r="I8871" s="20"/>
      <c r="P8871" s="20"/>
      <c r="W8871" s="20"/>
      <c r="AD8871" s="20"/>
    </row>
    <row r="8872" spans="9:30">
      <c r="I8872" s="20"/>
      <c r="P8872" s="20"/>
      <c r="W8872" s="20"/>
      <c r="AD8872" s="20"/>
    </row>
    <row r="8873" spans="9:30">
      <c r="I8873" s="20"/>
      <c r="P8873" s="20"/>
      <c r="W8873" s="20"/>
      <c r="AD8873" s="20"/>
    </row>
    <row r="8874" spans="9:30">
      <c r="I8874" s="20"/>
      <c r="P8874" s="20"/>
      <c r="W8874" s="20"/>
      <c r="AD8874" s="20"/>
    </row>
    <row r="8875" spans="9:30">
      <c r="I8875" s="20"/>
      <c r="P8875" s="20"/>
      <c r="W8875" s="20"/>
      <c r="AD8875" s="20"/>
    </row>
    <row r="8876" spans="9:30">
      <c r="I8876" s="20"/>
      <c r="P8876" s="20"/>
      <c r="W8876" s="20"/>
      <c r="AD8876" s="20"/>
    </row>
    <row r="8877" spans="9:30">
      <c r="I8877" s="20"/>
      <c r="P8877" s="20"/>
      <c r="W8877" s="20"/>
      <c r="AD8877" s="20"/>
    </row>
    <row r="8878" spans="9:30">
      <c r="I8878" s="20"/>
      <c r="P8878" s="20"/>
      <c r="W8878" s="20"/>
      <c r="AD8878" s="20"/>
    </row>
    <row r="8879" spans="9:30">
      <c r="I8879" s="20"/>
      <c r="P8879" s="20"/>
      <c r="W8879" s="20"/>
      <c r="AD8879" s="20"/>
    </row>
    <row r="8880" spans="9:30">
      <c r="I8880" s="20"/>
      <c r="P8880" s="20"/>
      <c r="W8880" s="20"/>
      <c r="AD8880" s="20"/>
    </row>
    <row r="8881" spans="9:30">
      <c r="I8881" s="20"/>
      <c r="P8881" s="20"/>
      <c r="W8881" s="20"/>
      <c r="AD8881" s="20"/>
    </row>
    <row r="8882" spans="9:30">
      <c r="I8882" s="20"/>
      <c r="P8882" s="20"/>
      <c r="W8882" s="20"/>
      <c r="AD8882" s="20"/>
    </row>
    <row r="8883" spans="9:30">
      <c r="I8883" s="20"/>
      <c r="P8883" s="20"/>
      <c r="W8883" s="20"/>
      <c r="AD8883" s="20"/>
    </row>
    <row r="8884" spans="9:30">
      <c r="I8884" s="20"/>
      <c r="P8884" s="20"/>
      <c r="W8884" s="20"/>
      <c r="AD8884" s="20"/>
    </row>
    <row r="8885" spans="9:30">
      <c r="I8885" s="20"/>
      <c r="P8885" s="20"/>
      <c r="W8885" s="20"/>
      <c r="AD8885" s="20"/>
    </row>
    <row r="8886" spans="9:30">
      <c r="I8886" s="20"/>
      <c r="P8886" s="20"/>
      <c r="W8886" s="20"/>
      <c r="AD8886" s="20"/>
    </row>
    <row r="8887" spans="9:30">
      <c r="I8887" s="20"/>
      <c r="P8887" s="20"/>
      <c r="W8887" s="20"/>
      <c r="AD8887" s="20"/>
    </row>
    <row r="8888" spans="9:30">
      <c r="I8888" s="20"/>
      <c r="P8888" s="20"/>
      <c r="W8888" s="20"/>
      <c r="AD8888" s="20"/>
    </row>
    <row r="8889" spans="9:30">
      <c r="I8889" s="20"/>
      <c r="P8889" s="20"/>
      <c r="W8889" s="20"/>
      <c r="AD8889" s="20"/>
    </row>
    <row r="8890" spans="9:30">
      <c r="I8890" s="20"/>
      <c r="P8890" s="20"/>
      <c r="W8890" s="20"/>
      <c r="AD8890" s="20"/>
    </row>
    <row r="8891" spans="9:30">
      <c r="I8891" s="20"/>
      <c r="P8891" s="20"/>
      <c r="W8891" s="20"/>
      <c r="AD8891" s="20"/>
    </row>
    <row r="8892" spans="9:30">
      <c r="I8892" s="20"/>
      <c r="P8892" s="20"/>
      <c r="W8892" s="20"/>
      <c r="AD8892" s="20"/>
    </row>
    <row r="8893" spans="9:30">
      <c r="I8893" s="20"/>
      <c r="P8893" s="20"/>
      <c r="W8893" s="20"/>
      <c r="AD8893" s="20"/>
    </row>
    <row r="8894" spans="9:30">
      <c r="I8894" s="20"/>
      <c r="P8894" s="20"/>
      <c r="W8894" s="20"/>
      <c r="AD8894" s="20"/>
    </row>
    <row r="8895" spans="9:30">
      <c r="I8895" s="20"/>
      <c r="P8895" s="20"/>
      <c r="W8895" s="20"/>
      <c r="AD8895" s="20"/>
    </row>
    <row r="8896" spans="9:30">
      <c r="I8896" s="20"/>
      <c r="P8896" s="20"/>
      <c r="W8896" s="20"/>
      <c r="AD8896" s="20"/>
    </row>
    <row r="8897" spans="9:30">
      <c r="I8897" s="20"/>
      <c r="P8897" s="20"/>
      <c r="W8897" s="20"/>
      <c r="AD8897" s="20"/>
    </row>
    <row r="8898" spans="9:30">
      <c r="I8898" s="20"/>
      <c r="P8898" s="20"/>
      <c r="W8898" s="20"/>
      <c r="AD8898" s="20"/>
    </row>
    <row r="8899" spans="9:30">
      <c r="I8899" s="20"/>
      <c r="P8899" s="20"/>
      <c r="W8899" s="20"/>
      <c r="AD8899" s="20"/>
    </row>
    <row r="8900" spans="9:30">
      <c r="I8900" s="20"/>
      <c r="P8900" s="20"/>
      <c r="W8900" s="20"/>
      <c r="AD8900" s="20"/>
    </row>
    <row r="8901" spans="9:30">
      <c r="I8901" s="20"/>
      <c r="P8901" s="20"/>
      <c r="W8901" s="20"/>
      <c r="AD8901" s="20"/>
    </row>
    <row r="8902" spans="9:30">
      <c r="I8902" s="20"/>
      <c r="P8902" s="20"/>
      <c r="W8902" s="20"/>
      <c r="AD8902" s="20"/>
    </row>
    <row r="8903" spans="9:30">
      <c r="I8903" s="20"/>
      <c r="P8903" s="20"/>
      <c r="W8903" s="20"/>
      <c r="AD8903" s="20"/>
    </row>
    <row r="8904" spans="9:30">
      <c r="I8904" s="20"/>
      <c r="P8904" s="20"/>
      <c r="W8904" s="20"/>
      <c r="AD8904" s="20"/>
    </row>
    <row r="8905" spans="9:30">
      <c r="I8905" s="20"/>
      <c r="P8905" s="20"/>
      <c r="W8905" s="20"/>
      <c r="AD8905" s="20"/>
    </row>
    <row r="8906" spans="9:30">
      <c r="I8906" s="20"/>
      <c r="P8906" s="20"/>
      <c r="W8906" s="20"/>
      <c r="AD8906" s="20"/>
    </row>
    <row r="8907" spans="9:30">
      <c r="I8907" s="20"/>
      <c r="P8907" s="20"/>
      <c r="W8907" s="20"/>
      <c r="AD8907" s="20"/>
    </row>
    <row r="8908" spans="9:30">
      <c r="I8908" s="20"/>
      <c r="P8908" s="20"/>
      <c r="W8908" s="20"/>
      <c r="AD8908" s="20"/>
    </row>
    <row r="8909" spans="9:30">
      <c r="I8909" s="20"/>
      <c r="P8909" s="20"/>
      <c r="W8909" s="20"/>
      <c r="AD8909" s="20"/>
    </row>
    <row r="8910" spans="9:30">
      <c r="I8910" s="20"/>
      <c r="P8910" s="20"/>
      <c r="W8910" s="20"/>
      <c r="AD8910" s="20"/>
    </row>
    <row r="8911" spans="9:30">
      <c r="I8911" s="20"/>
      <c r="P8911" s="20"/>
      <c r="W8911" s="20"/>
      <c r="AD8911" s="20"/>
    </row>
    <row r="8912" spans="9:30">
      <c r="I8912" s="20"/>
      <c r="P8912" s="20"/>
      <c r="W8912" s="20"/>
      <c r="AD8912" s="20"/>
    </row>
    <row r="8913" spans="9:30">
      <c r="I8913" s="20"/>
      <c r="P8913" s="20"/>
      <c r="W8913" s="20"/>
      <c r="AD8913" s="20"/>
    </row>
    <row r="8914" spans="9:30">
      <c r="I8914" s="20"/>
      <c r="P8914" s="20"/>
      <c r="W8914" s="20"/>
      <c r="AD8914" s="20"/>
    </row>
    <row r="8915" spans="9:30">
      <c r="I8915" s="20"/>
      <c r="P8915" s="20"/>
      <c r="W8915" s="20"/>
      <c r="AD8915" s="20"/>
    </row>
    <row r="8916" spans="9:30">
      <c r="I8916" s="20"/>
      <c r="P8916" s="20"/>
      <c r="W8916" s="20"/>
      <c r="AD8916" s="20"/>
    </row>
    <row r="8917" spans="9:30">
      <c r="I8917" s="20"/>
      <c r="P8917" s="20"/>
      <c r="W8917" s="20"/>
      <c r="AD8917" s="20"/>
    </row>
    <row r="8918" spans="9:30">
      <c r="I8918" s="20"/>
      <c r="P8918" s="20"/>
      <c r="W8918" s="20"/>
      <c r="AD8918" s="20"/>
    </row>
    <row r="8919" spans="9:30">
      <c r="I8919" s="20"/>
      <c r="P8919" s="20"/>
      <c r="W8919" s="20"/>
      <c r="AD8919" s="20"/>
    </row>
    <row r="8920" spans="9:30">
      <c r="I8920" s="20"/>
      <c r="P8920" s="20"/>
      <c r="W8920" s="20"/>
      <c r="AD8920" s="20"/>
    </row>
    <row r="8921" spans="9:30">
      <c r="I8921" s="20"/>
      <c r="P8921" s="20"/>
      <c r="W8921" s="20"/>
      <c r="AD8921" s="20"/>
    </row>
    <row r="8922" spans="9:30">
      <c r="I8922" s="20"/>
      <c r="P8922" s="20"/>
      <c r="W8922" s="20"/>
      <c r="AD8922" s="20"/>
    </row>
    <row r="8923" spans="9:30">
      <c r="I8923" s="20"/>
      <c r="P8923" s="20"/>
      <c r="W8923" s="20"/>
      <c r="AD8923" s="20"/>
    </row>
    <row r="8924" spans="9:30">
      <c r="I8924" s="20"/>
      <c r="P8924" s="20"/>
      <c r="W8924" s="20"/>
      <c r="AD8924" s="20"/>
    </row>
    <row r="8925" spans="9:30">
      <c r="I8925" s="20"/>
      <c r="P8925" s="20"/>
      <c r="W8925" s="20"/>
      <c r="AD8925" s="20"/>
    </row>
    <row r="8926" spans="9:30">
      <c r="I8926" s="20"/>
      <c r="P8926" s="20"/>
      <c r="W8926" s="20"/>
      <c r="AD8926" s="20"/>
    </row>
    <row r="8927" spans="9:30">
      <c r="I8927" s="20"/>
      <c r="P8927" s="20"/>
      <c r="W8927" s="20"/>
      <c r="AD8927" s="20"/>
    </row>
    <row r="8928" spans="9:30">
      <c r="I8928" s="20"/>
      <c r="P8928" s="20"/>
      <c r="W8928" s="20"/>
      <c r="AD8928" s="20"/>
    </row>
    <row r="8929" spans="9:30">
      <c r="I8929" s="20"/>
      <c r="P8929" s="20"/>
      <c r="W8929" s="20"/>
      <c r="AD8929" s="20"/>
    </row>
    <row r="8930" spans="9:30">
      <c r="I8930" s="20"/>
      <c r="P8930" s="20"/>
      <c r="W8930" s="20"/>
      <c r="AD8930" s="20"/>
    </row>
    <row r="8931" spans="9:30">
      <c r="I8931" s="20"/>
      <c r="P8931" s="20"/>
      <c r="W8931" s="20"/>
      <c r="AD8931" s="20"/>
    </row>
    <row r="8932" spans="9:30">
      <c r="I8932" s="20"/>
      <c r="P8932" s="20"/>
      <c r="W8932" s="20"/>
      <c r="AD8932" s="20"/>
    </row>
    <row r="8933" spans="9:30">
      <c r="I8933" s="20"/>
      <c r="P8933" s="20"/>
      <c r="W8933" s="20"/>
      <c r="AD8933" s="20"/>
    </row>
    <row r="8934" spans="9:30">
      <c r="I8934" s="20"/>
      <c r="P8934" s="20"/>
      <c r="W8934" s="20"/>
      <c r="AD8934" s="20"/>
    </row>
    <row r="8935" spans="9:30">
      <c r="I8935" s="20"/>
      <c r="P8935" s="20"/>
      <c r="W8935" s="20"/>
      <c r="AD8935" s="20"/>
    </row>
    <row r="8936" spans="9:30">
      <c r="I8936" s="20"/>
      <c r="P8936" s="20"/>
      <c r="W8936" s="20"/>
      <c r="AD8936" s="20"/>
    </row>
    <row r="8937" spans="9:30">
      <c r="I8937" s="20"/>
      <c r="P8937" s="20"/>
      <c r="W8937" s="20"/>
      <c r="AD8937" s="20"/>
    </row>
    <row r="8938" spans="9:30">
      <c r="I8938" s="20"/>
      <c r="P8938" s="20"/>
      <c r="W8938" s="20"/>
      <c r="AD8938" s="20"/>
    </row>
    <row r="8939" spans="9:30">
      <c r="I8939" s="20"/>
      <c r="P8939" s="20"/>
      <c r="W8939" s="20"/>
      <c r="AD8939" s="20"/>
    </row>
    <row r="8940" spans="9:30">
      <c r="I8940" s="20"/>
      <c r="P8940" s="20"/>
      <c r="W8940" s="20"/>
      <c r="AD8940" s="20"/>
    </row>
    <row r="8941" spans="9:30">
      <c r="I8941" s="20"/>
      <c r="P8941" s="20"/>
      <c r="W8941" s="20"/>
      <c r="AD8941" s="20"/>
    </row>
    <row r="8942" spans="9:30">
      <c r="I8942" s="20"/>
      <c r="P8942" s="20"/>
      <c r="W8942" s="20"/>
      <c r="AD8942" s="20"/>
    </row>
    <row r="8943" spans="9:30">
      <c r="I8943" s="20"/>
      <c r="P8943" s="20"/>
      <c r="W8943" s="20"/>
      <c r="AD8943" s="20"/>
    </row>
    <row r="8944" spans="9:30">
      <c r="I8944" s="20"/>
      <c r="P8944" s="20"/>
      <c r="W8944" s="20"/>
      <c r="AD8944" s="20"/>
    </row>
    <row r="8945" spans="9:30">
      <c r="I8945" s="20"/>
      <c r="P8945" s="20"/>
      <c r="W8945" s="20"/>
      <c r="AD8945" s="20"/>
    </row>
    <row r="8946" spans="9:30">
      <c r="I8946" s="20"/>
      <c r="P8946" s="20"/>
      <c r="W8946" s="20"/>
      <c r="AD8946" s="20"/>
    </row>
    <row r="8947" spans="9:30">
      <c r="I8947" s="20"/>
      <c r="P8947" s="20"/>
      <c r="W8947" s="20"/>
      <c r="AD8947" s="20"/>
    </row>
    <row r="8948" spans="9:30">
      <c r="I8948" s="20"/>
      <c r="P8948" s="20"/>
      <c r="W8948" s="20"/>
      <c r="AD8948" s="20"/>
    </row>
    <row r="8949" spans="9:30">
      <c r="I8949" s="20"/>
      <c r="P8949" s="20"/>
      <c r="W8949" s="20"/>
      <c r="AD8949" s="20"/>
    </row>
    <row r="8950" spans="9:30">
      <c r="I8950" s="20"/>
      <c r="P8950" s="20"/>
      <c r="W8950" s="20"/>
      <c r="AD8950" s="20"/>
    </row>
    <row r="8951" spans="9:30">
      <c r="I8951" s="20"/>
      <c r="P8951" s="20"/>
      <c r="W8951" s="20"/>
      <c r="AD8951" s="20"/>
    </row>
    <row r="8952" spans="9:30">
      <c r="I8952" s="20"/>
      <c r="P8952" s="20"/>
      <c r="W8952" s="20"/>
      <c r="AD8952" s="20"/>
    </row>
    <row r="8953" spans="9:30">
      <c r="I8953" s="20"/>
      <c r="P8953" s="20"/>
      <c r="W8953" s="20"/>
      <c r="AD8953" s="20"/>
    </row>
    <row r="8954" spans="9:30">
      <c r="I8954" s="20"/>
      <c r="P8954" s="20"/>
      <c r="W8954" s="20"/>
      <c r="AD8954" s="20"/>
    </row>
    <row r="8955" spans="9:30">
      <c r="I8955" s="20"/>
      <c r="P8955" s="20"/>
      <c r="W8955" s="20"/>
      <c r="AD8955" s="20"/>
    </row>
    <row r="8956" spans="9:30">
      <c r="I8956" s="20"/>
      <c r="P8956" s="20"/>
      <c r="W8956" s="20"/>
      <c r="AD8956" s="20"/>
    </row>
    <row r="8957" spans="9:30">
      <c r="I8957" s="20"/>
      <c r="P8957" s="20"/>
      <c r="W8957" s="20"/>
      <c r="AD8957" s="20"/>
    </row>
    <row r="8958" spans="9:30">
      <c r="I8958" s="20"/>
      <c r="P8958" s="20"/>
      <c r="W8958" s="20"/>
      <c r="AD8958" s="20"/>
    </row>
    <row r="8959" spans="9:30">
      <c r="I8959" s="20"/>
      <c r="P8959" s="20"/>
      <c r="W8959" s="20"/>
      <c r="AD8959" s="20"/>
    </row>
    <row r="8960" spans="9:30">
      <c r="I8960" s="20"/>
      <c r="P8960" s="20"/>
      <c r="W8960" s="20"/>
      <c r="AD8960" s="20"/>
    </row>
    <row r="8961" spans="9:30">
      <c r="I8961" s="20"/>
      <c r="P8961" s="20"/>
      <c r="W8961" s="20"/>
      <c r="AD8961" s="20"/>
    </row>
    <row r="8962" spans="9:30">
      <c r="I8962" s="20"/>
      <c r="P8962" s="20"/>
      <c r="W8962" s="20"/>
      <c r="AD8962" s="20"/>
    </row>
    <row r="8963" spans="9:30">
      <c r="I8963" s="20"/>
      <c r="P8963" s="20"/>
      <c r="W8963" s="20"/>
      <c r="AD8963" s="20"/>
    </row>
    <row r="8964" spans="9:30">
      <c r="I8964" s="20"/>
      <c r="P8964" s="20"/>
      <c r="W8964" s="20"/>
      <c r="AD8964" s="20"/>
    </row>
    <row r="8965" spans="9:30">
      <c r="I8965" s="20"/>
      <c r="P8965" s="20"/>
      <c r="W8965" s="20"/>
      <c r="AD8965" s="20"/>
    </row>
    <row r="8966" spans="9:30">
      <c r="I8966" s="20"/>
      <c r="P8966" s="20"/>
      <c r="W8966" s="20"/>
      <c r="AD8966" s="20"/>
    </row>
    <row r="8967" spans="9:30">
      <c r="I8967" s="20"/>
      <c r="P8967" s="20"/>
      <c r="W8967" s="20"/>
      <c r="AD8967" s="20"/>
    </row>
    <row r="8968" spans="9:30">
      <c r="I8968" s="20"/>
      <c r="P8968" s="20"/>
      <c r="W8968" s="20"/>
      <c r="AD8968" s="20"/>
    </row>
    <row r="8969" spans="9:30">
      <c r="I8969" s="20"/>
      <c r="P8969" s="20"/>
      <c r="W8969" s="20"/>
      <c r="AD8969" s="20"/>
    </row>
    <row r="8970" spans="9:30">
      <c r="I8970" s="20"/>
      <c r="P8970" s="20"/>
      <c r="W8970" s="20"/>
      <c r="AD8970" s="20"/>
    </row>
    <row r="8971" spans="9:30">
      <c r="I8971" s="20"/>
      <c r="P8971" s="20"/>
      <c r="W8971" s="20"/>
      <c r="AD8971" s="20"/>
    </row>
    <row r="8972" spans="9:30">
      <c r="I8972" s="20"/>
      <c r="P8972" s="20"/>
      <c r="W8972" s="20"/>
      <c r="AD8972" s="20"/>
    </row>
    <row r="8973" spans="9:30">
      <c r="I8973" s="20"/>
      <c r="P8973" s="20"/>
      <c r="W8973" s="20"/>
      <c r="AD8973" s="20"/>
    </row>
    <row r="8974" spans="9:30">
      <c r="I8974" s="20"/>
      <c r="P8974" s="20"/>
      <c r="W8974" s="20"/>
      <c r="AD8974" s="20"/>
    </row>
    <row r="8975" spans="9:30">
      <c r="I8975" s="20"/>
      <c r="P8975" s="20"/>
      <c r="W8975" s="20"/>
      <c r="AD8975" s="20"/>
    </row>
    <row r="8976" spans="9:30">
      <c r="I8976" s="20"/>
      <c r="P8976" s="20"/>
      <c r="W8976" s="20"/>
      <c r="AD8976" s="20"/>
    </row>
    <row r="8977" spans="9:30">
      <c r="I8977" s="20"/>
      <c r="P8977" s="20"/>
      <c r="W8977" s="20"/>
      <c r="AD8977" s="20"/>
    </row>
    <row r="8978" spans="9:30">
      <c r="I8978" s="20"/>
      <c r="P8978" s="20"/>
      <c r="W8978" s="20"/>
      <c r="AD8978" s="20"/>
    </row>
    <row r="8979" spans="9:30">
      <c r="I8979" s="20"/>
      <c r="P8979" s="20"/>
      <c r="W8979" s="20"/>
      <c r="AD8979" s="20"/>
    </row>
    <row r="8980" spans="9:30">
      <c r="I8980" s="20"/>
      <c r="P8980" s="20"/>
      <c r="W8980" s="20"/>
      <c r="AD8980" s="20"/>
    </row>
    <row r="8981" spans="9:30">
      <c r="I8981" s="20"/>
      <c r="P8981" s="20"/>
      <c r="W8981" s="20"/>
      <c r="AD8981" s="20"/>
    </row>
    <row r="8982" spans="9:30">
      <c r="I8982" s="20"/>
      <c r="P8982" s="20"/>
      <c r="W8982" s="20"/>
      <c r="AD8982" s="20"/>
    </row>
    <row r="8983" spans="9:30">
      <c r="I8983" s="20"/>
      <c r="P8983" s="20"/>
      <c r="W8983" s="20"/>
      <c r="AD8983" s="20"/>
    </row>
    <row r="8984" spans="9:30">
      <c r="I8984" s="20"/>
      <c r="P8984" s="20"/>
      <c r="W8984" s="20"/>
      <c r="AD8984" s="20"/>
    </row>
    <row r="8985" spans="9:30">
      <c r="I8985" s="20"/>
      <c r="P8985" s="20"/>
      <c r="W8985" s="20"/>
      <c r="AD8985" s="20"/>
    </row>
    <row r="8986" spans="9:30">
      <c r="I8986" s="20"/>
      <c r="P8986" s="20"/>
      <c r="W8986" s="20"/>
      <c r="AD8986" s="20"/>
    </row>
    <row r="8987" spans="9:30">
      <c r="I8987" s="20"/>
      <c r="P8987" s="20"/>
      <c r="W8987" s="20"/>
      <c r="AD8987" s="20"/>
    </row>
    <row r="8988" spans="9:30">
      <c r="I8988" s="20"/>
      <c r="P8988" s="20"/>
      <c r="W8988" s="20"/>
      <c r="AD8988" s="20"/>
    </row>
    <row r="8989" spans="9:30">
      <c r="I8989" s="20"/>
      <c r="P8989" s="20"/>
      <c r="W8989" s="20"/>
      <c r="AD8989" s="20"/>
    </row>
    <row r="8990" spans="9:30">
      <c r="I8990" s="20"/>
      <c r="P8990" s="20"/>
      <c r="W8990" s="20"/>
      <c r="AD8990" s="20"/>
    </row>
    <row r="8991" spans="9:30">
      <c r="I8991" s="20"/>
      <c r="P8991" s="20"/>
      <c r="W8991" s="20"/>
      <c r="AD8991" s="20"/>
    </row>
    <row r="8992" spans="9:30">
      <c r="I8992" s="20"/>
      <c r="P8992" s="20"/>
      <c r="W8992" s="20"/>
      <c r="AD8992" s="20"/>
    </row>
    <row r="8993" spans="9:30">
      <c r="I8993" s="20"/>
      <c r="P8993" s="20"/>
      <c r="W8993" s="20"/>
      <c r="AD8993" s="20"/>
    </row>
    <row r="8994" spans="9:30">
      <c r="I8994" s="20"/>
      <c r="P8994" s="20"/>
      <c r="W8994" s="20"/>
      <c r="AD8994" s="20"/>
    </row>
    <row r="8995" spans="9:30">
      <c r="I8995" s="20"/>
      <c r="P8995" s="20"/>
      <c r="W8995" s="20"/>
      <c r="AD8995" s="20"/>
    </row>
    <row r="8996" spans="9:30">
      <c r="I8996" s="20"/>
      <c r="P8996" s="20"/>
      <c r="W8996" s="20"/>
      <c r="AD8996" s="20"/>
    </row>
    <row r="8997" spans="9:30">
      <c r="I8997" s="20"/>
      <c r="P8997" s="20"/>
      <c r="W8997" s="20"/>
      <c r="AD8997" s="20"/>
    </row>
    <row r="8998" spans="9:30">
      <c r="I8998" s="20"/>
      <c r="P8998" s="20"/>
      <c r="W8998" s="20"/>
      <c r="AD8998" s="20"/>
    </row>
    <row r="8999" spans="9:30">
      <c r="I8999" s="20"/>
      <c r="P8999" s="20"/>
      <c r="W8999" s="20"/>
      <c r="AD8999" s="20"/>
    </row>
    <row r="9000" spans="9:30">
      <c r="I9000" s="20"/>
      <c r="P9000" s="20"/>
      <c r="W9000" s="20"/>
      <c r="AD9000" s="20"/>
    </row>
    <row r="9001" spans="9:30">
      <c r="I9001" s="20"/>
      <c r="P9001" s="20"/>
      <c r="W9001" s="20"/>
      <c r="AD9001" s="20"/>
    </row>
    <row r="9002" spans="9:30">
      <c r="I9002" s="20"/>
      <c r="P9002" s="20"/>
      <c r="W9002" s="20"/>
      <c r="AD9002" s="20"/>
    </row>
    <row r="9003" spans="9:30">
      <c r="I9003" s="20"/>
      <c r="P9003" s="20"/>
      <c r="W9003" s="20"/>
      <c r="AD9003" s="20"/>
    </row>
    <row r="9004" spans="9:30">
      <c r="I9004" s="20"/>
      <c r="P9004" s="20"/>
      <c r="W9004" s="20"/>
      <c r="AD9004" s="20"/>
    </row>
    <row r="9005" spans="9:30">
      <c r="I9005" s="20"/>
      <c r="P9005" s="20"/>
      <c r="W9005" s="20"/>
      <c r="AD9005" s="20"/>
    </row>
    <row r="9006" spans="9:30">
      <c r="I9006" s="20"/>
      <c r="P9006" s="20"/>
      <c r="W9006" s="20"/>
      <c r="AD9006" s="20"/>
    </row>
    <row r="9007" spans="9:30">
      <c r="I9007" s="20"/>
      <c r="P9007" s="20"/>
      <c r="W9007" s="20"/>
      <c r="AD9007" s="20"/>
    </row>
    <row r="9008" spans="9:30">
      <c r="I9008" s="20"/>
      <c r="P9008" s="20"/>
      <c r="W9008" s="20"/>
      <c r="AD9008" s="20"/>
    </row>
    <row r="9009" spans="9:30">
      <c r="I9009" s="20"/>
      <c r="P9009" s="20"/>
      <c r="W9009" s="20"/>
      <c r="AD9009" s="20"/>
    </row>
    <row r="9010" spans="9:30">
      <c r="I9010" s="20"/>
      <c r="P9010" s="20"/>
      <c r="W9010" s="20"/>
      <c r="AD9010" s="20"/>
    </row>
    <row r="9011" spans="9:30">
      <c r="I9011" s="20"/>
      <c r="P9011" s="20"/>
      <c r="W9011" s="20"/>
      <c r="AD9011" s="20"/>
    </row>
    <row r="9012" spans="9:30">
      <c r="I9012" s="20"/>
      <c r="P9012" s="20"/>
      <c r="W9012" s="20"/>
      <c r="AD9012" s="20"/>
    </row>
    <row r="9013" spans="9:30">
      <c r="I9013" s="20"/>
      <c r="P9013" s="20"/>
      <c r="W9013" s="20"/>
      <c r="AD9013" s="20"/>
    </row>
    <row r="9014" spans="9:30">
      <c r="I9014" s="20"/>
      <c r="P9014" s="20"/>
      <c r="W9014" s="20"/>
      <c r="AD9014" s="20"/>
    </row>
    <row r="9015" spans="9:30">
      <c r="I9015" s="20"/>
      <c r="P9015" s="20"/>
      <c r="W9015" s="20"/>
      <c r="AD9015" s="20"/>
    </row>
    <row r="9016" spans="9:30">
      <c r="I9016" s="20"/>
      <c r="P9016" s="20"/>
      <c r="W9016" s="20"/>
      <c r="AD9016" s="20"/>
    </row>
    <row r="9017" spans="9:30">
      <c r="I9017" s="20"/>
      <c r="P9017" s="20"/>
      <c r="W9017" s="20"/>
      <c r="AD9017" s="20"/>
    </row>
    <row r="9018" spans="9:30">
      <c r="I9018" s="20"/>
      <c r="P9018" s="20"/>
      <c r="W9018" s="20"/>
      <c r="AD9018" s="20"/>
    </row>
    <row r="9019" spans="9:30">
      <c r="I9019" s="20"/>
      <c r="P9019" s="20"/>
      <c r="W9019" s="20"/>
      <c r="AD9019" s="20"/>
    </row>
    <row r="9020" spans="9:30">
      <c r="I9020" s="20"/>
      <c r="P9020" s="20"/>
      <c r="W9020" s="20"/>
      <c r="AD9020" s="20"/>
    </row>
    <row r="9021" spans="9:30">
      <c r="I9021" s="20"/>
      <c r="P9021" s="20"/>
      <c r="W9021" s="20"/>
      <c r="AD9021" s="20"/>
    </row>
    <row r="9022" spans="9:30">
      <c r="I9022" s="20"/>
      <c r="P9022" s="20"/>
      <c r="W9022" s="20"/>
      <c r="AD9022" s="20"/>
    </row>
    <row r="9023" spans="9:30">
      <c r="I9023" s="20"/>
      <c r="P9023" s="20"/>
      <c r="W9023" s="20"/>
      <c r="AD9023" s="20"/>
    </row>
    <row r="9024" spans="9:30">
      <c r="I9024" s="20"/>
      <c r="P9024" s="20"/>
      <c r="W9024" s="20"/>
      <c r="AD9024" s="20"/>
    </row>
    <row r="9025" spans="9:30">
      <c r="I9025" s="20"/>
      <c r="P9025" s="20"/>
      <c r="W9025" s="20"/>
      <c r="AD9025" s="20"/>
    </row>
    <row r="9026" spans="9:30">
      <c r="I9026" s="20"/>
      <c r="P9026" s="20"/>
      <c r="W9026" s="20"/>
      <c r="AD9026" s="20"/>
    </row>
    <row r="9027" spans="9:30">
      <c r="I9027" s="20"/>
      <c r="P9027" s="20"/>
      <c r="W9027" s="20"/>
      <c r="AD9027" s="20"/>
    </row>
    <row r="9028" spans="9:30">
      <c r="I9028" s="20"/>
      <c r="P9028" s="20"/>
      <c r="W9028" s="20"/>
      <c r="AD9028" s="20"/>
    </row>
    <row r="9029" spans="9:30">
      <c r="I9029" s="20"/>
      <c r="P9029" s="20"/>
      <c r="W9029" s="20"/>
      <c r="AD9029" s="20"/>
    </row>
    <row r="9030" spans="9:30">
      <c r="I9030" s="20"/>
      <c r="P9030" s="20"/>
      <c r="W9030" s="20"/>
      <c r="AD9030" s="20"/>
    </row>
    <row r="9031" spans="9:30">
      <c r="I9031" s="20"/>
      <c r="P9031" s="20"/>
      <c r="W9031" s="20"/>
      <c r="AD9031" s="20"/>
    </row>
    <row r="9032" spans="9:30">
      <c r="I9032" s="20"/>
      <c r="P9032" s="20"/>
      <c r="W9032" s="20"/>
      <c r="AD9032" s="20"/>
    </row>
    <row r="9033" spans="9:30">
      <c r="I9033" s="20"/>
      <c r="P9033" s="20"/>
      <c r="W9033" s="20"/>
      <c r="AD9033" s="20"/>
    </row>
    <row r="9034" spans="9:30">
      <c r="I9034" s="20"/>
      <c r="P9034" s="20"/>
      <c r="W9034" s="20"/>
      <c r="AD9034" s="20"/>
    </row>
    <row r="9035" spans="9:30">
      <c r="I9035" s="20"/>
      <c r="P9035" s="20"/>
      <c r="W9035" s="20"/>
      <c r="AD9035" s="20"/>
    </row>
    <row r="9036" spans="9:30">
      <c r="I9036" s="20"/>
      <c r="P9036" s="20"/>
      <c r="W9036" s="20"/>
      <c r="AD9036" s="20"/>
    </row>
    <row r="9037" spans="9:30">
      <c r="I9037" s="20"/>
      <c r="P9037" s="20"/>
      <c r="W9037" s="20"/>
      <c r="AD9037" s="20"/>
    </row>
    <row r="9038" spans="9:30">
      <c r="I9038" s="20"/>
      <c r="P9038" s="20"/>
      <c r="W9038" s="20"/>
      <c r="AD9038" s="20"/>
    </row>
    <row r="9039" spans="9:30">
      <c r="I9039" s="20"/>
      <c r="P9039" s="20"/>
      <c r="W9039" s="20"/>
      <c r="AD9039" s="20"/>
    </row>
    <row r="9040" spans="9:30">
      <c r="I9040" s="20"/>
      <c r="P9040" s="20"/>
      <c r="W9040" s="20"/>
      <c r="AD9040" s="20"/>
    </row>
    <row r="9041" spans="9:30">
      <c r="I9041" s="20"/>
      <c r="P9041" s="20"/>
      <c r="W9041" s="20"/>
      <c r="AD9041" s="20"/>
    </row>
    <row r="9042" spans="9:30">
      <c r="I9042" s="20"/>
      <c r="P9042" s="20"/>
      <c r="W9042" s="20"/>
      <c r="AD9042" s="20"/>
    </row>
    <row r="9043" spans="9:30">
      <c r="I9043" s="20"/>
      <c r="P9043" s="20"/>
      <c r="W9043" s="20"/>
      <c r="AD9043" s="20"/>
    </row>
    <row r="9044" spans="9:30">
      <c r="I9044" s="20"/>
      <c r="P9044" s="20"/>
      <c r="W9044" s="20"/>
      <c r="AD9044" s="20"/>
    </row>
    <row r="9045" spans="9:30">
      <c r="I9045" s="20"/>
      <c r="P9045" s="20"/>
      <c r="W9045" s="20"/>
      <c r="AD9045" s="20"/>
    </row>
    <row r="9046" spans="9:30">
      <c r="I9046" s="20"/>
      <c r="P9046" s="20"/>
      <c r="W9046" s="20"/>
      <c r="AD9046" s="20"/>
    </row>
    <row r="9047" spans="9:30">
      <c r="I9047" s="20"/>
      <c r="P9047" s="20"/>
      <c r="W9047" s="20"/>
      <c r="AD9047" s="20"/>
    </row>
    <row r="9048" spans="9:30">
      <c r="I9048" s="20"/>
      <c r="P9048" s="20"/>
      <c r="W9048" s="20"/>
      <c r="AD9048" s="20"/>
    </row>
    <row r="9049" spans="9:30">
      <c r="I9049" s="20"/>
      <c r="P9049" s="20"/>
      <c r="W9049" s="20"/>
      <c r="AD9049" s="20"/>
    </row>
    <row r="9050" spans="9:30">
      <c r="I9050" s="20"/>
      <c r="P9050" s="20"/>
      <c r="W9050" s="20"/>
      <c r="AD9050" s="20"/>
    </row>
    <row r="9051" spans="9:30">
      <c r="I9051" s="20"/>
      <c r="P9051" s="20"/>
      <c r="W9051" s="20"/>
      <c r="AD9051" s="20"/>
    </row>
    <row r="9052" spans="9:30">
      <c r="I9052" s="20"/>
      <c r="P9052" s="20"/>
      <c r="W9052" s="20"/>
      <c r="AD9052" s="20"/>
    </row>
    <row r="9053" spans="9:30">
      <c r="I9053" s="20"/>
      <c r="P9053" s="20"/>
      <c r="W9053" s="20"/>
      <c r="AD9053" s="20"/>
    </row>
    <row r="9054" spans="9:30">
      <c r="I9054" s="20"/>
      <c r="P9054" s="20"/>
      <c r="W9054" s="20"/>
      <c r="AD9054" s="20"/>
    </row>
    <row r="9055" spans="9:30">
      <c r="I9055" s="20"/>
      <c r="P9055" s="20"/>
      <c r="W9055" s="20"/>
      <c r="AD9055" s="20"/>
    </row>
    <row r="9056" spans="9:30">
      <c r="I9056" s="20"/>
      <c r="P9056" s="20"/>
      <c r="W9056" s="20"/>
      <c r="AD9056" s="20"/>
    </row>
    <row r="9057" spans="9:30">
      <c r="I9057" s="20"/>
      <c r="P9057" s="20"/>
      <c r="W9057" s="20"/>
      <c r="AD9057" s="20"/>
    </row>
    <row r="9058" spans="9:30">
      <c r="I9058" s="20"/>
      <c r="P9058" s="20"/>
      <c r="W9058" s="20"/>
      <c r="AD9058" s="20"/>
    </row>
    <row r="9059" spans="9:30">
      <c r="I9059" s="20"/>
      <c r="P9059" s="20"/>
      <c r="W9059" s="20"/>
      <c r="AD9059" s="20"/>
    </row>
    <row r="9060" spans="9:30">
      <c r="I9060" s="20"/>
      <c r="P9060" s="20"/>
      <c r="W9060" s="20"/>
      <c r="AD9060" s="20"/>
    </row>
    <row r="9061" spans="9:30">
      <c r="I9061" s="20"/>
      <c r="P9061" s="20"/>
      <c r="W9061" s="20"/>
      <c r="AD9061" s="20"/>
    </row>
    <row r="9062" spans="9:30">
      <c r="I9062" s="20"/>
      <c r="P9062" s="20"/>
      <c r="W9062" s="20"/>
      <c r="AD9062" s="20"/>
    </row>
    <row r="9063" spans="9:30">
      <c r="I9063" s="20"/>
      <c r="P9063" s="20"/>
      <c r="W9063" s="20"/>
      <c r="AD9063" s="20"/>
    </row>
    <row r="9064" spans="9:30">
      <c r="I9064" s="20"/>
      <c r="P9064" s="20"/>
      <c r="W9064" s="20"/>
      <c r="AD9064" s="20"/>
    </row>
    <row r="9065" spans="9:30">
      <c r="I9065" s="20"/>
      <c r="P9065" s="20"/>
      <c r="W9065" s="20"/>
      <c r="AD9065" s="20"/>
    </row>
    <row r="9066" spans="9:30">
      <c r="I9066" s="20"/>
      <c r="P9066" s="20"/>
      <c r="W9066" s="20"/>
      <c r="AD9066" s="20"/>
    </row>
    <row r="9067" spans="9:30">
      <c r="I9067" s="20"/>
      <c r="P9067" s="20"/>
      <c r="W9067" s="20"/>
      <c r="AD9067" s="20"/>
    </row>
    <row r="9068" spans="9:30">
      <c r="I9068" s="20"/>
      <c r="P9068" s="20"/>
      <c r="W9068" s="20"/>
      <c r="AD9068" s="20"/>
    </row>
    <row r="9069" spans="9:30">
      <c r="I9069" s="20"/>
      <c r="P9069" s="20"/>
      <c r="W9069" s="20"/>
      <c r="AD9069" s="20"/>
    </row>
    <row r="9070" spans="9:30">
      <c r="I9070" s="20"/>
      <c r="P9070" s="20"/>
      <c r="W9070" s="20"/>
      <c r="AD9070" s="20"/>
    </row>
    <row r="9071" spans="9:30">
      <c r="I9071" s="20"/>
      <c r="P9071" s="20"/>
      <c r="W9071" s="20"/>
      <c r="AD9071" s="20"/>
    </row>
    <row r="9072" spans="9:30">
      <c r="I9072" s="20"/>
      <c r="P9072" s="20"/>
      <c r="W9072" s="20"/>
      <c r="AD9072" s="20"/>
    </row>
    <row r="9073" spans="9:30">
      <c r="I9073" s="20"/>
      <c r="P9073" s="20"/>
      <c r="W9073" s="20"/>
      <c r="AD9073" s="20"/>
    </row>
    <row r="9074" spans="9:30">
      <c r="I9074" s="20"/>
      <c r="P9074" s="20"/>
      <c r="W9074" s="20"/>
      <c r="AD9074" s="20"/>
    </row>
    <row r="9075" spans="9:30">
      <c r="I9075" s="20"/>
      <c r="P9075" s="20"/>
      <c r="W9075" s="20"/>
      <c r="AD9075" s="20"/>
    </row>
    <row r="9076" spans="9:30">
      <c r="I9076" s="20"/>
      <c r="P9076" s="20"/>
      <c r="W9076" s="20"/>
      <c r="AD9076" s="20"/>
    </row>
    <row r="9077" spans="9:30">
      <c r="I9077" s="20"/>
      <c r="P9077" s="20"/>
      <c r="W9077" s="20"/>
      <c r="AD9077" s="20"/>
    </row>
    <row r="9078" spans="9:30">
      <c r="I9078" s="20"/>
      <c r="P9078" s="20"/>
      <c r="W9078" s="20"/>
      <c r="AD9078" s="20"/>
    </row>
    <row r="9079" spans="9:30">
      <c r="I9079" s="20"/>
      <c r="P9079" s="20"/>
      <c r="W9079" s="20"/>
      <c r="AD9079" s="20"/>
    </row>
    <row r="9080" spans="9:30">
      <c r="I9080" s="20"/>
      <c r="P9080" s="20"/>
      <c r="W9080" s="20"/>
      <c r="AD9080" s="20"/>
    </row>
    <row r="9081" spans="9:30">
      <c r="I9081" s="20"/>
      <c r="P9081" s="20"/>
      <c r="W9081" s="20"/>
      <c r="AD9081" s="20"/>
    </row>
    <row r="9082" spans="9:30">
      <c r="I9082" s="20"/>
      <c r="P9082" s="20"/>
      <c r="W9082" s="20"/>
      <c r="AD9082" s="20"/>
    </row>
    <row r="9083" spans="9:30">
      <c r="I9083" s="20"/>
      <c r="P9083" s="20"/>
      <c r="W9083" s="20"/>
      <c r="AD9083" s="20"/>
    </row>
    <row r="9084" spans="9:30">
      <c r="I9084" s="20"/>
      <c r="P9084" s="20"/>
      <c r="W9084" s="20"/>
      <c r="AD9084" s="20"/>
    </row>
    <row r="9085" spans="9:30">
      <c r="I9085" s="20"/>
      <c r="P9085" s="20"/>
      <c r="W9085" s="20"/>
      <c r="AD9085" s="20"/>
    </row>
    <row r="9086" spans="9:30">
      <c r="I9086" s="20"/>
      <c r="P9086" s="20"/>
      <c r="W9086" s="20"/>
      <c r="AD9086" s="20"/>
    </row>
    <row r="9087" spans="9:30">
      <c r="I9087" s="20"/>
      <c r="P9087" s="20"/>
      <c r="W9087" s="20"/>
      <c r="AD9087" s="20"/>
    </row>
    <row r="9088" spans="9:30">
      <c r="I9088" s="20"/>
      <c r="P9088" s="20"/>
      <c r="W9088" s="20"/>
      <c r="AD9088" s="20"/>
    </row>
    <row r="9089" spans="9:30">
      <c r="I9089" s="20"/>
      <c r="P9089" s="20"/>
      <c r="W9089" s="20"/>
      <c r="AD9089" s="20"/>
    </row>
    <row r="9090" spans="9:30">
      <c r="I9090" s="20"/>
      <c r="P9090" s="20"/>
      <c r="W9090" s="20"/>
      <c r="AD9090" s="20"/>
    </row>
    <row r="9091" spans="9:30">
      <c r="I9091" s="20"/>
      <c r="P9091" s="20"/>
      <c r="W9091" s="20"/>
      <c r="AD9091" s="20"/>
    </row>
    <row r="9092" spans="9:30">
      <c r="I9092" s="20"/>
      <c r="P9092" s="20"/>
      <c r="W9092" s="20"/>
      <c r="AD9092" s="20"/>
    </row>
    <row r="9093" spans="9:30">
      <c r="I9093" s="20"/>
      <c r="P9093" s="20"/>
      <c r="W9093" s="20"/>
      <c r="AD9093" s="20"/>
    </row>
    <row r="9094" spans="9:30">
      <c r="I9094" s="20"/>
      <c r="P9094" s="20"/>
      <c r="W9094" s="20"/>
      <c r="AD9094" s="20"/>
    </row>
    <row r="9095" spans="9:30">
      <c r="I9095" s="20"/>
      <c r="P9095" s="20"/>
      <c r="W9095" s="20"/>
      <c r="AD9095" s="20"/>
    </row>
    <row r="9096" spans="9:30">
      <c r="I9096" s="20"/>
      <c r="P9096" s="20"/>
      <c r="W9096" s="20"/>
      <c r="AD9096" s="20"/>
    </row>
    <row r="9097" spans="9:30">
      <c r="I9097" s="20"/>
      <c r="P9097" s="20"/>
      <c r="W9097" s="20"/>
      <c r="AD9097" s="20"/>
    </row>
    <row r="9098" spans="9:30">
      <c r="I9098" s="20"/>
      <c r="P9098" s="20"/>
      <c r="W9098" s="20"/>
      <c r="AD9098" s="20"/>
    </row>
    <row r="9099" spans="9:30">
      <c r="I9099" s="20"/>
      <c r="P9099" s="20"/>
      <c r="W9099" s="20"/>
      <c r="AD9099" s="20"/>
    </row>
    <row r="9100" spans="9:30">
      <c r="I9100" s="20"/>
      <c r="P9100" s="20"/>
      <c r="W9100" s="20"/>
      <c r="AD9100" s="20"/>
    </row>
    <row r="9101" spans="9:30">
      <c r="I9101" s="20"/>
      <c r="P9101" s="20"/>
      <c r="W9101" s="20"/>
      <c r="AD9101" s="20"/>
    </row>
    <row r="9102" spans="9:30">
      <c r="I9102" s="20"/>
      <c r="P9102" s="20"/>
      <c r="W9102" s="20"/>
      <c r="AD9102" s="20"/>
    </row>
    <row r="9103" spans="9:30">
      <c r="I9103" s="20"/>
      <c r="P9103" s="20"/>
      <c r="W9103" s="20"/>
      <c r="AD9103" s="20"/>
    </row>
    <row r="9104" spans="9:30">
      <c r="I9104" s="20"/>
      <c r="P9104" s="20"/>
      <c r="W9104" s="20"/>
      <c r="AD9104" s="20"/>
    </row>
    <row r="9105" spans="9:30">
      <c r="I9105" s="20"/>
      <c r="P9105" s="20"/>
      <c r="W9105" s="20"/>
      <c r="AD9105" s="20"/>
    </row>
    <row r="9106" spans="9:30">
      <c r="I9106" s="20"/>
      <c r="P9106" s="20"/>
      <c r="W9106" s="20"/>
      <c r="AD9106" s="20"/>
    </row>
    <row r="9107" spans="9:30">
      <c r="I9107" s="20"/>
      <c r="P9107" s="20"/>
      <c r="W9107" s="20"/>
      <c r="AD9107" s="20"/>
    </row>
    <row r="9108" spans="9:30">
      <c r="I9108" s="20"/>
      <c r="P9108" s="20"/>
      <c r="W9108" s="20"/>
      <c r="AD9108" s="20"/>
    </row>
    <row r="9109" spans="9:30">
      <c r="I9109" s="20"/>
      <c r="P9109" s="20"/>
      <c r="W9109" s="20"/>
      <c r="AD9109" s="20"/>
    </row>
    <row r="9110" spans="9:30">
      <c r="I9110" s="20"/>
      <c r="P9110" s="20"/>
      <c r="W9110" s="20"/>
      <c r="AD9110" s="20"/>
    </row>
    <row r="9111" spans="9:30">
      <c r="I9111" s="20"/>
      <c r="P9111" s="20"/>
      <c r="W9111" s="20"/>
      <c r="AD9111" s="20"/>
    </row>
    <row r="9112" spans="9:30">
      <c r="I9112" s="20"/>
      <c r="P9112" s="20"/>
      <c r="W9112" s="20"/>
      <c r="AD9112" s="20"/>
    </row>
    <row r="9113" spans="9:30">
      <c r="I9113" s="20"/>
      <c r="P9113" s="20"/>
      <c r="W9113" s="20"/>
      <c r="AD9113" s="20"/>
    </row>
    <row r="9114" spans="9:30">
      <c r="I9114" s="20"/>
      <c r="P9114" s="20"/>
      <c r="W9114" s="20"/>
      <c r="AD9114" s="20"/>
    </row>
    <row r="9115" spans="9:30">
      <c r="I9115" s="20"/>
      <c r="P9115" s="20"/>
      <c r="W9115" s="20"/>
      <c r="AD9115" s="20"/>
    </row>
    <row r="9116" spans="9:30">
      <c r="I9116" s="20"/>
      <c r="P9116" s="20"/>
      <c r="W9116" s="20"/>
      <c r="AD9116" s="20"/>
    </row>
    <row r="9117" spans="9:30">
      <c r="I9117" s="20"/>
      <c r="P9117" s="20"/>
      <c r="W9117" s="20"/>
      <c r="AD9117" s="20"/>
    </row>
    <row r="9118" spans="9:30">
      <c r="I9118" s="20"/>
      <c r="P9118" s="20"/>
      <c r="W9118" s="20"/>
      <c r="AD9118" s="20"/>
    </row>
    <row r="9119" spans="9:30">
      <c r="I9119" s="20"/>
      <c r="P9119" s="20"/>
      <c r="W9119" s="20"/>
      <c r="AD9119" s="20"/>
    </row>
    <row r="9120" spans="9:30">
      <c r="I9120" s="20"/>
      <c r="P9120" s="20"/>
      <c r="W9120" s="20"/>
      <c r="AD9120" s="20"/>
    </row>
    <row r="9121" spans="9:30">
      <c r="I9121" s="20"/>
      <c r="P9121" s="20"/>
      <c r="W9121" s="20"/>
      <c r="AD9121" s="20"/>
    </row>
    <row r="9122" spans="9:30">
      <c r="I9122" s="20"/>
      <c r="P9122" s="20"/>
      <c r="W9122" s="20"/>
      <c r="AD9122" s="20"/>
    </row>
    <row r="9123" spans="9:30">
      <c r="I9123" s="20"/>
      <c r="P9123" s="20"/>
      <c r="W9123" s="20"/>
      <c r="AD9123" s="20"/>
    </row>
    <row r="9124" spans="9:30">
      <c r="I9124" s="20"/>
      <c r="P9124" s="20"/>
      <c r="W9124" s="20"/>
      <c r="AD9124" s="20"/>
    </row>
    <row r="9125" spans="9:30">
      <c r="I9125" s="20"/>
      <c r="P9125" s="20"/>
      <c r="W9125" s="20"/>
      <c r="AD9125" s="20"/>
    </row>
    <row r="9126" spans="9:30">
      <c r="I9126" s="20"/>
      <c r="P9126" s="20"/>
      <c r="W9126" s="20"/>
      <c r="AD9126" s="20"/>
    </row>
    <row r="9127" spans="9:30">
      <c r="I9127" s="20"/>
      <c r="P9127" s="20"/>
      <c r="W9127" s="20"/>
      <c r="AD9127" s="20"/>
    </row>
    <row r="9128" spans="9:30">
      <c r="I9128" s="20"/>
      <c r="P9128" s="20"/>
      <c r="W9128" s="20"/>
      <c r="AD9128" s="20"/>
    </row>
    <row r="9129" spans="9:30">
      <c r="I9129" s="20"/>
      <c r="P9129" s="20"/>
      <c r="W9129" s="20"/>
      <c r="AD9129" s="20"/>
    </row>
    <row r="9130" spans="9:30">
      <c r="I9130" s="20"/>
      <c r="P9130" s="20"/>
      <c r="W9130" s="20"/>
      <c r="AD9130" s="20"/>
    </row>
    <row r="9131" spans="9:30">
      <c r="I9131" s="20"/>
      <c r="P9131" s="20"/>
      <c r="W9131" s="20"/>
      <c r="AD9131" s="20"/>
    </row>
    <row r="9132" spans="9:30">
      <c r="I9132" s="20"/>
      <c r="P9132" s="20"/>
      <c r="W9132" s="20"/>
      <c r="AD9132" s="20"/>
    </row>
    <row r="9133" spans="9:30">
      <c r="I9133" s="20"/>
      <c r="P9133" s="20"/>
      <c r="W9133" s="20"/>
      <c r="AD9133" s="20"/>
    </row>
    <row r="9134" spans="9:30">
      <c r="I9134" s="20"/>
      <c r="P9134" s="20"/>
      <c r="W9134" s="20"/>
      <c r="AD9134" s="20"/>
    </row>
    <row r="9135" spans="9:30">
      <c r="I9135" s="20"/>
      <c r="P9135" s="20"/>
      <c r="W9135" s="20"/>
      <c r="AD9135" s="20"/>
    </row>
    <row r="9136" spans="9:30">
      <c r="I9136" s="20"/>
      <c r="P9136" s="20"/>
      <c r="W9136" s="20"/>
      <c r="AD9136" s="20"/>
    </row>
    <row r="9137" spans="9:30">
      <c r="I9137" s="20"/>
      <c r="P9137" s="20"/>
      <c r="W9137" s="20"/>
      <c r="AD9137" s="20"/>
    </row>
    <row r="9138" spans="9:30">
      <c r="I9138" s="20"/>
      <c r="P9138" s="20"/>
      <c r="W9138" s="20"/>
      <c r="AD9138" s="20"/>
    </row>
    <row r="9139" spans="9:30">
      <c r="I9139" s="20"/>
      <c r="P9139" s="20"/>
      <c r="W9139" s="20"/>
      <c r="AD9139" s="20"/>
    </row>
    <row r="9140" spans="9:30">
      <c r="I9140" s="20"/>
      <c r="P9140" s="20"/>
      <c r="W9140" s="20"/>
      <c r="AD9140" s="20"/>
    </row>
    <row r="9141" spans="9:30">
      <c r="I9141" s="20"/>
      <c r="P9141" s="20"/>
      <c r="W9141" s="20"/>
      <c r="AD9141" s="20"/>
    </row>
    <row r="9142" spans="9:30">
      <c r="I9142" s="20"/>
      <c r="P9142" s="20"/>
      <c r="W9142" s="20"/>
      <c r="AD9142" s="20"/>
    </row>
    <row r="9143" spans="9:30">
      <c r="I9143" s="20"/>
      <c r="P9143" s="20"/>
      <c r="W9143" s="20"/>
      <c r="AD9143" s="20"/>
    </row>
    <row r="9144" spans="9:30">
      <c r="I9144" s="20"/>
      <c r="P9144" s="20"/>
      <c r="W9144" s="20"/>
      <c r="AD9144" s="20"/>
    </row>
    <row r="9145" spans="9:30">
      <c r="I9145" s="20"/>
      <c r="P9145" s="20"/>
      <c r="W9145" s="20"/>
      <c r="AD9145" s="20"/>
    </row>
    <row r="9146" spans="9:30">
      <c r="I9146" s="20"/>
      <c r="P9146" s="20"/>
      <c r="W9146" s="20"/>
      <c r="AD9146" s="20"/>
    </row>
    <row r="9147" spans="9:30">
      <c r="I9147" s="20"/>
      <c r="P9147" s="20"/>
      <c r="W9147" s="20"/>
      <c r="AD9147" s="20"/>
    </row>
    <row r="9148" spans="9:30">
      <c r="I9148" s="20"/>
      <c r="P9148" s="20"/>
      <c r="W9148" s="20"/>
      <c r="AD9148" s="20"/>
    </row>
    <row r="9149" spans="9:30">
      <c r="I9149" s="20"/>
      <c r="P9149" s="20"/>
      <c r="W9149" s="20"/>
      <c r="AD9149" s="20"/>
    </row>
    <row r="9150" spans="9:30">
      <c r="I9150" s="20"/>
      <c r="P9150" s="20"/>
      <c r="W9150" s="20"/>
      <c r="AD9150" s="20"/>
    </row>
    <row r="9151" spans="9:30">
      <c r="I9151" s="20"/>
      <c r="P9151" s="20"/>
      <c r="W9151" s="20"/>
      <c r="AD9151" s="20"/>
    </row>
    <row r="9152" spans="9:30">
      <c r="I9152" s="20"/>
      <c r="P9152" s="20"/>
      <c r="W9152" s="20"/>
      <c r="AD9152" s="20"/>
    </row>
    <row r="9153" spans="9:30">
      <c r="I9153" s="20"/>
      <c r="P9153" s="20"/>
      <c r="W9153" s="20"/>
      <c r="AD9153" s="20"/>
    </row>
    <row r="9154" spans="9:30">
      <c r="I9154" s="20"/>
      <c r="P9154" s="20"/>
      <c r="W9154" s="20"/>
      <c r="AD9154" s="20"/>
    </row>
    <row r="9155" spans="9:30">
      <c r="I9155" s="20"/>
      <c r="P9155" s="20"/>
      <c r="W9155" s="20"/>
      <c r="AD9155" s="20"/>
    </row>
    <row r="9156" spans="9:30">
      <c r="I9156" s="20"/>
      <c r="P9156" s="20"/>
      <c r="W9156" s="20"/>
      <c r="AD9156" s="20"/>
    </row>
    <row r="9157" spans="9:30">
      <c r="I9157" s="20"/>
      <c r="P9157" s="20"/>
      <c r="W9157" s="20"/>
      <c r="AD9157" s="20"/>
    </row>
    <row r="9158" spans="9:30">
      <c r="I9158" s="20"/>
      <c r="P9158" s="20"/>
      <c r="W9158" s="20"/>
      <c r="AD9158" s="20"/>
    </row>
    <row r="9159" spans="9:30">
      <c r="I9159" s="20"/>
      <c r="P9159" s="20"/>
      <c r="W9159" s="20"/>
      <c r="AD9159" s="20"/>
    </row>
    <row r="9160" spans="9:30">
      <c r="I9160" s="20"/>
      <c r="P9160" s="20"/>
      <c r="W9160" s="20"/>
      <c r="AD9160" s="20"/>
    </row>
    <row r="9161" spans="9:30">
      <c r="I9161" s="20"/>
      <c r="P9161" s="20"/>
      <c r="W9161" s="20"/>
      <c r="AD9161" s="20"/>
    </row>
    <row r="9162" spans="9:30">
      <c r="I9162" s="20"/>
      <c r="P9162" s="20"/>
      <c r="W9162" s="20"/>
      <c r="AD9162" s="20"/>
    </row>
    <row r="9163" spans="9:30">
      <c r="I9163" s="20"/>
      <c r="P9163" s="20"/>
      <c r="W9163" s="20"/>
      <c r="AD9163" s="20"/>
    </row>
    <row r="9164" spans="9:30">
      <c r="I9164" s="20"/>
      <c r="P9164" s="20"/>
      <c r="W9164" s="20"/>
      <c r="AD9164" s="20"/>
    </row>
    <row r="9165" spans="9:30">
      <c r="I9165" s="20"/>
      <c r="P9165" s="20"/>
      <c r="W9165" s="20"/>
      <c r="AD9165" s="20"/>
    </row>
    <row r="9166" spans="9:30">
      <c r="I9166" s="20"/>
      <c r="P9166" s="20"/>
      <c r="W9166" s="20"/>
      <c r="AD9166" s="20"/>
    </row>
    <row r="9167" spans="9:30">
      <c r="I9167" s="20"/>
      <c r="P9167" s="20"/>
      <c r="W9167" s="20"/>
      <c r="AD9167" s="20"/>
    </row>
    <row r="9168" spans="9:30">
      <c r="I9168" s="20"/>
      <c r="P9168" s="20"/>
      <c r="W9168" s="20"/>
      <c r="AD9168" s="20"/>
    </row>
    <row r="9169" spans="9:30">
      <c r="I9169" s="20"/>
      <c r="P9169" s="20"/>
      <c r="W9169" s="20"/>
      <c r="AD9169" s="20"/>
    </row>
    <row r="9170" spans="9:30">
      <c r="I9170" s="20"/>
      <c r="P9170" s="20"/>
      <c r="W9170" s="20"/>
      <c r="AD9170" s="20"/>
    </row>
    <row r="9171" spans="9:30">
      <c r="I9171" s="20"/>
      <c r="P9171" s="20"/>
      <c r="W9171" s="20"/>
      <c r="AD9171" s="20"/>
    </row>
    <row r="9172" spans="9:30">
      <c r="I9172" s="20"/>
      <c r="P9172" s="20"/>
      <c r="W9172" s="20"/>
      <c r="AD9172" s="20"/>
    </row>
    <row r="9173" spans="9:30">
      <c r="I9173" s="20"/>
      <c r="P9173" s="20"/>
      <c r="W9173" s="20"/>
      <c r="AD9173" s="20"/>
    </row>
    <row r="9174" spans="9:30">
      <c r="I9174" s="20"/>
      <c r="P9174" s="20"/>
      <c r="W9174" s="20"/>
      <c r="AD9174" s="20"/>
    </row>
    <row r="9175" spans="9:30">
      <c r="I9175" s="20"/>
      <c r="P9175" s="20"/>
      <c r="W9175" s="20"/>
      <c r="AD9175" s="20"/>
    </row>
    <row r="9176" spans="9:30">
      <c r="I9176" s="20"/>
      <c r="P9176" s="20"/>
      <c r="W9176" s="20"/>
      <c r="AD9176" s="20"/>
    </row>
    <row r="9177" spans="9:30">
      <c r="I9177" s="20"/>
      <c r="P9177" s="20"/>
      <c r="W9177" s="20"/>
      <c r="AD9177" s="20"/>
    </row>
    <row r="9178" spans="9:30">
      <c r="I9178" s="20"/>
      <c r="P9178" s="20"/>
      <c r="W9178" s="20"/>
      <c r="AD9178" s="20"/>
    </row>
    <row r="9179" spans="9:30">
      <c r="I9179" s="20"/>
      <c r="P9179" s="20"/>
      <c r="W9179" s="20"/>
      <c r="AD9179" s="20"/>
    </row>
    <row r="9180" spans="9:30">
      <c r="I9180" s="20"/>
      <c r="P9180" s="20"/>
      <c r="W9180" s="20"/>
      <c r="AD9180" s="20"/>
    </row>
    <row r="9181" spans="9:30">
      <c r="I9181" s="20"/>
      <c r="P9181" s="20"/>
      <c r="W9181" s="20"/>
      <c r="AD9181" s="20"/>
    </row>
    <row r="9182" spans="9:30">
      <c r="I9182" s="20"/>
      <c r="P9182" s="20"/>
      <c r="W9182" s="20"/>
      <c r="AD9182" s="20"/>
    </row>
    <row r="9183" spans="9:30">
      <c r="I9183" s="20"/>
      <c r="P9183" s="20"/>
      <c r="W9183" s="20"/>
      <c r="AD9183" s="20"/>
    </row>
    <row r="9184" spans="9:30">
      <c r="I9184" s="20"/>
      <c r="P9184" s="20"/>
      <c r="W9184" s="20"/>
      <c r="AD9184" s="20"/>
    </row>
    <row r="9185" spans="9:30">
      <c r="I9185" s="20"/>
      <c r="P9185" s="20"/>
      <c r="W9185" s="20"/>
      <c r="AD9185" s="20"/>
    </row>
    <row r="9186" spans="9:30">
      <c r="I9186" s="20"/>
      <c r="P9186" s="20"/>
      <c r="W9186" s="20"/>
      <c r="AD9186" s="20"/>
    </row>
    <row r="9187" spans="9:30">
      <c r="I9187" s="20"/>
      <c r="P9187" s="20"/>
      <c r="W9187" s="20"/>
      <c r="AD9187" s="20"/>
    </row>
    <row r="9188" spans="9:30">
      <c r="I9188" s="20"/>
      <c r="P9188" s="20"/>
      <c r="W9188" s="20"/>
      <c r="AD9188" s="20"/>
    </row>
    <row r="9189" spans="9:30">
      <c r="I9189" s="20"/>
      <c r="P9189" s="20"/>
      <c r="W9189" s="20"/>
      <c r="AD9189" s="20"/>
    </row>
    <row r="9190" spans="9:30">
      <c r="I9190" s="20"/>
      <c r="P9190" s="20"/>
      <c r="W9190" s="20"/>
      <c r="AD9190" s="20"/>
    </row>
    <row r="9191" spans="9:30">
      <c r="I9191" s="20"/>
      <c r="P9191" s="20"/>
      <c r="W9191" s="20"/>
      <c r="AD9191" s="20"/>
    </row>
    <row r="9192" spans="9:30">
      <c r="I9192" s="20"/>
      <c r="P9192" s="20"/>
      <c r="W9192" s="20"/>
      <c r="AD9192" s="20"/>
    </row>
    <row r="9193" spans="9:30">
      <c r="I9193" s="20"/>
      <c r="P9193" s="20"/>
      <c r="W9193" s="20"/>
      <c r="AD9193" s="20"/>
    </row>
    <row r="9194" spans="9:30">
      <c r="I9194" s="20"/>
      <c r="P9194" s="20"/>
      <c r="W9194" s="20"/>
      <c r="AD9194" s="20"/>
    </row>
    <row r="9195" spans="9:30">
      <c r="I9195" s="20"/>
      <c r="P9195" s="20"/>
      <c r="W9195" s="20"/>
      <c r="AD9195" s="20"/>
    </row>
    <row r="9196" spans="9:30">
      <c r="I9196" s="20"/>
      <c r="P9196" s="20"/>
      <c r="W9196" s="20"/>
      <c r="AD9196" s="20"/>
    </row>
    <row r="9197" spans="9:30">
      <c r="I9197" s="20"/>
      <c r="P9197" s="20"/>
      <c r="W9197" s="20"/>
      <c r="AD9197" s="20"/>
    </row>
    <row r="9198" spans="9:30">
      <c r="I9198" s="20"/>
      <c r="P9198" s="20"/>
      <c r="W9198" s="20"/>
      <c r="AD9198" s="20"/>
    </row>
    <row r="9199" spans="9:30">
      <c r="I9199" s="20"/>
      <c r="P9199" s="20"/>
      <c r="W9199" s="20"/>
      <c r="AD9199" s="20"/>
    </row>
    <row r="9200" spans="9:30">
      <c r="I9200" s="20"/>
      <c r="P9200" s="20"/>
      <c r="W9200" s="20"/>
      <c r="AD9200" s="20"/>
    </row>
    <row r="9201" spans="9:30">
      <c r="I9201" s="20"/>
      <c r="P9201" s="20"/>
      <c r="W9201" s="20"/>
      <c r="AD9201" s="20"/>
    </row>
    <row r="9202" spans="9:30">
      <c r="I9202" s="20"/>
      <c r="P9202" s="20"/>
      <c r="W9202" s="20"/>
      <c r="AD9202" s="20"/>
    </row>
    <row r="9203" spans="9:30">
      <c r="I9203" s="20"/>
      <c r="P9203" s="20"/>
      <c r="W9203" s="20"/>
      <c r="AD9203" s="20"/>
    </row>
    <row r="9204" spans="9:30">
      <c r="I9204" s="20"/>
      <c r="P9204" s="20"/>
      <c r="W9204" s="20"/>
      <c r="AD9204" s="20"/>
    </row>
    <row r="9205" spans="9:30">
      <c r="I9205" s="20"/>
      <c r="P9205" s="20"/>
      <c r="W9205" s="20"/>
      <c r="AD9205" s="20"/>
    </row>
    <row r="9206" spans="9:30">
      <c r="I9206" s="20"/>
      <c r="P9206" s="20"/>
      <c r="W9206" s="20"/>
      <c r="AD9206" s="20"/>
    </row>
    <row r="9207" spans="9:30">
      <c r="I9207" s="20"/>
      <c r="P9207" s="20"/>
      <c r="W9207" s="20"/>
      <c r="AD9207" s="20"/>
    </row>
    <row r="9208" spans="9:30">
      <c r="I9208" s="20"/>
      <c r="P9208" s="20"/>
      <c r="W9208" s="20"/>
      <c r="AD9208" s="20"/>
    </row>
    <row r="9209" spans="9:30">
      <c r="I9209" s="20"/>
      <c r="P9209" s="20"/>
      <c r="W9209" s="20"/>
      <c r="AD9209" s="20"/>
    </row>
    <row r="9210" spans="9:30">
      <c r="I9210" s="20"/>
      <c r="P9210" s="20"/>
      <c r="W9210" s="20"/>
      <c r="AD9210" s="20"/>
    </row>
    <row r="9211" spans="9:30">
      <c r="I9211" s="20"/>
      <c r="P9211" s="20"/>
      <c r="W9211" s="20"/>
      <c r="AD9211" s="20"/>
    </row>
    <row r="9212" spans="9:30">
      <c r="I9212" s="20"/>
      <c r="P9212" s="20"/>
      <c r="W9212" s="20"/>
      <c r="AD9212" s="20"/>
    </row>
    <row r="9213" spans="9:30">
      <c r="I9213" s="20"/>
      <c r="P9213" s="20"/>
      <c r="W9213" s="20"/>
      <c r="AD9213" s="20"/>
    </row>
    <row r="9214" spans="9:30">
      <c r="I9214" s="20"/>
      <c r="P9214" s="20"/>
      <c r="W9214" s="20"/>
      <c r="AD9214" s="20"/>
    </row>
    <row r="9215" spans="9:30">
      <c r="I9215" s="20"/>
      <c r="P9215" s="20"/>
      <c r="W9215" s="20"/>
      <c r="AD9215" s="20"/>
    </row>
    <row r="9216" spans="9:30">
      <c r="I9216" s="20"/>
      <c r="P9216" s="20"/>
      <c r="W9216" s="20"/>
      <c r="AD9216" s="20"/>
    </row>
    <row r="9217" spans="9:30">
      <c r="I9217" s="20"/>
      <c r="P9217" s="20"/>
      <c r="W9217" s="20"/>
      <c r="AD9217" s="20"/>
    </row>
    <row r="9218" spans="9:30">
      <c r="I9218" s="20"/>
      <c r="P9218" s="20"/>
      <c r="W9218" s="20"/>
      <c r="AD9218" s="20"/>
    </row>
    <row r="9219" spans="9:30">
      <c r="I9219" s="20"/>
      <c r="P9219" s="20"/>
      <c r="W9219" s="20"/>
      <c r="AD9219" s="20"/>
    </row>
    <row r="9220" spans="9:30">
      <c r="I9220" s="20"/>
      <c r="P9220" s="20"/>
      <c r="W9220" s="20"/>
      <c r="AD9220" s="20"/>
    </row>
    <row r="9221" spans="9:30">
      <c r="I9221" s="20"/>
      <c r="P9221" s="20"/>
      <c r="W9221" s="20"/>
      <c r="AD9221" s="20"/>
    </row>
    <row r="9222" spans="9:30">
      <c r="I9222" s="20"/>
      <c r="P9222" s="20"/>
      <c r="W9222" s="20"/>
      <c r="AD9222" s="20"/>
    </row>
    <row r="9223" spans="9:30">
      <c r="I9223" s="20"/>
      <c r="P9223" s="20"/>
      <c r="W9223" s="20"/>
      <c r="AD9223" s="20"/>
    </row>
    <row r="9224" spans="9:30">
      <c r="I9224" s="20"/>
      <c r="P9224" s="20"/>
      <c r="W9224" s="20"/>
      <c r="AD9224" s="20"/>
    </row>
    <row r="9225" spans="9:30">
      <c r="I9225" s="20"/>
      <c r="P9225" s="20"/>
      <c r="W9225" s="20"/>
      <c r="AD9225" s="20"/>
    </row>
    <row r="9226" spans="9:30">
      <c r="I9226" s="20"/>
      <c r="P9226" s="20"/>
      <c r="W9226" s="20"/>
      <c r="AD9226" s="20"/>
    </row>
    <row r="9227" spans="9:30">
      <c r="I9227" s="20"/>
      <c r="P9227" s="20"/>
      <c r="W9227" s="20"/>
      <c r="AD9227" s="20"/>
    </row>
    <row r="9228" spans="9:30">
      <c r="I9228" s="20"/>
      <c r="P9228" s="20"/>
      <c r="W9228" s="20"/>
      <c r="AD9228" s="20"/>
    </row>
    <row r="9229" spans="9:30">
      <c r="I9229" s="20"/>
      <c r="P9229" s="20"/>
      <c r="W9229" s="20"/>
      <c r="AD9229" s="20"/>
    </row>
    <row r="9230" spans="9:30">
      <c r="I9230" s="20"/>
      <c r="P9230" s="20"/>
      <c r="W9230" s="20"/>
      <c r="AD9230" s="20"/>
    </row>
    <row r="9231" spans="9:30">
      <c r="I9231" s="20"/>
      <c r="P9231" s="20"/>
      <c r="W9231" s="20"/>
      <c r="AD9231" s="20"/>
    </row>
    <row r="9232" spans="9:30">
      <c r="I9232" s="20"/>
      <c r="P9232" s="20"/>
      <c r="W9232" s="20"/>
      <c r="AD9232" s="20"/>
    </row>
    <row r="9233" spans="9:30">
      <c r="I9233" s="20"/>
      <c r="P9233" s="20"/>
      <c r="W9233" s="20"/>
      <c r="AD9233" s="20"/>
    </row>
    <row r="9234" spans="9:30">
      <c r="I9234" s="20"/>
      <c r="P9234" s="20"/>
      <c r="W9234" s="20"/>
      <c r="AD9234" s="20"/>
    </row>
    <row r="9235" spans="9:30">
      <c r="I9235" s="20"/>
      <c r="P9235" s="20"/>
      <c r="W9235" s="20"/>
      <c r="AD9235" s="20"/>
    </row>
    <row r="9236" spans="9:30">
      <c r="I9236" s="20"/>
      <c r="P9236" s="20"/>
      <c r="W9236" s="20"/>
      <c r="AD9236" s="20"/>
    </row>
    <row r="9237" spans="9:30">
      <c r="I9237" s="20"/>
      <c r="P9237" s="20"/>
      <c r="W9237" s="20"/>
      <c r="AD9237" s="20"/>
    </row>
    <row r="9238" spans="9:30">
      <c r="I9238" s="20"/>
      <c r="P9238" s="20"/>
      <c r="W9238" s="20"/>
      <c r="AD9238" s="20"/>
    </row>
    <row r="9239" spans="9:30">
      <c r="I9239" s="20"/>
      <c r="P9239" s="20"/>
      <c r="W9239" s="20"/>
      <c r="AD9239" s="20"/>
    </row>
    <row r="9240" spans="9:30">
      <c r="I9240" s="20"/>
      <c r="P9240" s="20"/>
      <c r="W9240" s="20"/>
      <c r="AD9240" s="20"/>
    </row>
    <row r="9241" spans="9:30">
      <c r="I9241" s="20"/>
      <c r="P9241" s="20"/>
      <c r="W9241" s="20"/>
      <c r="AD9241" s="20"/>
    </row>
    <row r="9242" spans="9:30">
      <c r="I9242" s="20"/>
      <c r="P9242" s="20"/>
      <c r="W9242" s="20"/>
      <c r="AD9242" s="20"/>
    </row>
    <row r="9243" spans="9:30">
      <c r="I9243" s="20"/>
      <c r="P9243" s="20"/>
      <c r="W9243" s="20"/>
      <c r="AD9243" s="20"/>
    </row>
    <row r="9244" spans="9:30">
      <c r="I9244" s="20"/>
      <c r="P9244" s="20"/>
      <c r="W9244" s="20"/>
      <c r="AD9244" s="20"/>
    </row>
    <row r="9245" spans="9:30">
      <c r="I9245" s="20"/>
      <c r="P9245" s="20"/>
      <c r="W9245" s="20"/>
      <c r="AD9245" s="20"/>
    </row>
    <row r="9246" spans="9:30">
      <c r="I9246" s="20"/>
      <c r="P9246" s="20"/>
      <c r="W9246" s="20"/>
      <c r="AD9246" s="20"/>
    </row>
    <row r="9247" spans="9:30">
      <c r="I9247" s="20"/>
      <c r="P9247" s="20"/>
      <c r="W9247" s="20"/>
      <c r="AD9247" s="20"/>
    </row>
    <row r="9248" spans="9:30">
      <c r="I9248" s="20"/>
      <c r="P9248" s="20"/>
      <c r="W9248" s="20"/>
      <c r="AD9248" s="20"/>
    </row>
    <row r="9249" spans="9:30">
      <c r="I9249" s="20"/>
      <c r="P9249" s="20"/>
      <c r="W9249" s="20"/>
      <c r="AD9249" s="20"/>
    </row>
    <row r="9250" spans="9:30">
      <c r="I9250" s="20"/>
      <c r="P9250" s="20"/>
      <c r="W9250" s="20"/>
      <c r="AD9250" s="20"/>
    </row>
    <row r="9251" spans="9:30">
      <c r="I9251" s="20"/>
      <c r="P9251" s="20"/>
      <c r="W9251" s="20"/>
      <c r="AD9251" s="20"/>
    </row>
    <row r="9252" spans="9:30">
      <c r="I9252" s="20"/>
      <c r="P9252" s="20"/>
      <c r="W9252" s="20"/>
      <c r="AD9252" s="20"/>
    </row>
    <row r="9253" spans="9:30">
      <c r="I9253" s="20"/>
      <c r="P9253" s="20"/>
      <c r="W9253" s="20"/>
      <c r="AD9253" s="20"/>
    </row>
    <row r="9254" spans="9:30">
      <c r="I9254" s="20"/>
      <c r="P9254" s="20"/>
      <c r="W9254" s="20"/>
      <c r="AD9254" s="20"/>
    </row>
    <row r="9255" spans="9:30">
      <c r="I9255" s="20"/>
      <c r="P9255" s="20"/>
      <c r="W9255" s="20"/>
      <c r="AD9255" s="20"/>
    </row>
    <row r="9256" spans="9:30">
      <c r="I9256" s="20"/>
      <c r="P9256" s="20"/>
      <c r="W9256" s="20"/>
      <c r="AD9256" s="20"/>
    </row>
    <row r="9257" spans="9:30">
      <c r="I9257" s="20"/>
      <c r="P9257" s="20"/>
      <c r="W9257" s="20"/>
      <c r="AD9257" s="20"/>
    </row>
    <row r="9258" spans="9:30">
      <c r="I9258" s="20"/>
      <c r="P9258" s="20"/>
      <c r="W9258" s="20"/>
      <c r="AD9258" s="20"/>
    </row>
    <row r="9259" spans="9:30">
      <c r="I9259" s="20"/>
      <c r="P9259" s="20"/>
      <c r="W9259" s="20"/>
      <c r="AD9259" s="20"/>
    </row>
    <row r="9260" spans="9:30">
      <c r="I9260" s="20"/>
      <c r="P9260" s="20"/>
      <c r="W9260" s="20"/>
      <c r="AD9260" s="20"/>
    </row>
    <row r="9261" spans="9:30">
      <c r="I9261" s="20"/>
      <c r="P9261" s="20"/>
      <c r="W9261" s="20"/>
      <c r="AD9261" s="20"/>
    </row>
    <row r="9262" spans="9:30">
      <c r="I9262" s="20"/>
      <c r="P9262" s="20"/>
      <c r="W9262" s="20"/>
      <c r="AD9262" s="20"/>
    </row>
    <row r="9263" spans="9:30">
      <c r="I9263" s="20"/>
      <c r="P9263" s="20"/>
      <c r="W9263" s="20"/>
      <c r="AD9263" s="20"/>
    </row>
    <row r="9264" spans="9:30">
      <c r="I9264" s="20"/>
      <c r="P9264" s="20"/>
      <c r="W9264" s="20"/>
      <c r="AD9264" s="20"/>
    </row>
    <row r="9265" spans="9:30">
      <c r="I9265" s="20"/>
      <c r="P9265" s="20"/>
      <c r="W9265" s="20"/>
      <c r="AD9265" s="20"/>
    </row>
    <row r="9266" spans="9:30">
      <c r="I9266" s="20"/>
      <c r="P9266" s="20"/>
      <c r="W9266" s="20"/>
      <c r="AD9266" s="20"/>
    </row>
    <row r="9267" spans="9:30">
      <c r="I9267" s="20"/>
      <c r="P9267" s="20"/>
      <c r="W9267" s="20"/>
      <c r="AD9267" s="20"/>
    </row>
    <row r="9268" spans="9:30">
      <c r="I9268" s="20"/>
      <c r="P9268" s="20"/>
      <c r="W9268" s="20"/>
      <c r="AD9268" s="20"/>
    </row>
    <row r="9269" spans="9:30">
      <c r="I9269" s="20"/>
      <c r="P9269" s="20"/>
      <c r="W9269" s="20"/>
      <c r="AD9269" s="20"/>
    </row>
    <row r="9270" spans="9:30">
      <c r="I9270" s="20"/>
      <c r="P9270" s="20"/>
      <c r="W9270" s="20"/>
      <c r="AD9270" s="20"/>
    </row>
    <row r="9271" spans="9:30">
      <c r="I9271" s="20"/>
      <c r="P9271" s="20"/>
      <c r="W9271" s="20"/>
      <c r="AD9271" s="20"/>
    </row>
    <row r="9272" spans="9:30">
      <c r="I9272" s="20"/>
      <c r="P9272" s="20"/>
      <c r="W9272" s="20"/>
      <c r="AD9272" s="20"/>
    </row>
    <row r="9273" spans="9:30">
      <c r="I9273" s="20"/>
      <c r="P9273" s="20"/>
      <c r="W9273" s="20"/>
      <c r="AD9273" s="20"/>
    </row>
    <row r="9274" spans="9:30">
      <c r="I9274" s="20"/>
      <c r="P9274" s="20"/>
      <c r="W9274" s="20"/>
      <c r="AD9274" s="20"/>
    </row>
    <row r="9275" spans="9:30">
      <c r="I9275" s="20"/>
      <c r="P9275" s="20"/>
      <c r="W9275" s="20"/>
      <c r="AD9275" s="20"/>
    </row>
    <row r="9276" spans="9:30">
      <c r="I9276" s="20"/>
      <c r="P9276" s="20"/>
      <c r="W9276" s="20"/>
      <c r="AD9276" s="20"/>
    </row>
    <row r="9277" spans="9:30">
      <c r="I9277" s="20"/>
      <c r="P9277" s="20"/>
      <c r="W9277" s="20"/>
      <c r="AD9277" s="20"/>
    </row>
    <row r="9278" spans="9:30">
      <c r="I9278" s="20"/>
      <c r="P9278" s="20"/>
      <c r="W9278" s="20"/>
      <c r="AD9278" s="20"/>
    </row>
    <row r="9279" spans="9:30">
      <c r="I9279" s="20"/>
      <c r="P9279" s="20"/>
      <c r="W9279" s="20"/>
      <c r="AD9279" s="20"/>
    </row>
    <row r="9280" spans="9:30">
      <c r="I9280" s="20"/>
      <c r="P9280" s="20"/>
      <c r="W9280" s="20"/>
      <c r="AD9280" s="20"/>
    </row>
    <row r="9281" spans="9:30">
      <c r="I9281" s="20"/>
      <c r="P9281" s="20"/>
      <c r="W9281" s="20"/>
      <c r="AD9281" s="20"/>
    </row>
    <row r="9282" spans="9:30">
      <c r="I9282" s="20"/>
      <c r="P9282" s="20"/>
      <c r="W9282" s="20"/>
      <c r="AD9282" s="20"/>
    </row>
    <row r="9283" spans="9:30">
      <c r="I9283" s="20"/>
      <c r="P9283" s="20"/>
      <c r="W9283" s="20"/>
      <c r="AD9283" s="20"/>
    </row>
    <row r="9284" spans="9:30">
      <c r="I9284" s="20"/>
      <c r="P9284" s="20"/>
      <c r="W9284" s="20"/>
      <c r="AD9284" s="20"/>
    </row>
    <row r="9285" spans="9:30">
      <c r="I9285" s="20"/>
      <c r="P9285" s="20"/>
      <c r="W9285" s="20"/>
      <c r="AD9285" s="20"/>
    </row>
    <row r="9286" spans="9:30">
      <c r="I9286" s="20"/>
      <c r="P9286" s="20"/>
      <c r="W9286" s="20"/>
      <c r="AD9286" s="20"/>
    </row>
    <row r="9287" spans="9:30">
      <c r="I9287" s="20"/>
      <c r="P9287" s="20"/>
      <c r="W9287" s="20"/>
      <c r="AD9287" s="20"/>
    </row>
    <row r="9288" spans="9:30">
      <c r="I9288" s="20"/>
      <c r="P9288" s="20"/>
      <c r="W9288" s="20"/>
      <c r="AD9288" s="20"/>
    </row>
    <row r="9289" spans="9:30">
      <c r="I9289" s="20"/>
      <c r="P9289" s="20"/>
      <c r="W9289" s="20"/>
      <c r="AD9289" s="20"/>
    </row>
    <row r="9290" spans="9:30">
      <c r="I9290" s="20"/>
      <c r="P9290" s="20"/>
      <c r="W9290" s="20"/>
      <c r="AD9290" s="20"/>
    </row>
    <row r="9291" spans="9:30">
      <c r="I9291" s="20"/>
      <c r="P9291" s="20"/>
      <c r="W9291" s="20"/>
      <c r="AD9291" s="20"/>
    </row>
    <row r="9292" spans="9:30">
      <c r="I9292" s="20"/>
      <c r="P9292" s="20"/>
      <c r="W9292" s="20"/>
      <c r="AD9292" s="20"/>
    </row>
    <row r="9293" spans="9:30">
      <c r="I9293" s="20"/>
      <c r="P9293" s="20"/>
      <c r="W9293" s="20"/>
      <c r="AD9293" s="20"/>
    </row>
    <row r="9294" spans="9:30">
      <c r="I9294" s="20"/>
      <c r="P9294" s="20"/>
      <c r="W9294" s="20"/>
      <c r="AD9294" s="20"/>
    </row>
    <row r="9295" spans="9:30">
      <c r="I9295" s="20"/>
      <c r="P9295" s="20"/>
      <c r="W9295" s="20"/>
      <c r="AD9295" s="20"/>
    </row>
    <row r="9296" spans="9:30">
      <c r="I9296" s="20"/>
      <c r="P9296" s="20"/>
      <c r="W9296" s="20"/>
      <c r="AD9296" s="20"/>
    </row>
    <row r="9297" spans="9:30">
      <c r="I9297" s="20"/>
      <c r="P9297" s="20"/>
      <c r="W9297" s="20"/>
      <c r="AD9297" s="20"/>
    </row>
    <row r="9298" spans="9:30">
      <c r="I9298" s="20"/>
      <c r="P9298" s="20"/>
      <c r="W9298" s="20"/>
      <c r="AD9298" s="20"/>
    </row>
    <row r="9299" spans="9:30">
      <c r="I9299" s="20"/>
      <c r="P9299" s="20"/>
      <c r="W9299" s="20"/>
      <c r="AD9299" s="20"/>
    </row>
    <row r="9300" spans="9:30">
      <c r="I9300" s="20"/>
      <c r="P9300" s="20"/>
      <c r="W9300" s="20"/>
      <c r="AD9300" s="20"/>
    </row>
    <row r="9301" spans="9:30">
      <c r="I9301" s="20"/>
      <c r="P9301" s="20"/>
      <c r="W9301" s="20"/>
      <c r="AD9301" s="20"/>
    </row>
    <row r="9302" spans="9:30">
      <c r="I9302" s="20"/>
      <c r="P9302" s="20"/>
      <c r="W9302" s="20"/>
      <c r="AD9302" s="20"/>
    </row>
    <row r="9303" spans="9:30">
      <c r="I9303" s="20"/>
      <c r="P9303" s="20"/>
      <c r="W9303" s="20"/>
      <c r="AD9303" s="20"/>
    </row>
    <row r="9304" spans="9:30">
      <c r="I9304" s="20"/>
      <c r="P9304" s="20"/>
      <c r="W9304" s="20"/>
      <c r="AD9304" s="20"/>
    </row>
    <row r="9305" spans="9:30">
      <c r="I9305" s="20"/>
      <c r="P9305" s="20"/>
      <c r="W9305" s="20"/>
      <c r="AD9305" s="20"/>
    </row>
    <row r="9306" spans="9:30">
      <c r="I9306" s="20"/>
      <c r="P9306" s="20"/>
      <c r="W9306" s="20"/>
      <c r="AD9306" s="20"/>
    </row>
    <row r="9307" spans="9:30">
      <c r="I9307" s="20"/>
      <c r="P9307" s="20"/>
      <c r="W9307" s="20"/>
      <c r="AD9307" s="20"/>
    </row>
    <row r="9308" spans="9:30">
      <c r="I9308" s="20"/>
      <c r="P9308" s="20"/>
      <c r="W9308" s="20"/>
      <c r="AD9308" s="20"/>
    </row>
    <row r="9309" spans="9:30">
      <c r="I9309" s="20"/>
      <c r="P9309" s="20"/>
      <c r="W9309" s="20"/>
      <c r="AD9309" s="20"/>
    </row>
    <row r="9310" spans="9:30">
      <c r="I9310" s="20"/>
      <c r="P9310" s="20"/>
      <c r="W9310" s="20"/>
      <c r="AD9310" s="20"/>
    </row>
    <row r="9311" spans="9:30">
      <c r="I9311" s="20"/>
      <c r="P9311" s="20"/>
      <c r="W9311" s="20"/>
      <c r="AD9311" s="20"/>
    </row>
    <row r="9312" spans="9:30">
      <c r="I9312" s="20"/>
      <c r="P9312" s="20"/>
      <c r="W9312" s="20"/>
      <c r="AD9312" s="20"/>
    </row>
    <row r="9313" spans="9:30">
      <c r="I9313" s="20"/>
      <c r="P9313" s="20"/>
      <c r="W9313" s="20"/>
      <c r="AD9313" s="20"/>
    </row>
    <row r="9314" spans="9:30">
      <c r="I9314" s="20"/>
      <c r="P9314" s="20"/>
      <c r="W9314" s="20"/>
      <c r="AD9314" s="20"/>
    </row>
    <row r="9315" spans="9:30">
      <c r="I9315" s="20"/>
      <c r="P9315" s="20"/>
      <c r="W9315" s="20"/>
      <c r="AD9315" s="20"/>
    </row>
    <row r="9316" spans="9:30">
      <c r="I9316" s="20"/>
      <c r="P9316" s="20"/>
      <c r="W9316" s="20"/>
      <c r="AD9316" s="20"/>
    </row>
    <row r="9317" spans="9:30">
      <c r="I9317" s="20"/>
      <c r="P9317" s="20"/>
      <c r="W9317" s="20"/>
      <c r="AD9317" s="20"/>
    </row>
    <row r="9318" spans="9:30">
      <c r="I9318" s="20"/>
      <c r="P9318" s="20"/>
      <c r="W9318" s="20"/>
      <c r="AD9318" s="20"/>
    </row>
    <row r="9319" spans="9:30">
      <c r="I9319" s="20"/>
      <c r="P9319" s="20"/>
      <c r="W9319" s="20"/>
      <c r="AD9319" s="20"/>
    </row>
    <row r="9320" spans="9:30">
      <c r="I9320" s="20"/>
      <c r="P9320" s="20"/>
      <c r="W9320" s="20"/>
      <c r="AD9320" s="20"/>
    </row>
    <row r="9321" spans="9:30">
      <c r="I9321" s="20"/>
      <c r="P9321" s="20"/>
      <c r="W9321" s="20"/>
      <c r="AD9321" s="20"/>
    </row>
    <row r="9322" spans="9:30">
      <c r="I9322" s="20"/>
      <c r="P9322" s="20"/>
      <c r="W9322" s="20"/>
      <c r="AD9322" s="20"/>
    </row>
    <row r="9323" spans="9:30">
      <c r="I9323" s="20"/>
      <c r="P9323" s="20"/>
      <c r="W9323" s="20"/>
      <c r="AD9323" s="20"/>
    </row>
    <row r="9324" spans="9:30">
      <c r="I9324" s="20"/>
      <c r="P9324" s="20"/>
      <c r="W9324" s="20"/>
      <c r="AD9324" s="20"/>
    </row>
    <row r="9325" spans="9:30">
      <c r="I9325" s="20"/>
      <c r="P9325" s="20"/>
      <c r="W9325" s="20"/>
      <c r="AD9325" s="20"/>
    </row>
    <row r="9326" spans="9:30">
      <c r="I9326" s="20"/>
      <c r="P9326" s="20"/>
      <c r="W9326" s="20"/>
      <c r="AD9326" s="20"/>
    </row>
    <row r="9327" spans="9:30">
      <c r="I9327" s="20"/>
      <c r="P9327" s="20"/>
      <c r="W9327" s="20"/>
      <c r="AD9327" s="20"/>
    </row>
    <row r="9328" spans="9:30">
      <c r="I9328" s="20"/>
      <c r="P9328" s="20"/>
      <c r="W9328" s="20"/>
      <c r="AD9328" s="20"/>
    </row>
    <row r="9329" spans="9:30">
      <c r="I9329" s="20"/>
      <c r="P9329" s="20"/>
      <c r="W9329" s="20"/>
      <c r="AD9329" s="20"/>
    </row>
    <row r="9330" spans="9:30">
      <c r="I9330" s="20"/>
      <c r="P9330" s="20"/>
      <c r="W9330" s="20"/>
      <c r="AD9330" s="20"/>
    </row>
    <row r="9331" spans="9:30">
      <c r="I9331" s="20"/>
      <c r="P9331" s="20"/>
      <c r="W9331" s="20"/>
      <c r="AD9331" s="20"/>
    </row>
    <row r="9332" spans="9:30">
      <c r="I9332" s="20"/>
      <c r="P9332" s="20"/>
      <c r="W9332" s="20"/>
      <c r="AD9332" s="20"/>
    </row>
    <row r="9333" spans="9:30">
      <c r="I9333" s="20"/>
      <c r="P9333" s="20"/>
      <c r="W9333" s="20"/>
      <c r="AD9333" s="20"/>
    </row>
    <row r="9334" spans="9:30">
      <c r="I9334" s="20"/>
      <c r="P9334" s="20"/>
      <c r="W9334" s="20"/>
      <c r="AD9334" s="20"/>
    </row>
    <row r="9335" spans="9:30">
      <c r="I9335" s="20"/>
      <c r="P9335" s="20"/>
      <c r="W9335" s="20"/>
      <c r="AD9335" s="20"/>
    </row>
    <row r="9336" spans="9:30">
      <c r="I9336" s="20"/>
      <c r="P9336" s="20"/>
      <c r="W9336" s="20"/>
      <c r="AD9336" s="20"/>
    </row>
    <row r="9337" spans="9:30">
      <c r="I9337" s="20"/>
      <c r="P9337" s="20"/>
      <c r="W9337" s="20"/>
      <c r="AD9337" s="20"/>
    </row>
    <row r="9338" spans="9:30">
      <c r="I9338" s="20"/>
      <c r="P9338" s="20"/>
      <c r="W9338" s="20"/>
      <c r="AD9338" s="20"/>
    </row>
    <row r="9339" spans="9:30">
      <c r="I9339" s="20"/>
      <c r="P9339" s="20"/>
      <c r="W9339" s="20"/>
      <c r="AD9339" s="20"/>
    </row>
    <row r="9340" spans="9:30">
      <c r="I9340" s="20"/>
      <c r="P9340" s="20"/>
      <c r="W9340" s="20"/>
      <c r="AD9340" s="20"/>
    </row>
    <row r="9341" spans="9:30">
      <c r="I9341" s="20"/>
      <c r="P9341" s="20"/>
      <c r="W9341" s="20"/>
      <c r="AD9341" s="20"/>
    </row>
    <row r="9342" spans="9:30">
      <c r="I9342" s="20"/>
      <c r="P9342" s="20"/>
      <c r="W9342" s="20"/>
      <c r="AD9342" s="20"/>
    </row>
    <row r="9343" spans="9:30">
      <c r="I9343" s="20"/>
      <c r="P9343" s="20"/>
      <c r="W9343" s="20"/>
      <c r="AD9343" s="20"/>
    </row>
    <row r="9344" spans="9:30">
      <c r="I9344" s="20"/>
      <c r="P9344" s="20"/>
      <c r="W9344" s="20"/>
      <c r="AD9344" s="20"/>
    </row>
    <row r="9345" spans="9:30">
      <c r="I9345" s="20"/>
      <c r="P9345" s="20"/>
      <c r="W9345" s="20"/>
      <c r="AD9345" s="20"/>
    </row>
    <row r="9346" spans="9:30">
      <c r="I9346" s="20"/>
      <c r="P9346" s="20"/>
      <c r="W9346" s="20"/>
      <c r="AD9346" s="20"/>
    </row>
    <row r="9347" spans="9:30">
      <c r="I9347" s="20"/>
      <c r="P9347" s="20"/>
      <c r="W9347" s="20"/>
      <c r="AD9347" s="20"/>
    </row>
    <row r="9348" spans="9:30">
      <c r="I9348" s="20"/>
      <c r="P9348" s="20"/>
      <c r="W9348" s="20"/>
      <c r="AD9348" s="20"/>
    </row>
    <row r="9349" spans="9:30">
      <c r="I9349" s="20"/>
      <c r="P9349" s="20"/>
      <c r="W9349" s="20"/>
      <c r="AD9349" s="20"/>
    </row>
    <row r="9350" spans="9:30">
      <c r="I9350" s="20"/>
      <c r="P9350" s="20"/>
      <c r="W9350" s="20"/>
      <c r="AD9350" s="20"/>
    </row>
    <row r="9351" spans="9:30">
      <c r="I9351" s="20"/>
      <c r="P9351" s="20"/>
      <c r="W9351" s="20"/>
      <c r="AD9351" s="20"/>
    </row>
    <row r="9352" spans="9:30">
      <c r="I9352" s="20"/>
      <c r="P9352" s="20"/>
      <c r="W9352" s="20"/>
      <c r="AD9352" s="20"/>
    </row>
    <row r="9353" spans="9:30">
      <c r="I9353" s="20"/>
      <c r="P9353" s="20"/>
      <c r="W9353" s="20"/>
      <c r="AD9353" s="20"/>
    </row>
    <row r="9354" spans="9:30">
      <c r="I9354" s="20"/>
      <c r="P9354" s="20"/>
      <c r="W9354" s="20"/>
      <c r="AD9354" s="20"/>
    </row>
    <row r="9355" spans="9:30">
      <c r="I9355" s="20"/>
      <c r="P9355" s="20"/>
      <c r="W9355" s="20"/>
      <c r="AD9355" s="20"/>
    </row>
    <row r="9356" spans="9:30">
      <c r="I9356" s="20"/>
      <c r="P9356" s="20"/>
      <c r="W9356" s="20"/>
      <c r="AD9356" s="20"/>
    </row>
    <row r="9357" spans="9:30">
      <c r="I9357" s="20"/>
      <c r="P9357" s="20"/>
      <c r="W9357" s="20"/>
      <c r="AD9357" s="20"/>
    </row>
    <row r="9358" spans="9:30">
      <c r="I9358" s="20"/>
      <c r="P9358" s="20"/>
      <c r="W9358" s="20"/>
      <c r="AD9358" s="20"/>
    </row>
    <row r="9359" spans="9:30">
      <c r="I9359" s="20"/>
      <c r="P9359" s="20"/>
      <c r="W9359" s="20"/>
      <c r="AD9359" s="20"/>
    </row>
    <row r="9360" spans="9:30">
      <c r="I9360" s="20"/>
      <c r="P9360" s="20"/>
      <c r="W9360" s="20"/>
      <c r="AD9360" s="20"/>
    </row>
    <row r="9361" spans="9:30">
      <c r="I9361" s="20"/>
      <c r="P9361" s="20"/>
      <c r="W9361" s="20"/>
      <c r="AD9361" s="20"/>
    </row>
    <row r="9362" spans="9:30">
      <c r="I9362" s="20"/>
      <c r="P9362" s="20"/>
      <c r="W9362" s="20"/>
      <c r="AD9362" s="20"/>
    </row>
    <row r="9363" spans="9:30">
      <c r="I9363" s="20"/>
      <c r="P9363" s="20"/>
      <c r="W9363" s="20"/>
      <c r="AD9363" s="20"/>
    </row>
    <row r="9364" spans="9:30">
      <c r="I9364" s="20"/>
      <c r="P9364" s="20"/>
      <c r="W9364" s="20"/>
      <c r="AD9364" s="20"/>
    </row>
    <row r="9365" spans="9:30">
      <c r="I9365" s="20"/>
      <c r="P9365" s="20"/>
      <c r="W9365" s="20"/>
      <c r="AD9365" s="20"/>
    </row>
    <row r="9366" spans="9:30">
      <c r="I9366" s="20"/>
      <c r="P9366" s="20"/>
      <c r="W9366" s="20"/>
      <c r="AD9366" s="20"/>
    </row>
    <row r="9367" spans="9:30">
      <c r="I9367" s="20"/>
      <c r="P9367" s="20"/>
      <c r="W9367" s="20"/>
      <c r="AD9367" s="20"/>
    </row>
    <row r="9368" spans="9:30">
      <c r="I9368" s="20"/>
      <c r="P9368" s="20"/>
      <c r="W9368" s="20"/>
      <c r="AD9368" s="20"/>
    </row>
    <row r="9369" spans="9:30">
      <c r="I9369" s="20"/>
      <c r="P9369" s="20"/>
      <c r="W9369" s="20"/>
      <c r="AD9369" s="20"/>
    </row>
    <row r="9370" spans="9:30">
      <c r="I9370" s="20"/>
      <c r="P9370" s="20"/>
      <c r="W9370" s="20"/>
      <c r="AD9370" s="20"/>
    </row>
    <row r="9371" spans="9:30">
      <c r="I9371" s="20"/>
      <c r="P9371" s="20"/>
      <c r="W9371" s="20"/>
      <c r="AD9371" s="20"/>
    </row>
    <row r="9372" spans="9:30">
      <c r="I9372" s="20"/>
      <c r="P9372" s="20"/>
      <c r="W9372" s="20"/>
      <c r="AD9372" s="20"/>
    </row>
    <row r="9373" spans="9:30">
      <c r="I9373" s="20"/>
      <c r="P9373" s="20"/>
      <c r="W9373" s="20"/>
      <c r="AD9373" s="20"/>
    </row>
    <row r="9374" spans="9:30">
      <c r="I9374" s="20"/>
      <c r="P9374" s="20"/>
      <c r="W9374" s="20"/>
      <c r="AD9374" s="20"/>
    </row>
    <row r="9375" spans="9:30">
      <c r="I9375" s="20"/>
      <c r="P9375" s="20"/>
      <c r="W9375" s="20"/>
      <c r="AD9375" s="20"/>
    </row>
    <row r="9376" spans="9:30">
      <c r="I9376" s="20"/>
      <c r="P9376" s="20"/>
      <c r="W9376" s="20"/>
      <c r="AD9376" s="20"/>
    </row>
    <row r="9377" spans="9:30">
      <c r="I9377" s="20"/>
      <c r="P9377" s="20"/>
      <c r="W9377" s="20"/>
      <c r="AD9377" s="20"/>
    </row>
    <row r="9378" spans="9:30">
      <c r="I9378" s="20"/>
      <c r="P9378" s="20"/>
      <c r="W9378" s="20"/>
      <c r="AD9378" s="20"/>
    </row>
    <row r="9379" spans="9:30">
      <c r="I9379" s="20"/>
      <c r="P9379" s="20"/>
      <c r="W9379" s="20"/>
      <c r="AD9379" s="20"/>
    </row>
    <row r="9380" spans="9:30">
      <c r="I9380" s="20"/>
      <c r="P9380" s="20"/>
      <c r="W9380" s="20"/>
      <c r="AD9380" s="20"/>
    </row>
    <row r="9381" spans="9:30">
      <c r="I9381" s="20"/>
      <c r="P9381" s="20"/>
      <c r="W9381" s="20"/>
      <c r="AD9381" s="20"/>
    </row>
    <row r="9382" spans="9:30">
      <c r="I9382" s="20"/>
      <c r="P9382" s="20"/>
      <c r="W9382" s="20"/>
      <c r="AD9382" s="20"/>
    </row>
    <row r="9383" spans="9:30">
      <c r="I9383" s="20"/>
      <c r="P9383" s="20"/>
      <c r="W9383" s="20"/>
      <c r="AD9383" s="20"/>
    </row>
    <row r="9384" spans="9:30">
      <c r="I9384" s="20"/>
      <c r="P9384" s="20"/>
      <c r="W9384" s="20"/>
      <c r="AD9384" s="20"/>
    </row>
    <row r="9385" spans="9:30">
      <c r="I9385" s="20"/>
      <c r="P9385" s="20"/>
      <c r="W9385" s="20"/>
      <c r="AD9385" s="20"/>
    </row>
    <row r="9386" spans="9:30">
      <c r="I9386" s="20"/>
      <c r="P9386" s="20"/>
      <c r="W9386" s="20"/>
      <c r="AD9386" s="20"/>
    </row>
    <row r="9387" spans="9:30">
      <c r="I9387" s="20"/>
      <c r="P9387" s="20"/>
      <c r="W9387" s="20"/>
      <c r="AD9387" s="20"/>
    </row>
    <row r="9388" spans="9:30">
      <c r="I9388" s="20"/>
      <c r="P9388" s="20"/>
      <c r="W9388" s="20"/>
      <c r="AD9388" s="20"/>
    </row>
    <row r="9389" spans="9:30">
      <c r="I9389" s="20"/>
      <c r="P9389" s="20"/>
      <c r="W9389" s="20"/>
      <c r="AD9389" s="20"/>
    </row>
    <row r="9390" spans="9:30">
      <c r="I9390" s="20"/>
      <c r="P9390" s="20"/>
      <c r="W9390" s="20"/>
      <c r="AD9390" s="20"/>
    </row>
    <row r="9391" spans="9:30">
      <c r="I9391" s="20"/>
      <c r="P9391" s="20"/>
      <c r="W9391" s="20"/>
      <c r="AD9391" s="20"/>
    </row>
    <row r="9392" spans="9:30">
      <c r="I9392" s="20"/>
      <c r="P9392" s="20"/>
      <c r="W9392" s="20"/>
      <c r="AD9392" s="20"/>
    </row>
    <row r="9393" spans="9:30">
      <c r="I9393" s="20"/>
      <c r="P9393" s="20"/>
      <c r="W9393" s="20"/>
      <c r="AD9393" s="20"/>
    </row>
    <row r="9394" spans="9:30">
      <c r="I9394" s="20"/>
      <c r="P9394" s="20"/>
      <c r="W9394" s="20"/>
      <c r="AD9394" s="20"/>
    </row>
    <row r="9395" spans="9:30">
      <c r="I9395" s="20"/>
      <c r="P9395" s="20"/>
      <c r="W9395" s="20"/>
      <c r="AD9395" s="20"/>
    </row>
    <row r="9396" spans="9:30">
      <c r="I9396" s="20"/>
      <c r="P9396" s="20"/>
      <c r="W9396" s="20"/>
      <c r="AD9396" s="20"/>
    </row>
    <row r="9397" spans="9:30">
      <c r="I9397" s="20"/>
      <c r="P9397" s="20"/>
      <c r="W9397" s="20"/>
      <c r="AD9397" s="20"/>
    </row>
    <row r="9398" spans="9:30">
      <c r="I9398" s="20"/>
      <c r="P9398" s="20"/>
      <c r="W9398" s="20"/>
      <c r="AD9398" s="20"/>
    </row>
    <row r="9399" spans="9:30">
      <c r="I9399" s="20"/>
      <c r="P9399" s="20"/>
      <c r="W9399" s="20"/>
      <c r="AD9399" s="20"/>
    </row>
    <row r="9400" spans="9:30">
      <c r="I9400" s="20"/>
      <c r="P9400" s="20"/>
      <c r="W9400" s="20"/>
      <c r="AD9400" s="20"/>
    </row>
    <row r="9401" spans="9:30">
      <c r="I9401" s="20"/>
      <c r="P9401" s="20"/>
      <c r="W9401" s="20"/>
      <c r="AD9401" s="20"/>
    </row>
    <row r="9402" spans="9:30">
      <c r="I9402" s="20"/>
      <c r="P9402" s="20"/>
      <c r="W9402" s="20"/>
      <c r="AD9402" s="20"/>
    </row>
    <row r="9403" spans="9:30">
      <c r="I9403" s="20"/>
      <c r="P9403" s="20"/>
      <c r="W9403" s="20"/>
      <c r="AD9403" s="20"/>
    </row>
    <row r="9404" spans="9:30">
      <c r="I9404" s="20"/>
      <c r="P9404" s="20"/>
      <c r="W9404" s="20"/>
      <c r="AD9404" s="20"/>
    </row>
    <row r="9405" spans="9:30">
      <c r="I9405" s="20"/>
      <c r="P9405" s="20"/>
      <c r="W9405" s="20"/>
      <c r="AD9405" s="20"/>
    </row>
    <row r="9406" spans="9:30">
      <c r="I9406" s="20"/>
      <c r="P9406" s="20"/>
      <c r="W9406" s="20"/>
      <c r="AD9406" s="20"/>
    </row>
    <row r="9407" spans="9:30">
      <c r="I9407" s="20"/>
      <c r="P9407" s="20"/>
      <c r="W9407" s="20"/>
      <c r="AD9407" s="20"/>
    </row>
    <row r="9408" spans="9:30">
      <c r="I9408" s="20"/>
      <c r="P9408" s="20"/>
      <c r="W9408" s="20"/>
      <c r="AD9408" s="20"/>
    </row>
    <row r="9409" spans="9:30">
      <c r="I9409" s="20"/>
      <c r="P9409" s="20"/>
      <c r="W9409" s="20"/>
      <c r="AD9409" s="20"/>
    </row>
    <row r="9410" spans="9:30">
      <c r="I9410" s="20"/>
      <c r="P9410" s="20"/>
      <c r="W9410" s="20"/>
      <c r="AD9410" s="20"/>
    </row>
    <row r="9411" spans="9:30">
      <c r="I9411" s="20"/>
      <c r="P9411" s="20"/>
      <c r="W9411" s="20"/>
      <c r="AD9411" s="20"/>
    </row>
    <row r="9412" spans="9:30">
      <c r="I9412" s="20"/>
      <c r="P9412" s="20"/>
      <c r="W9412" s="20"/>
      <c r="AD9412" s="20"/>
    </row>
    <row r="9413" spans="9:30">
      <c r="I9413" s="20"/>
      <c r="P9413" s="20"/>
      <c r="W9413" s="20"/>
      <c r="AD9413" s="20"/>
    </row>
    <row r="9414" spans="9:30">
      <c r="I9414" s="20"/>
      <c r="P9414" s="20"/>
      <c r="W9414" s="20"/>
      <c r="AD9414" s="20"/>
    </row>
    <row r="9415" spans="9:30">
      <c r="I9415" s="20"/>
      <c r="P9415" s="20"/>
      <c r="W9415" s="20"/>
      <c r="AD9415" s="20"/>
    </row>
    <row r="9416" spans="9:30">
      <c r="I9416" s="20"/>
      <c r="P9416" s="20"/>
      <c r="W9416" s="20"/>
      <c r="AD9416" s="20"/>
    </row>
    <row r="9417" spans="9:30">
      <c r="I9417" s="20"/>
      <c r="P9417" s="20"/>
      <c r="W9417" s="20"/>
      <c r="AD9417" s="20"/>
    </row>
    <row r="9418" spans="9:30">
      <c r="I9418" s="20"/>
      <c r="P9418" s="20"/>
      <c r="W9418" s="20"/>
      <c r="AD9418" s="20"/>
    </row>
    <row r="9419" spans="9:30">
      <c r="I9419" s="20"/>
      <c r="P9419" s="20"/>
      <c r="W9419" s="20"/>
      <c r="AD9419" s="20"/>
    </row>
    <row r="9420" spans="9:30">
      <c r="I9420" s="20"/>
      <c r="P9420" s="20"/>
      <c r="W9420" s="20"/>
      <c r="AD9420" s="20"/>
    </row>
    <row r="9421" spans="9:30">
      <c r="I9421" s="20"/>
      <c r="P9421" s="20"/>
      <c r="W9421" s="20"/>
      <c r="AD9421" s="20"/>
    </row>
    <row r="9422" spans="9:30">
      <c r="I9422" s="20"/>
      <c r="P9422" s="20"/>
      <c r="W9422" s="20"/>
      <c r="AD9422" s="20"/>
    </row>
    <row r="9423" spans="9:30">
      <c r="I9423" s="20"/>
      <c r="P9423" s="20"/>
      <c r="W9423" s="20"/>
      <c r="AD9423" s="20"/>
    </row>
    <row r="9424" spans="9:30">
      <c r="I9424" s="20"/>
      <c r="P9424" s="20"/>
      <c r="W9424" s="20"/>
      <c r="AD9424" s="20"/>
    </row>
    <row r="9425" spans="9:30">
      <c r="I9425" s="20"/>
      <c r="P9425" s="20"/>
      <c r="W9425" s="20"/>
      <c r="AD9425" s="20"/>
    </row>
    <row r="9426" spans="9:30">
      <c r="I9426" s="20"/>
      <c r="P9426" s="20"/>
      <c r="W9426" s="20"/>
      <c r="AD9426" s="20"/>
    </row>
    <row r="9427" spans="9:30">
      <c r="I9427" s="20"/>
      <c r="P9427" s="20"/>
      <c r="W9427" s="20"/>
      <c r="AD9427" s="20"/>
    </row>
    <row r="9428" spans="9:30">
      <c r="I9428" s="20"/>
      <c r="P9428" s="20"/>
      <c r="W9428" s="20"/>
      <c r="AD9428" s="20"/>
    </row>
    <row r="9429" spans="9:30">
      <c r="I9429" s="20"/>
      <c r="P9429" s="20"/>
      <c r="W9429" s="20"/>
      <c r="AD9429" s="20"/>
    </row>
    <row r="9430" spans="9:30">
      <c r="I9430" s="20"/>
      <c r="P9430" s="20"/>
      <c r="W9430" s="20"/>
      <c r="AD9430" s="20"/>
    </row>
    <row r="9431" spans="9:30">
      <c r="I9431" s="20"/>
      <c r="P9431" s="20"/>
      <c r="W9431" s="20"/>
      <c r="AD9431" s="20"/>
    </row>
    <row r="9432" spans="9:30">
      <c r="I9432" s="20"/>
      <c r="P9432" s="20"/>
      <c r="W9432" s="20"/>
      <c r="AD9432" s="20"/>
    </row>
    <row r="9433" spans="9:30">
      <c r="I9433" s="20"/>
      <c r="P9433" s="20"/>
      <c r="W9433" s="20"/>
      <c r="AD9433" s="20"/>
    </row>
    <row r="9434" spans="9:30">
      <c r="I9434" s="20"/>
      <c r="P9434" s="20"/>
      <c r="W9434" s="20"/>
      <c r="AD9434" s="20"/>
    </row>
    <row r="9435" spans="9:30">
      <c r="I9435" s="20"/>
      <c r="P9435" s="20"/>
      <c r="W9435" s="20"/>
      <c r="AD9435" s="20"/>
    </row>
    <row r="9436" spans="9:30">
      <c r="I9436" s="20"/>
      <c r="P9436" s="20"/>
      <c r="W9436" s="20"/>
      <c r="AD9436" s="20"/>
    </row>
    <row r="9437" spans="9:30">
      <c r="I9437" s="20"/>
      <c r="P9437" s="20"/>
      <c r="W9437" s="20"/>
      <c r="AD9437" s="20"/>
    </row>
    <row r="9438" spans="9:30">
      <c r="I9438" s="20"/>
      <c r="P9438" s="20"/>
      <c r="W9438" s="20"/>
      <c r="AD9438" s="20"/>
    </row>
    <row r="9439" spans="9:30">
      <c r="I9439" s="20"/>
      <c r="P9439" s="20"/>
      <c r="W9439" s="20"/>
      <c r="AD9439" s="20"/>
    </row>
    <row r="9440" spans="9:30">
      <c r="I9440" s="20"/>
      <c r="P9440" s="20"/>
      <c r="W9440" s="20"/>
      <c r="AD9440" s="20"/>
    </row>
    <row r="9441" spans="9:30">
      <c r="I9441" s="20"/>
      <c r="P9441" s="20"/>
      <c r="W9441" s="20"/>
      <c r="AD9441" s="20"/>
    </row>
    <row r="9442" spans="9:30">
      <c r="I9442" s="20"/>
      <c r="P9442" s="20"/>
      <c r="W9442" s="20"/>
      <c r="AD9442" s="20"/>
    </row>
    <row r="9443" spans="9:30">
      <c r="I9443" s="20"/>
      <c r="P9443" s="20"/>
      <c r="W9443" s="20"/>
      <c r="AD9443" s="20"/>
    </row>
    <row r="9444" spans="9:30">
      <c r="I9444" s="20"/>
      <c r="P9444" s="20"/>
      <c r="W9444" s="20"/>
      <c r="AD9444" s="20"/>
    </row>
    <row r="9445" spans="9:30">
      <c r="I9445" s="20"/>
      <c r="P9445" s="20"/>
      <c r="W9445" s="20"/>
      <c r="AD9445" s="20"/>
    </row>
    <row r="9446" spans="9:30">
      <c r="I9446" s="20"/>
      <c r="P9446" s="20"/>
      <c r="W9446" s="20"/>
      <c r="AD9446" s="20"/>
    </row>
    <row r="9447" spans="9:30">
      <c r="I9447" s="20"/>
      <c r="P9447" s="20"/>
      <c r="W9447" s="20"/>
      <c r="AD9447" s="20"/>
    </row>
    <row r="9448" spans="9:30">
      <c r="I9448" s="20"/>
      <c r="P9448" s="20"/>
      <c r="W9448" s="20"/>
      <c r="AD9448" s="20"/>
    </row>
    <row r="9449" spans="9:30">
      <c r="I9449" s="20"/>
      <c r="P9449" s="20"/>
      <c r="W9449" s="20"/>
      <c r="AD9449" s="20"/>
    </row>
    <row r="9450" spans="9:30">
      <c r="I9450" s="20"/>
      <c r="P9450" s="20"/>
      <c r="W9450" s="20"/>
      <c r="AD9450" s="20"/>
    </row>
    <row r="9451" spans="9:30">
      <c r="I9451" s="20"/>
      <c r="P9451" s="20"/>
      <c r="W9451" s="20"/>
      <c r="AD9451" s="20"/>
    </row>
    <row r="9452" spans="9:30">
      <c r="I9452" s="20"/>
      <c r="P9452" s="20"/>
      <c r="W9452" s="20"/>
      <c r="AD9452" s="20"/>
    </row>
    <row r="9453" spans="9:30">
      <c r="I9453" s="20"/>
      <c r="P9453" s="20"/>
      <c r="W9453" s="20"/>
      <c r="AD9453" s="20"/>
    </row>
    <row r="9454" spans="9:30">
      <c r="I9454" s="20"/>
      <c r="P9454" s="20"/>
      <c r="W9454" s="20"/>
      <c r="AD9454" s="20"/>
    </row>
    <row r="9455" spans="9:30">
      <c r="I9455" s="20"/>
      <c r="P9455" s="20"/>
      <c r="W9455" s="20"/>
      <c r="AD9455" s="20"/>
    </row>
    <row r="9456" spans="9:30">
      <c r="I9456" s="20"/>
      <c r="P9456" s="20"/>
      <c r="W9456" s="20"/>
      <c r="AD9456" s="20"/>
    </row>
    <row r="9457" spans="9:30">
      <c r="I9457" s="20"/>
      <c r="P9457" s="20"/>
      <c r="W9457" s="20"/>
      <c r="AD9457" s="20"/>
    </row>
    <row r="9458" spans="9:30">
      <c r="I9458" s="20"/>
      <c r="P9458" s="20"/>
      <c r="W9458" s="20"/>
      <c r="AD9458" s="20"/>
    </row>
    <row r="9459" spans="9:30">
      <c r="I9459" s="20"/>
      <c r="P9459" s="20"/>
      <c r="W9459" s="20"/>
      <c r="AD9459" s="20"/>
    </row>
    <row r="9460" spans="9:30">
      <c r="I9460" s="20"/>
      <c r="P9460" s="20"/>
      <c r="W9460" s="20"/>
      <c r="AD9460" s="20"/>
    </row>
    <row r="9461" spans="9:30">
      <c r="I9461" s="20"/>
      <c r="P9461" s="20"/>
      <c r="W9461" s="20"/>
      <c r="AD9461" s="20"/>
    </row>
    <row r="9462" spans="9:30">
      <c r="I9462" s="20"/>
      <c r="P9462" s="20"/>
      <c r="W9462" s="20"/>
      <c r="AD9462" s="20"/>
    </row>
    <row r="9463" spans="9:30">
      <c r="I9463" s="20"/>
      <c r="P9463" s="20"/>
      <c r="W9463" s="20"/>
      <c r="AD9463" s="20"/>
    </row>
    <row r="9464" spans="9:30">
      <c r="I9464" s="20"/>
      <c r="P9464" s="20"/>
      <c r="W9464" s="20"/>
      <c r="AD9464" s="20"/>
    </row>
    <row r="9465" spans="9:30">
      <c r="I9465" s="20"/>
      <c r="P9465" s="20"/>
      <c r="W9465" s="20"/>
      <c r="AD9465" s="20"/>
    </row>
    <row r="9466" spans="9:30">
      <c r="I9466" s="20"/>
      <c r="P9466" s="20"/>
      <c r="W9466" s="20"/>
      <c r="AD9466" s="20"/>
    </row>
    <row r="9467" spans="9:30">
      <c r="I9467" s="20"/>
      <c r="P9467" s="20"/>
      <c r="W9467" s="20"/>
      <c r="AD9467" s="20"/>
    </row>
    <row r="9468" spans="9:30">
      <c r="I9468" s="20"/>
      <c r="P9468" s="20"/>
      <c r="W9468" s="20"/>
      <c r="AD9468" s="20"/>
    </row>
    <row r="9469" spans="9:30">
      <c r="I9469" s="20"/>
      <c r="P9469" s="20"/>
      <c r="W9469" s="20"/>
      <c r="AD9469" s="20"/>
    </row>
    <row r="9470" spans="9:30">
      <c r="I9470" s="20"/>
      <c r="P9470" s="20"/>
      <c r="W9470" s="20"/>
      <c r="AD9470" s="20"/>
    </row>
    <row r="9471" spans="9:30">
      <c r="I9471" s="20"/>
      <c r="P9471" s="20"/>
      <c r="W9471" s="20"/>
      <c r="AD9471" s="20"/>
    </row>
    <row r="9472" spans="9:30">
      <c r="I9472" s="20"/>
      <c r="P9472" s="20"/>
      <c r="W9472" s="20"/>
      <c r="AD9472" s="20"/>
    </row>
    <row r="9473" spans="9:30">
      <c r="I9473" s="20"/>
      <c r="P9473" s="20"/>
      <c r="W9473" s="20"/>
      <c r="AD9473" s="20"/>
    </row>
    <row r="9474" spans="9:30">
      <c r="I9474" s="20"/>
      <c r="P9474" s="20"/>
      <c r="W9474" s="20"/>
      <c r="AD9474" s="20"/>
    </row>
    <row r="9475" spans="9:30">
      <c r="I9475" s="20"/>
      <c r="P9475" s="20"/>
      <c r="W9475" s="20"/>
      <c r="AD9475" s="20"/>
    </row>
    <row r="9476" spans="9:30">
      <c r="I9476" s="20"/>
      <c r="P9476" s="20"/>
      <c r="W9476" s="20"/>
      <c r="AD9476" s="20"/>
    </row>
    <row r="9477" spans="9:30">
      <c r="I9477" s="20"/>
      <c r="P9477" s="20"/>
      <c r="W9477" s="20"/>
      <c r="AD9477" s="20"/>
    </row>
    <row r="9478" spans="9:30">
      <c r="I9478" s="20"/>
      <c r="P9478" s="20"/>
      <c r="W9478" s="20"/>
      <c r="AD9478" s="20"/>
    </row>
    <row r="9479" spans="9:30">
      <c r="I9479" s="20"/>
      <c r="P9479" s="20"/>
      <c r="W9479" s="20"/>
      <c r="AD9479" s="20"/>
    </row>
    <row r="9480" spans="9:30">
      <c r="I9480" s="20"/>
      <c r="P9480" s="20"/>
      <c r="W9480" s="20"/>
      <c r="AD9480" s="20"/>
    </row>
    <row r="9481" spans="9:30">
      <c r="I9481" s="20"/>
      <c r="P9481" s="20"/>
      <c r="W9481" s="20"/>
      <c r="AD9481" s="20"/>
    </row>
    <row r="9482" spans="9:30">
      <c r="I9482" s="20"/>
      <c r="P9482" s="20"/>
      <c r="W9482" s="20"/>
      <c r="AD9482" s="20"/>
    </row>
    <row r="9483" spans="9:30">
      <c r="I9483" s="20"/>
      <c r="P9483" s="20"/>
      <c r="W9483" s="20"/>
      <c r="AD9483" s="20"/>
    </row>
    <row r="9484" spans="9:30">
      <c r="I9484" s="20"/>
      <c r="P9484" s="20"/>
      <c r="W9484" s="20"/>
      <c r="AD9484" s="20"/>
    </row>
    <row r="9485" spans="9:30">
      <c r="I9485" s="20"/>
      <c r="P9485" s="20"/>
      <c r="W9485" s="20"/>
      <c r="AD9485" s="20"/>
    </row>
    <row r="9486" spans="9:30">
      <c r="I9486" s="20"/>
      <c r="P9486" s="20"/>
      <c r="W9486" s="20"/>
      <c r="AD9486" s="20"/>
    </row>
    <row r="9487" spans="9:30">
      <c r="I9487" s="20"/>
      <c r="P9487" s="20"/>
      <c r="W9487" s="20"/>
      <c r="AD9487" s="20"/>
    </row>
    <row r="9488" spans="9:30">
      <c r="I9488" s="20"/>
      <c r="P9488" s="20"/>
      <c r="W9488" s="20"/>
      <c r="AD9488" s="20"/>
    </row>
    <row r="9489" spans="9:30">
      <c r="I9489" s="20"/>
      <c r="P9489" s="20"/>
      <c r="W9489" s="20"/>
      <c r="AD9489" s="20"/>
    </row>
    <row r="9490" spans="9:30">
      <c r="I9490" s="20"/>
      <c r="P9490" s="20"/>
      <c r="W9490" s="20"/>
      <c r="AD9490" s="20"/>
    </row>
    <row r="9491" spans="9:30">
      <c r="I9491" s="20"/>
      <c r="P9491" s="20"/>
      <c r="W9491" s="20"/>
      <c r="AD9491" s="20"/>
    </row>
    <row r="9492" spans="9:30">
      <c r="I9492" s="20"/>
      <c r="P9492" s="20"/>
      <c r="W9492" s="20"/>
      <c r="AD9492" s="20"/>
    </row>
    <row r="9493" spans="9:30">
      <c r="I9493" s="20"/>
      <c r="P9493" s="20"/>
      <c r="W9493" s="20"/>
      <c r="AD9493" s="20"/>
    </row>
    <row r="9494" spans="9:30">
      <c r="I9494" s="20"/>
      <c r="P9494" s="20"/>
      <c r="W9494" s="20"/>
      <c r="AD9494" s="20"/>
    </row>
    <row r="9495" spans="9:30">
      <c r="I9495" s="20"/>
      <c r="P9495" s="20"/>
      <c r="W9495" s="20"/>
      <c r="AD9495" s="20"/>
    </row>
    <row r="9496" spans="9:30">
      <c r="I9496" s="20"/>
      <c r="P9496" s="20"/>
      <c r="W9496" s="20"/>
      <c r="AD9496" s="20"/>
    </row>
    <row r="9497" spans="9:30">
      <c r="I9497" s="20"/>
      <c r="P9497" s="20"/>
      <c r="W9497" s="20"/>
      <c r="AD9497" s="20"/>
    </row>
    <row r="9498" spans="9:30">
      <c r="I9498" s="20"/>
      <c r="P9498" s="20"/>
      <c r="W9498" s="20"/>
      <c r="AD9498" s="20"/>
    </row>
    <row r="9499" spans="9:30">
      <c r="I9499" s="20"/>
      <c r="P9499" s="20"/>
      <c r="W9499" s="20"/>
      <c r="AD9499" s="20"/>
    </row>
    <row r="9500" spans="9:30">
      <c r="I9500" s="20"/>
      <c r="P9500" s="20"/>
      <c r="W9500" s="20"/>
      <c r="AD9500" s="20"/>
    </row>
    <row r="9501" spans="9:30">
      <c r="I9501" s="20"/>
      <c r="P9501" s="20"/>
      <c r="W9501" s="20"/>
      <c r="AD9501" s="20"/>
    </row>
    <row r="9502" spans="9:30">
      <c r="I9502" s="20"/>
      <c r="P9502" s="20"/>
      <c r="W9502" s="20"/>
      <c r="AD9502" s="20"/>
    </row>
    <row r="9503" spans="9:30">
      <c r="I9503" s="20"/>
      <c r="P9503" s="20"/>
      <c r="W9503" s="20"/>
      <c r="AD9503" s="20"/>
    </row>
    <row r="9504" spans="9:30">
      <c r="I9504" s="20"/>
      <c r="P9504" s="20"/>
      <c r="W9504" s="20"/>
      <c r="AD9504" s="20"/>
    </row>
    <row r="9505" spans="9:30">
      <c r="I9505" s="20"/>
      <c r="P9505" s="20"/>
      <c r="W9505" s="20"/>
      <c r="AD9505" s="20"/>
    </row>
    <row r="9506" spans="9:30">
      <c r="I9506" s="20"/>
      <c r="P9506" s="20"/>
      <c r="W9506" s="20"/>
      <c r="AD9506" s="20"/>
    </row>
    <row r="9507" spans="9:30">
      <c r="I9507" s="20"/>
      <c r="P9507" s="20"/>
      <c r="W9507" s="20"/>
      <c r="AD9507" s="20"/>
    </row>
    <row r="9508" spans="9:30">
      <c r="I9508" s="20"/>
      <c r="P9508" s="20"/>
      <c r="W9508" s="20"/>
      <c r="AD9508" s="20"/>
    </row>
    <row r="9509" spans="9:30">
      <c r="I9509" s="20"/>
      <c r="P9509" s="20"/>
      <c r="W9509" s="20"/>
      <c r="AD9509" s="20"/>
    </row>
    <row r="9510" spans="9:30">
      <c r="I9510" s="20"/>
      <c r="P9510" s="20"/>
      <c r="W9510" s="20"/>
      <c r="AD9510" s="20"/>
    </row>
    <row r="9511" spans="9:30">
      <c r="I9511" s="20"/>
      <c r="P9511" s="20"/>
      <c r="W9511" s="20"/>
      <c r="AD9511" s="20"/>
    </row>
    <row r="9512" spans="9:30">
      <c r="I9512" s="20"/>
      <c r="P9512" s="20"/>
      <c r="W9512" s="20"/>
      <c r="AD9512" s="20"/>
    </row>
    <row r="9513" spans="9:30">
      <c r="I9513" s="20"/>
      <c r="P9513" s="20"/>
      <c r="W9513" s="20"/>
      <c r="AD9513" s="20"/>
    </row>
    <row r="9514" spans="9:30">
      <c r="I9514" s="20"/>
      <c r="P9514" s="20"/>
      <c r="W9514" s="20"/>
      <c r="AD9514" s="20"/>
    </row>
    <row r="9515" spans="9:30">
      <c r="I9515" s="20"/>
      <c r="P9515" s="20"/>
      <c r="W9515" s="20"/>
      <c r="AD9515" s="20"/>
    </row>
    <row r="9516" spans="9:30">
      <c r="I9516" s="20"/>
      <c r="P9516" s="20"/>
      <c r="W9516" s="20"/>
      <c r="AD9516" s="20"/>
    </row>
    <row r="9517" spans="9:30">
      <c r="I9517" s="20"/>
      <c r="P9517" s="20"/>
      <c r="W9517" s="20"/>
      <c r="AD9517" s="20"/>
    </row>
    <row r="9518" spans="9:30">
      <c r="I9518" s="20"/>
      <c r="P9518" s="20"/>
      <c r="W9518" s="20"/>
      <c r="AD9518" s="20"/>
    </row>
    <row r="9519" spans="9:30">
      <c r="I9519" s="20"/>
      <c r="P9519" s="20"/>
      <c r="W9519" s="20"/>
      <c r="AD9519" s="20"/>
    </row>
    <row r="9520" spans="9:30">
      <c r="I9520" s="20"/>
      <c r="P9520" s="20"/>
      <c r="W9520" s="20"/>
      <c r="AD9520" s="20"/>
    </row>
    <row r="9521" spans="9:30">
      <c r="I9521" s="20"/>
      <c r="P9521" s="20"/>
      <c r="W9521" s="20"/>
      <c r="AD9521" s="20"/>
    </row>
    <row r="9522" spans="9:30">
      <c r="I9522" s="20"/>
      <c r="P9522" s="20"/>
      <c r="W9522" s="20"/>
      <c r="AD9522" s="20"/>
    </row>
    <row r="9523" spans="9:30">
      <c r="I9523" s="20"/>
      <c r="P9523" s="20"/>
      <c r="W9523" s="20"/>
      <c r="AD9523" s="20"/>
    </row>
    <row r="9524" spans="9:30">
      <c r="I9524" s="20"/>
      <c r="P9524" s="20"/>
      <c r="W9524" s="20"/>
      <c r="AD9524" s="20"/>
    </row>
    <row r="9525" spans="9:30">
      <c r="I9525" s="20"/>
      <c r="P9525" s="20"/>
      <c r="W9525" s="20"/>
      <c r="AD9525" s="20"/>
    </row>
    <row r="9526" spans="9:30">
      <c r="I9526" s="20"/>
      <c r="P9526" s="20"/>
      <c r="W9526" s="20"/>
      <c r="AD9526" s="20"/>
    </row>
    <row r="9527" spans="9:30">
      <c r="I9527" s="20"/>
      <c r="P9527" s="20"/>
      <c r="W9527" s="20"/>
      <c r="AD9527" s="20"/>
    </row>
    <row r="9528" spans="9:30">
      <c r="I9528" s="20"/>
      <c r="P9528" s="20"/>
      <c r="W9528" s="20"/>
      <c r="AD9528" s="20"/>
    </row>
    <row r="9529" spans="9:30">
      <c r="I9529" s="20"/>
      <c r="P9529" s="20"/>
      <c r="W9529" s="20"/>
      <c r="AD9529" s="20"/>
    </row>
    <row r="9530" spans="9:30">
      <c r="I9530" s="20"/>
      <c r="P9530" s="20"/>
      <c r="W9530" s="20"/>
      <c r="AD9530" s="20"/>
    </row>
    <row r="9531" spans="9:30">
      <c r="I9531" s="20"/>
      <c r="P9531" s="20"/>
      <c r="W9531" s="20"/>
      <c r="AD9531" s="20"/>
    </row>
    <row r="9532" spans="9:30">
      <c r="I9532" s="20"/>
      <c r="P9532" s="20"/>
      <c r="W9532" s="20"/>
      <c r="AD9532" s="20"/>
    </row>
    <row r="9533" spans="9:30">
      <c r="I9533" s="20"/>
      <c r="P9533" s="20"/>
      <c r="W9533" s="20"/>
      <c r="AD9533" s="20"/>
    </row>
    <row r="9534" spans="9:30">
      <c r="I9534" s="20"/>
      <c r="P9534" s="20"/>
      <c r="W9534" s="20"/>
      <c r="AD9534" s="20"/>
    </row>
    <row r="9535" spans="9:30">
      <c r="I9535" s="20"/>
      <c r="P9535" s="20"/>
      <c r="W9535" s="20"/>
      <c r="AD9535" s="20"/>
    </row>
    <row r="9536" spans="9:30">
      <c r="I9536" s="20"/>
      <c r="P9536" s="20"/>
      <c r="W9536" s="20"/>
      <c r="AD9536" s="20"/>
    </row>
    <row r="9537" spans="9:30">
      <c r="I9537" s="20"/>
      <c r="P9537" s="20"/>
      <c r="W9537" s="20"/>
      <c r="AD9537" s="20"/>
    </row>
    <row r="9538" spans="9:30">
      <c r="I9538" s="20"/>
      <c r="P9538" s="20"/>
      <c r="W9538" s="20"/>
      <c r="AD9538" s="20"/>
    </row>
    <row r="9539" spans="9:30">
      <c r="I9539" s="20"/>
      <c r="P9539" s="20"/>
      <c r="W9539" s="20"/>
      <c r="AD9539" s="20"/>
    </row>
    <row r="9540" spans="9:30">
      <c r="I9540" s="20"/>
      <c r="P9540" s="20"/>
      <c r="W9540" s="20"/>
      <c r="AD9540" s="20"/>
    </row>
    <row r="9541" spans="9:30">
      <c r="I9541" s="20"/>
      <c r="P9541" s="20"/>
      <c r="W9541" s="20"/>
      <c r="AD9541" s="20"/>
    </row>
    <row r="9542" spans="9:30">
      <c r="I9542" s="20"/>
      <c r="P9542" s="20"/>
      <c r="W9542" s="20"/>
      <c r="AD9542" s="20"/>
    </row>
    <row r="9543" spans="9:30">
      <c r="I9543" s="20"/>
      <c r="P9543" s="20"/>
      <c r="W9543" s="20"/>
      <c r="AD9543" s="20"/>
    </row>
    <row r="9544" spans="9:30">
      <c r="I9544" s="20"/>
      <c r="P9544" s="20"/>
      <c r="W9544" s="20"/>
      <c r="AD9544" s="20"/>
    </row>
    <row r="9545" spans="9:30">
      <c r="I9545" s="20"/>
      <c r="P9545" s="20"/>
      <c r="W9545" s="20"/>
      <c r="AD9545" s="20"/>
    </row>
    <row r="9546" spans="9:30">
      <c r="I9546" s="20"/>
      <c r="P9546" s="20"/>
      <c r="W9546" s="20"/>
      <c r="AD9546" s="20"/>
    </row>
    <row r="9547" spans="9:30">
      <c r="I9547" s="20"/>
      <c r="P9547" s="20"/>
      <c r="W9547" s="20"/>
      <c r="AD9547" s="20"/>
    </row>
    <row r="9548" spans="9:30">
      <c r="I9548" s="20"/>
      <c r="P9548" s="20"/>
      <c r="W9548" s="20"/>
      <c r="AD9548" s="20"/>
    </row>
    <row r="9549" spans="9:30">
      <c r="I9549" s="20"/>
      <c r="P9549" s="20"/>
      <c r="W9549" s="20"/>
      <c r="AD9549" s="20"/>
    </row>
    <row r="9550" spans="9:30">
      <c r="I9550" s="20"/>
      <c r="P9550" s="20"/>
      <c r="W9550" s="20"/>
      <c r="AD9550" s="20"/>
    </row>
    <row r="9551" spans="9:30">
      <c r="I9551" s="20"/>
      <c r="P9551" s="20"/>
      <c r="W9551" s="20"/>
      <c r="AD9551" s="20"/>
    </row>
    <row r="9552" spans="9:30">
      <c r="I9552" s="20"/>
      <c r="P9552" s="20"/>
      <c r="W9552" s="20"/>
      <c r="AD9552" s="20"/>
    </row>
    <row r="9553" spans="9:30">
      <c r="I9553" s="20"/>
      <c r="P9553" s="20"/>
      <c r="W9553" s="20"/>
      <c r="AD9553" s="20"/>
    </row>
    <row r="9554" spans="9:30">
      <c r="I9554" s="20"/>
      <c r="P9554" s="20"/>
      <c r="W9554" s="20"/>
      <c r="AD9554" s="20"/>
    </row>
    <row r="9555" spans="9:30">
      <c r="I9555" s="20"/>
      <c r="P9555" s="20"/>
      <c r="W9555" s="20"/>
      <c r="AD9555" s="20"/>
    </row>
    <row r="9556" spans="9:30">
      <c r="I9556" s="20"/>
      <c r="P9556" s="20"/>
      <c r="W9556" s="20"/>
      <c r="AD9556" s="20"/>
    </row>
    <row r="9557" spans="9:30">
      <c r="I9557" s="20"/>
      <c r="P9557" s="20"/>
      <c r="W9557" s="20"/>
      <c r="AD9557" s="20"/>
    </row>
    <row r="9558" spans="9:30">
      <c r="I9558" s="20"/>
      <c r="P9558" s="20"/>
      <c r="W9558" s="20"/>
      <c r="AD9558" s="20"/>
    </row>
    <row r="9559" spans="9:30">
      <c r="I9559" s="20"/>
      <c r="P9559" s="20"/>
      <c r="W9559" s="20"/>
      <c r="AD9559" s="20"/>
    </row>
    <row r="9560" spans="9:30">
      <c r="I9560" s="20"/>
      <c r="P9560" s="20"/>
      <c r="W9560" s="20"/>
      <c r="AD9560" s="20"/>
    </row>
    <row r="9561" spans="9:30">
      <c r="I9561" s="20"/>
      <c r="P9561" s="20"/>
      <c r="W9561" s="20"/>
      <c r="AD9561" s="20"/>
    </row>
    <row r="9562" spans="9:30">
      <c r="I9562" s="20"/>
      <c r="P9562" s="20"/>
      <c r="W9562" s="20"/>
      <c r="AD9562" s="20"/>
    </row>
    <row r="9563" spans="9:30">
      <c r="I9563" s="20"/>
      <c r="P9563" s="20"/>
      <c r="W9563" s="20"/>
      <c r="AD9563" s="20"/>
    </row>
    <row r="9564" spans="9:30">
      <c r="I9564" s="20"/>
      <c r="P9564" s="20"/>
      <c r="W9564" s="20"/>
      <c r="AD9564" s="20"/>
    </row>
    <row r="9565" spans="9:30">
      <c r="I9565" s="20"/>
      <c r="P9565" s="20"/>
      <c r="W9565" s="20"/>
      <c r="AD9565" s="20"/>
    </row>
    <row r="9566" spans="9:30">
      <c r="I9566" s="20"/>
      <c r="P9566" s="20"/>
      <c r="W9566" s="20"/>
      <c r="AD9566" s="20"/>
    </row>
    <row r="9567" spans="9:30">
      <c r="I9567" s="20"/>
      <c r="P9567" s="20"/>
      <c r="W9567" s="20"/>
      <c r="AD9567" s="20"/>
    </row>
    <row r="9568" spans="9:30">
      <c r="I9568" s="20"/>
      <c r="P9568" s="20"/>
      <c r="W9568" s="20"/>
      <c r="AD9568" s="20"/>
    </row>
    <row r="9569" spans="9:30">
      <c r="I9569" s="20"/>
      <c r="P9569" s="20"/>
      <c r="W9569" s="20"/>
      <c r="AD9569" s="20"/>
    </row>
    <row r="9570" spans="9:30">
      <c r="I9570" s="20"/>
      <c r="P9570" s="20"/>
      <c r="W9570" s="20"/>
      <c r="AD9570" s="20"/>
    </row>
    <row r="9571" spans="9:30">
      <c r="I9571" s="20"/>
      <c r="P9571" s="20"/>
      <c r="W9571" s="20"/>
      <c r="AD9571" s="20"/>
    </row>
    <row r="9572" spans="9:30">
      <c r="I9572" s="20"/>
      <c r="P9572" s="20"/>
      <c r="W9572" s="20"/>
      <c r="AD9572" s="20"/>
    </row>
    <row r="9573" spans="9:30">
      <c r="I9573" s="20"/>
      <c r="P9573" s="20"/>
      <c r="W9573" s="20"/>
      <c r="AD9573" s="20"/>
    </row>
    <row r="9574" spans="9:30">
      <c r="I9574" s="20"/>
      <c r="P9574" s="20"/>
      <c r="W9574" s="20"/>
      <c r="AD9574" s="20"/>
    </row>
    <row r="9575" spans="9:30">
      <c r="I9575" s="20"/>
      <c r="P9575" s="20"/>
      <c r="W9575" s="20"/>
      <c r="AD9575" s="20"/>
    </row>
    <row r="9576" spans="9:30">
      <c r="I9576" s="20"/>
      <c r="P9576" s="20"/>
      <c r="W9576" s="20"/>
      <c r="AD9576" s="20"/>
    </row>
    <row r="9577" spans="9:30">
      <c r="I9577" s="20"/>
      <c r="P9577" s="20"/>
      <c r="W9577" s="20"/>
      <c r="AD9577" s="20"/>
    </row>
    <row r="9578" spans="9:30">
      <c r="I9578" s="20"/>
      <c r="P9578" s="20"/>
      <c r="W9578" s="20"/>
      <c r="AD9578" s="20"/>
    </row>
    <row r="9579" spans="9:30">
      <c r="I9579" s="20"/>
      <c r="P9579" s="20"/>
      <c r="W9579" s="20"/>
      <c r="AD9579" s="20"/>
    </row>
    <row r="9580" spans="9:30">
      <c r="I9580" s="20"/>
      <c r="P9580" s="20"/>
      <c r="W9580" s="20"/>
      <c r="AD9580" s="20"/>
    </row>
    <row r="9581" spans="9:30">
      <c r="I9581" s="20"/>
      <c r="P9581" s="20"/>
      <c r="W9581" s="20"/>
      <c r="AD9581" s="20"/>
    </row>
    <row r="9582" spans="9:30">
      <c r="I9582" s="20"/>
      <c r="P9582" s="20"/>
      <c r="W9582" s="20"/>
      <c r="AD9582" s="20"/>
    </row>
    <row r="9583" spans="9:30">
      <c r="I9583" s="20"/>
      <c r="P9583" s="20"/>
      <c r="W9583" s="20"/>
      <c r="AD9583" s="20"/>
    </row>
    <row r="9584" spans="9:30">
      <c r="I9584" s="20"/>
      <c r="P9584" s="20"/>
      <c r="W9584" s="20"/>
      <c r="AD9584" s="20"/>
    </row>
    <row r="9585" spans="9:30">
      <c r="I9585" s="20"/>
      <c r="P9585" s="20"/>
      <c r="W9585" s="20"/>
      <c r="AD9585" s="20"/>
    </row>
    <row r="9586" spans="9:30">
      <c r="I9586" s="20"/>
      <c r="P9586" s="20"/>
      <c r="W9586" s="20"/>
      <c r="AD9586" s="20"/>
    </row>
    <row r="9587" spans="9:30">
      <c r="I9587" s="20"/>
      <c r="P9587" s="20"/>
      <c r="W9587" s="20"/>
      <c r="AD9587" s="20"/>
    </row>
    <row r="9588" spans="9:30">
      <c r="I9588" s="20"/>
      <c r="P9588" s="20"/>
      <c r="W9588" s="20"/>
      <c r="AD9588" s="20"/>
    </row>
    <row r="9589" spans="9:30">
      <c r="I9589" s="20"/>
      <c r="P9589" s="20"/>
      <c r="W9589" s="20"/>
      <c r="AD9589" s="20"/>
    </row>
    <row r="9590" spans="9:30">
      <c r="I9590" s="20"/>
      <c r="P9590" s="20"/>
      <c r="W9590" s="20"/>
      <c r="AD9590" s="20"/>
    </row>
    <row r="9591" spans="9:30">
      <c r="I9591" s="20"/>
      <c r="P9591" s="20"/>
      <c r="W9591" s="20"/>
      <c r="AD9591" s="20"/>
    </row>
    <row r="9592" spans="9:30">
      <c r="I9592" s="20"/>
      <c r="P9592" s="20"/>
      <c r="W9592" s="20"/>
      <c r="AD9592" s="20"/>
    </row>
    <row r="9593" spans="9:30">
      <c r="I9593" s="20"/>
      <c r="P9593" s="20"/>
      <c r="W9593" s="20"/>
      <c r="AD9593" s="20"/>
    </row>
    <row r="9594" spans="9:30">
      <c r="I9594" s="20"/>
      <c r="P9594" s="20"/>
      <c r="W9594" s="20"/>
      <c r="AD9594" s="20"/>
    </row>
    <row r="9595" spans="9:30">
      <c r="I9595" s="20"/>
      <c r="P9595" s="20"/>
      <c r="W9595" s="20"/>
      <c r="AD9595" s="20"/>
    </row>
    <row r="9596" spans="9:30">
      <c r="I9596" s="20"/>
      <c r="P9596" s="20"/>
      <c r="W9596" s="20"/>
      <c r="AD9596" s="20"/>
    </row>
    <row r="9597" spans="9:30">
      <c r="I9597" s="20"/>
      <c r="P9597" s="20"/>
      <c r="W9597" s="20"/>
      <c r="AD9597" s="20"/>
    </row>
    <row r="9598" spans="9:30">
      <c r="I9598" s="20"/>
      <c r="P9598" s="20"/>
      <c r="W9598" s="20"/>
      <c r="AD9598" s="20"/>
    </row>
    <row r="9599" spans="9:30">
      <c r="I9599" s="20"/>
      <c r="P9599" s="20"/>
      <c r="W9599" s="20"/>
      <c r="AD9599" s="20"/>
    </row>
    <row r="9600" spans="9:30">
      <c r="I9600" s="20"/>
      <c r="P9600" s="20"/>
      <c r="W9600" s="20"/>
      <c r="AD9600" s="20"/>
    </row>
    <row r="9601" spans="9:30">
      <c r="I9601" s="20"/>
      <c r="P9601" s="20"/>
      <c r="W9601" s="20"/>
      <c r="AD9601" s="20"/>
    </row>
    <row r="9602" spans="9:30">
      <c r="I9602" s="20"/>
      <c r="P9602" s="20"/>
      <c r="W9602" s="20"/>
      <c r="AD9602" s="20"/>
    </row>
    <row r="9603" spans="9:30">
      <c r="I9603" s="20"/>
      <c r="P9603" s="20"/>
      <c r="W9603" s="20"/>
      <c r="AD9603" s="20"/>
    </row>
    <row r="9604" spans="9:30">
      <c r="I9604" s="20"/>
      <c r="P9604" s="20"/>
      <c r="W9604" s="20"/>
      <c r="AD9604" s="20"/>
    </row>
    <row r="9605" spans="9:30">
      <c r="I9605" s="20"/>
      <c r="P9605" s="20"/>
      <c r="W9605" s="20"/>
      <c r="AD9605" s="20"/>
    </row>
    <row r="9606" spans="9:30">
      <c r="I9606" s="20"/>
      <c r="P9606" s="20"/>
      <c r="W9606" s="20"/>
      <c r="AD9606" s="20"/>
    </row>
    <row r="9607" spans="9:30">
      <c r="I9607" s="20"/>
      <c r="P9607" s="20"/>
      <c r="W9607" s="20"/>
      <c r="AD9607" s="20"/>
    </row>
    <row r="9608" spans="9:30">
      <c r="I9608" s="20"/>
      <c r="P9608" s="20"/>
      <c r="W9608" s="20"/>
      <c r="AD9608" s="20"/>
    </row>
    <row r="9609" spans="9:30">
      <c r="I9609" s="20"/>
      <c r="P9609" s="20"/>
      <c r="W9609" s="20"/>
      <c r="AD9609" s="20"/>
    </row>
    <row r="9610" spans="9:30">
      <c r="I9610" s="20"/>
      <c r="P9610" s="20"/>
      <c r="W9610" s="20"/>
      <c r="AD9610" s="20"/>
    </row>
    <row r="9611" spans="9:30">
      <c r="I9611" s="20"/>
      <c r="P9611" s="20"/>
      <c r="W9611" s="20"/>
      <c r="AD9611" s="20"/>
    </row>
    <row r="9612" spans="9:30">
      <c r="I9612" s="20"/>
      <c r="P9612" s="20"/>
      <c r="W9612" s="20"/>
      <c r="AD9612" s="20"/>
    </row>
    <row r="9613" spans="9:30">
      <c r="I9613" s="20"/>
      <c r="P9613" s="20"/>
      <c r="W9613" s="20"/>
      <c r="AD9613" s="20"/>
    </row>
    <row r="9614" spans="9:30">
      <c r="I9614" s="20"/>
      <c r="P9614" s="20"/>
      <c r="W9614" s="20"/>
      <c r="AD9614" s="20"/>
    </row>
    <row r="9615" spans="9:30">
      <c r="I9615" s="20"/>
      <c r="P9615" s="20"/>
      <c r="W9615" s="20"/>
      <c r="AD9615" s="20"/>
    </row>
    <row r="9616" spans="9:30">
      <c r="I9616" s="20"/>
      <c r="P9616" s="20"/>
      <c r="W9616" s="20"/>
      <c r="AD9616" s="20"/>
    </row>
    <row r="9617" spans="9:30">
      <c r="I9617" s="20"/>
      <c r="P9617" s="20"/>
      <c r="W9617" s="20"/>
      <c r="AD9617" s="20"/>
    </row>
    <row r="9618" spans="9:30">
      <c r="I9618" s="20"/>
      <c r="P9618" s="20"/>
      <c r="W9618" s="20"/>
      <c r="AD9618" s="20"/>
    </row>
    <row r="9619" spans="9:30">
      <c r="I9619" s="20"/>
      <c r="P9619" s="20"/>
      <c r="W9619" s="20"/>
      <c r="AD9619" s="20"/>
    </row>
    <row r="9620" spans="9:30">
      <c r="I9620" s="20"/>
      <c r="P9620" s="20"/>
      <c r="W9620" s="20"/>
      <c r="AD9620" s="20"/>
    </row>
    <row r="9621" spans="9:30">
      <c r="I9621" s="20"/>
      <c r="P9621" s="20"/>
      <c r="W9621" s="20"/>
      <c r="AD9621" s="20"/>
    </row>
    <row r="9622" spans="9:30">
      <c r="I9622" s="20"/>
      <c r="P9622" s="20"/>
      <c r="W9622" s="20"/>
      <c r="AD9622" s="20"/>
    </row>
    <row r="9623" spans="9:30">
      <c r="I9623" s="20"/>
      <c r="P9623" s="20"/>
      <c r="W9623" s="20"/>
      <c r="AD9623" s="20"/>
    </row>
    <row r="9624" spans="9:30">
      <c r="I9624" s="20"/>
      <c r="P9624" s="20"/>
      <c r="W9624" s="20"/>
      <c r="AD9624" s="20"/>
    </row>
    <row r="9625" spans="9:30">
      <c r="I9625" s="20"/>
      <c r="P9625" s="20"/>
      <c r="W9625" s="20"/>
      <c r="AD9625" s="20"/>
    </row>
    <row r="9626" spans="9:30">
      <c r="I9626" s="20"/>
      <c r="P9626" s="20"/>
      <c r="W9626" s="20"/>
      <c r="AD9626" s="20"/>
    </row>
    <row r="9627" spans="9:30">
      <c r="I9627" s="20"/>
      <c r="P9627" s="20"/>
      <c r="W9627" s="20"/>
      <c r="AD9627" s="20"/>
    </row>
    <row r="9628" spans="9:30">
      <c r="I9628" s="20"/>
      <c r="P9628" s="20"/>
      <c r="W9628" s="20"/>
      <c r="AD9628" s="20"/>
    </row>
    <row r="9629" spans="9:30">
      <c r="I9629" s="20"/>
      <c r="P9629" s="20"/>
      <c r="W9629" s="20"/>
      <c r="AD9629" s="20"/>
    </row>
    <row r="9630" spans="9:30">
      <c r="I9630" s="20"/>
      <c r="P9630" s="20"/>
      <c r="W9630" s="20"/>
      <c r="AD9630" s="20"/>
    </row>
    <row r="9631" spans="9:30">
      <c r="I9631" s="20"/>
      <c r="P9631" s="20"/>
      <c r="W9631" s="20"/>
      <c r="AD9631" s="20"/>
    </row>
    <row r="9632" spans="9:30">
      <c r="I9632" s="20"/>
      <c r="P9632" s="20"/>
      <c r="W9632" s="20"/>
      <c r="AD9632" s="20"/>
    </row>
    <row r="9633" spans="9:30">
      <c r="I9633" s="20"/>
      <c r="P9633" s="20"/>
      <c r="W9633" s="20"/>
      <c r="AD9633" s="20"/>
    </row>
    <row r="9634" spans="9:30">
      <c r="I9634" s="20"/>
      <c r="P9634" s="20"/>
      <c r="W9634" s="20"/>
      <c r="AD9634" s="20"/>
    </row>
    <row r="9635" spans="9:30">
      <c r="I9635" s="20"/>
      <c r="P9635" s="20"/>
      <c r="W9635" s="20"/>
      <c r="AD9635" s="20"/>
    </row>
    <row r="9636" spans="9:30">
      <c r="I9636" s="20"/>
      <c r="P9636" s="20"/>
      <c r="W9636" s="20"/>
      <c r="AD9636" s="20"/>
    </row>
    <row r="9637" spans="9:30">
      <c r="I9637" s="20"/>
      <c r="P9637" s="20"/>
      <c r="W9637" s="20"/>
      <c r="AD9637" s="20"/>
    </row>
    <row r="9638" spans="9:30">
      <c r="I9638" s="20"/>
      <c r="P9638" s="20"/>
      <c r="W9638" s="20"/>
      <c r="AD9638" s="20"/>
    </row>
    <row r="9639" spans="9:30">
      <c r="I9639" s="20"/>
      <c r="P9639" s="20"/>
      <c r="W9639" s="20"/>
      <c r="AD9639" s="20"/>
    </row>
    <row r="9640" spans="9:30">
      <c r="I9640" s="20"/>
      <c r="P9640" s="20"/>
      <c r="W9640" s="20"/>
      <c r="AD9640" s="20"/>
    </row>
    <row r="9641" spans="9:30">
      <c r="I9641" s="20"/>
      <c r="P9641" s="20"/>
      <c r="W9641" s="20"/>
      <c r="AD9641" s="20"/>
    </row>
    <row r="9642" spans="9:30">
      <c r="I9642" s="20"/>
      <c r="P9642" s="20"/>
      <c r="W9642" s="20"/>
      <c r="AD9642" s="20"/>
    </row>
    <row r="9643" spans="9:30">
      <c r="I9643" s="20"/>
      <c r="P9643" s="20"/>
      <c r="W9643" s="20"/>
      <c r="AD9643" s="20"/>
    </row>
    <row r="9644" spans="9:30">
      <c r="I9644" s="20"/>
      <c r="P9644" s="20"/>
      <c r="W9644" s="20"/>
      <c r="AD9644" s="20"/>
    </row>
    <row r="9645" spans="9:30">
      <c r="I9645" s="20"/>
      <c r="P9645" s="20"/>
      <c r="W9645" s="20"/>
      <c r="AD9645" s="20"/>
    </row>
    <row r="9646" spans="9:30">
      <c r="I9646" s="20"/>
      <c r="P9646" s="20"/>
      <c r="W9646" s="20"/>
      <c r="AD9646" s="20"/>
    </row>
    <row r="9647" spans="9:30">
      <c r="I9647" s="20"/>
      <c r="P9647" s="20"/>
      <c r="W9647" s="20"/>
      <c r="AD9647" s="20"/>
    </row>
    <row r="9648" spans="9:30">
      <c r="I9648" s="20"/>
      <c r="P9648" s="20"/>
      <c r="W9648" s="20"/>
      <c r="AD9648" s="20"/>
    </row>
    <row r="9649" spans="9:30">
      <c r="I9649" s="20"/>
      <c r="P9649" s="20"/>
      <c r="W9649" s="20"/>
      <c r="AD9649" s="20"/>
    </row>
    <row r="9650" spans="9:30">
      <c r="I9650" s="20"/>
      <c r="P9650" s="20"/>
      <c r="W9650" s="20"/>
      <c r="AD9650" s="20"/>
    </row>
    <row r="9651" spans="9:30">
      <c r="I9651" s="20"/>
      <c r="P9651" s="20"/>
      <c r="W9651" s="20"/>
      <c r="AD9651" s="20"/>
    </row>
    <row r="9652" spans="9:30">
      <c r="I9652" s="20"/>
      <c r="P9652" s="20"/>
      <c r="W9652" s="20"/>
      <c r="AD9652" s="20"/>
    </row>
    <row r="9653" spans="9:30">
      <c r="I9653" s="20"/>
      <c r="P9653" s="20"/>
      <c r="W9653" s="20"/>
      <c r="AD9653" s="20"/>
    </row>
    <row r="9654" spans="9:30">
      <c r="I9654" s="20"/>
      <c r="P9654" s="20"/>
      <c r="W9654" s="20"/>
      <c r="AD9654" s="20"/>
    </row>
    <row r="9655" spans="9:30">
      <c r="I9655" s="20"/>
      <c r="P9655" s="20"/>
      <c r="W9655" s="20"/>
      <c r="AD9655" s="20"/>
    </row>
    <row r="9656" spans="9:30">
      <c r="I9656" s="20"/>
      <c r="P9656" s="20"/>
      <c r="W9656" s="20"/>
      <c r="AD9656" s="20"/>
    </row>
    <row r="9657" spans="9:30">
      <c r="I9657" s="20"/>
      <c r="P9657" s="20"/>
      <c r="W9657" s="20"/>
      <c r="AD9657" s="20"/>
    </row>
    <row r="9658" spans="9:30">
      <c r="I9658" s="20"/>
      <c r="P9658" s="20"/>
      <c r="W9658" s="20"/>
      <c r="AD9658" s="20"/>
    </row>
    <row r="9659" spans="9:30">
      <c r="I9659" s="20"/>
      <c r="P9659" s="20"/>
      <c r="W9659" s="20"/>
      <c r="AD9659" s="20"/>
    </row>
    <row r="9660" spans="9:30">
      <c r="I9660" s="20"/>
      <c r="P9660" s="20"/>
      <c r="W9660" s="20"/>
      <c r="AD9660" s="20"/>
    </row>
    <row r="9661" spans="9:30">
      <c r="I9661" s="20"/>
      <c r="P9661" s="20"/>
      <c r="W9661" s="20"/>
      <c r="AD9661" s="20"/>
    </row>
    <row r="9662" spans="9:30">
      <c r="I9662" s="20"/>
      <c r="P9662" s="20"/>
      <c r="W9662" s="20"/>
      <c r="AD9662" s="20"/>
    </row>
    <row r="9663" spans="9:30">
      <c r="I9663" s="20"/>
      <c r="P9663" s="20"/>
      <c r="W9663" s="20"/>
      <c r="AD9663" s="20"/>
    </row>
    <row r="9664" spans="9:30">
      <c r="I9664" s="20"/>
      <c r="P9664" s="20"/>
      <c r="W9664" s="20"/>
      <c r="AD9664" s="20"/>
    </row>
    <row r="9665" spans="9:30">
      <c r="I9665" s="20"/>
      <c r="P9665" s="20"/>
      <c r="W9665" s="20"/>
      <c r="AD9665" s="20"/>
    </row>
    <row r="9666" spans="9:30">
      <c r="I9666" s="20"/>
      <c r="P9666" s="20"/>
      <c r="W9666" s="20"/>
      <c r="AD9666" s="20"/>
    </row>
    <row r="9667" spans="9:30">
      <c r="I9667" s="20"/>
      <c r="P9667" s="20"/>
      <c r="W9667" s="20"/>
      <c r="AD9667" s="20"/>
    </row>
    <row r="9668" spans="9:30">
      <c r="I9668" s="20"/>
      <c r="P9668" s="20"/>
      <c r="W9668" s="20"/>
      <c r="AD9668" s="20"/>
    </row>
    <row r="9669" spans="9:30">
      <c r="I9669" s="20"/>
      <c r="P9669" s="20"/>
      <c r="W9669" s="20"/>
      <c r="AD9669" s="20"/>
    </row>
    <row r="9670" spans="9:30">
      <c r="I9670" s="20"/>
      <c r="P9670" s="20"/>
      <c r="W9670" s="20"/>
      <c r="AD9670" s="20"/>
    </row>
    <row r="9671" spans="9:30">
      <c r="I9671" s="20"/>
      <c r="P9671" s="20"/>
      <c r="W9671" s="20"/>
      <c r="AD9671" s="20"/>
    </row>
    <row r="9672" spans="9:30">
      <c r="I9672" s="20"/>
      <c r="P9672" s="20"/>
      <c r="W9672" s="20"/>
      <c r="AD9672" s="20"/>
    </row>
    <row r="9673" spans="9:30">
      <c r="I9673" s="20"/>
      <c r="P9673" s="20"/>
      <c r="W9673" s="20"/>
      <c r="AD9673" s="20"/>
    </row>
    <row r="9674" spans="9:30">
      <c r="I9674" s="20"/>
      <c r="P9674" s="20"/>
      <c r="W9674" s="20"/>
      <c r="AD9674" s="20"/>
    </row>
    <row r="9675" spans="9:30">
      <c r="I9675" s="20"/>
      <c r="P9675" s="20"/>
      <c r="W9675" s="20"/>
      <c r="AD9675" s="20"/>
    </row>
    <row r="9676" spans="9:30">
      <c r="I9676" s="20"/>
      <c r="P9676" s="20"/>
      <c r="W9676" s="20"/>
      <c r="AD9676" s="20"/>
    </row>
    <row r="9677" spans="9:30">
      <c r="I9677" s="20"/>
      <c r="P9677" s="20"/>
      <c r="W9677" s="20"/>
      <c r="AD9677" s="20"/>
    </row>
    <row r="9678" spans="9:30">
      <c r="I9678" s="20"/>
      <c r="P9678" s="20"/>
      <c r="W9678" s="20"/>
      <c r="AD9678" s="20"/>
    </row>
    <row r="9679" spans="9:30">
      <c r="I9679" s="20"/>
      <c r="P9679" s="20"/>
      <c r="W9679" s="20"/>
      <c r="AD9679" s="20"/>
    </row>
    <row r="9680" spans="9:30">
      <c r="I9680" s="20"/>
      <c r="P9680" s="20"/>
      <c r="W9680" s="20"/>
      <c r="AD9680" s="20"/>
    </row>
    <row r="9681" spans="9:30">
      <c r="I9681" s="20"/>
      <c r="P9681" s="20"/>
      <c r="W9681" s="20"/>
      <c r="AD9681" s="20"/>
    </row>
    <row r="9682" spans="9:30">
      <c r="I9682" s="20"/>
      <c r="P9682" s="20"/>
      <c r="W9682" s="20"/>
      <c r="AD9682" s="20"/>
    </row>
    <row r="9683" spans="9:30">
      <c r="I9683" s="20"/>
      <c r="P9683" s="20"/>
      <c r="W9683" s="20"/>
      <c r="AD9683" s="20"/>
    </row>
    <row r="9684" spans="9:30">
      <c r="I9684" s="20"/>
      <c r="P9684" s="20"/>
      <c r="W9684" s="20"/>
      <c r="AD9684" s="20"/>
    </row>
    <row r="9685" spans="9:30">
      <c r="I9685" s="20"/>
      <c r="P9685" s="20"/>
      <c r="W9685" s="20"/>
      <c r="AD9685" s="20"/>
    </row>
    <row r="9686" spans="9:30">
      <c r="I9686" s="20"/>
      <c r="P9686" s="20"/>
      <c r="W9686" s="20"/>
      <c r="AD9686" s="20"/>
    </row>
    <row r="9687" spans="9:30">
      <c r="I9687" s="20"/>
      <c r="P9687" s="20"/>
      <c r="W9687" s="20"/>
      <c r="AD9687" s="20"/>
    </row>
    <row r="9688" spans="9:30">
      <c r="I9688" s="20"/>
      <c r="P9688" s="20"/>
      <c r="W9688" s="20"/>
      <c r="AD9688" s="20"/>
    </row>
    <row r="9689" spans="9:30">
      <c r="I9689" s="20"/>
      <c r="P9689" s="20"/>
      <c r="W9689" s="20"/>
      <c r="AD9689" s="20"/>
    </row>
    <row r="9690" spans="9:30">
      <c r="I9690" s="20"/>
      <c r="P9690" s="20"/>
      <c r="W9690" s="20"/>
      <c r="AD9690" s="20"/>
    </row>
    <row r="9691" spans="9:30">
      <c r="I9691" s="20"/>
      <c r="P9691" s="20"/>
      <c r="W9691" s="20"/>
      <c r="AD9691" s="20"/>
    </row>
    <row r="9692" spans="9:30">
      <c r="I9692" s="20"/>
      <c r="P9692" s="20"/>
      <c r="W9692" s="20"/>
      <c r="AD9692" s="20"/>
    </row>
    <row r="9693" spans="9:30">
      <c r="I9693" s="20"/>
      <c r="P9693" s="20"/>
      <c r="W9693" s="20"/>
      <c r="AD9693" s="20"/>
    </row>
    <row r="9694" spans="9:30">
      <c r="I9694" s="20"/>
      <c r="P9694" s="20"/>
      <c r="W9694" s="20"/>
      <c r="AD9694" s="20"/>
    </row>
    <row r="9695" spans="9:30">
      <c r="I9695" s="20"/>
      <c r="P9695" s="20"/>
      <c r="W9695" s="20"/>
      <c r="AD9695" s="20"/>
    </row>
    <row r="9696" spans="9:30">
      <c r="I9696" s="20"/>
      <c r="P9696" s="20"/>
      <c r="W9696" s="20"/>
      <c r="AD9696" s="20"/>
    </row>
    <row r="9697" spans="9:30">
      <c r="I9697" s="20"/>
      <c r="P9697" s="20"/>
      <c r="W9697" s="20"/>
      <c r="AD9697" s="20"/>
    </row>
    <row r="9698" spans="9:30">
      <c r="I9698" s="20"/>
      <c r="P9698" s="20"/>
      <c r="W9698" s="20"/>
      <c r="AD9698" s="20"/>
    </row>
    <row r="9699" spans="9:30">
      <c r="I9699" s="20"/>
      <c r="P9699" s="20"/>
      <c r="W9699" s="20"/>
      <c r="AD9699" s="20"/>
    </row>
    <row r="9700" spans="9:30">
      <c r="I9700" s="20"/>
      <c r="P9700" s="20"/>
      <c r="W9700" s="20"/>
      <c r="AD9700" s="20"/>
    </row>
    <row r="9701" spans="9:30">
      <c r="I9701" s="20"/>
      <c r="P9701" s="20"/>
      <c r="W9701" s="20"/>
      <c r="AD9701" s="20"/>
    </row>
    <row r="9702" spans="9:30">
      <c r="I9702" s="20"/>
      <c r="P9702" s="20"/>
      <c r="W9702" s="20"/>
      <c r="AD9702" s="20"/>
    </row>
    <row r="9703" spans="9:30">
      <c r="I9703" s="20"/>
      <c r="P9703" s="20"/>
      <c r="W9703" s="20"/>
      <c r="AD9703" s="20"/>
    </row>
    <row r="9704" spans="9:30">
      <c r="I9704" s="20"/>
      <c r="P9704" s="20"/>
      <c r="W9704" s="20"/>
      <c r="AD9704" s="20"/>
    </row>
    <row r="9705" spans="9:30">
      <c r="I9705" s="20"/>
      <c r="P9705" s="20"/>
      <c r="W9705" s="20"/>
      <c r="AD9705" s="20"/>
    </row>
    <row r="9706" spans="9:30">
      <c r="I9706" s="20"/>
      <c r="P9706" s="20"/>
      <c r="W9706" s="20"/>
      <c r="AD9706" s="20"/>
    </row>
    <row r="9707" spans="9:30">
      <c r="I9707" s="20"/>
      <c r="P9707" s="20"/>
      <c r="W9707" s="20"/>
      <c r="AD9707" s="20"/>
    </row>
    <row r="9708" spans="9:30">
      <c r="I9708" s="20"/>
      <c r="P9708" s="20"/>
      <c r="W9708" s="20"/>
      <c r="AD9708" s="20"/>
    </row>
    <row r="9709" spans="9:30">
      <c r="I9709" s="20"/>
      <c r="P9709" s="20"/>
      <c r="W9709" s="20"/>
      <c r="AD9709" s="20"/>
    </row>
    <row r="9710" spans="9:30">
      <c r="I9710" s="20"/>
      <c r="P9710" s="20"/>
      <c r="W9710" s="20"/>
      <c r="AD9710" s="20"/>
    </row>
    <row r="9711" spans="9:30">
      <c r="I9711" s="20"/>
      <c r="P9711" s="20"/>
      <c r="W9711" s="20"/>
      <c r="AD9711" s="20"/>
    </row>
    <row r="9712" spans="9:30">
      <c r="I9712" s="20"/>
      <c r="P9712" s="20"/>
      <c r="W9712" s="20"/>
      <c r="AD9712" s="20"/>
    </row>
    <row r="9713" spans="9:30">
      <c r="I9713" s="20"/>
      <c r="P9713" s="20"/>
      <c r="W9713" s="20"/>
      <c r="AD9713" s="20"/>
    </row>
    <row r="9714" spans="9:30">
      <c r="I9714" s="20"/>
      <c r="P9714" s="20"/>
      <c r="W9714" s="20"/>
      <c r="AD9714" s="20"/>
    </row>
    <row r="9715" spans="9:30">
      <c r="I9715" s="20"/>
      <c r="P9715" s="20"/>
      <c r="W9715" s="20"/>
      <c r="AD9715" s="20"/>
    </row>
    <row r="9716" spans="9:30">
      <c r="I9716" s="20"/>
      <c r="P9716" s="20"/>
      <c r="W9716" s="20"/>
      <c r="AD9716" s="20"/>
    </row>
    <row r="9717" spans="9:30">
      <c r="I9717" s="20"/>
      <c r="P9717" s="20"/>
      <c r="W9717" s="20"/>
      <c r="AD9717" s="20"/>
    </row>
    <row r="9718" spans="9:30">
      <c r="I9718" s="20"/>
      <c r="P9718" s="20"/>
      <c r="W9718" s="20"/>
      <c r="AD9718" s="20"/>
    </row>
    <row r="9719" spans="9:30">
      <c r="I9719" s="20"/>
      <c r="P9719" s="20"/>
      <c r="W9719" s="20"/>
      <c r="AD9719" s="20"/>
    </row>
    <row r="9720" spans="9:30">
      <c r="I9720" s="20"/>
      <c r="P9720" s="20"/>
      <c r="W9720" s="20"/>
      <c r="AD9720" s="20"/>
    </row>
    <row r="9721" spans="9:30">
      <c r="I9721" s="20"/>
      <c r="P9721" s="20"/>
      <c r="W9721" s="20"/>
      <c r="AD9721" s="20"/>
    </row>
    <row r="9722" spans="9:30">
      <c r="I9722" s="20"/>
      <c r="P9722" s="20"/>
      <c r="W9722" s="20"/>
      <c r="AD9722" s="20"/>
    </row>
    <row r="9723" spans="9:30">
      <c r="I9723" s="20"/>
      <c r="P9723" s="20"/>
      <c r="W9723" s="20"/>
      <c r="AD9723" s="20"/>
    </row>
    <row r="9724" spans="9:30">
      <c r="I9724" s="20"/>
      <c r="P9724" s="20"/>
      <c r="W9724" s="20"/>
      <c r="AD9724" s="20"/>
    </row>
    <row r="9725" spans="9:30">
      <c r="I9725" s="20"/>
      <c r="P9725" s="20"/>
      <c r="W9725" s="20"/>
      <c r="AD9725" s="20"/>
    </row>
    <row r="9726" spans="9:30">
      <c r="I9726" s="20"/>
      <c r="P9726" s="20"/>
      <c r="W9726" s="20"/>
      <c r="AD9726" s="20"/>
    </row>
    <row r="9727" spans="9:30">
      <c r="I9727" s="20"/>
      <c r="P9727" s="20"/>
      <c r="W9727" s="20"/>
      <c r="AD9727" s="20"/>
    </row>
    <row r="9728" spans="9:30">
      <c r="I9728" s="20"/>
      <c r="P9728" s="20"/>
      <c r="W9728" s="20"/>
      <c r="AD9728" s="20"/>
    </row>
    <row r="9729" spans="9:30">
      <c r="I9729" s="20"/>
      <c r="P9729" s="20"/>
      <c r="W9729" s="20"/>
      <c r="AD9729" s="20"/>
    </row>
    <row r="9730" spans="9:30">
      <c r="I9730" s="20"/>
      <c r="P9730" s="20"/>
      <c r="W9730" s="20"/>
      <c r="AD9730" s="20"/>
    </row>
    <row r="9731" spans="9:30">
      <c r="I9731" s="20"/>
      <c r="P9731" s="20"/>
      <c r="W9731" s="20"/>
      <c r="AD9731" s="20"/>
    </row>
    <row r="9732" spans="9:30">
      <c r="I9732" s="20"/>
      <c r="P9732" s="20"/>
      <c r="W9732" s="20"/>
      <c r="AD9732" s="20"/>
    </row>
    <row r="9733" spans="9:30">
      <c r="I9733" s="20"/>
      <c r="P9733" s="20"/>
      <c r="W9733" s="20"/>
      <c r="AD9733" s="20"/>
    </row>
    <row r="9734" spans="9:30">
      <c r="I9734" s="20"/>
      <c r="P9734" s="20"/>
      <c r="W9734" s="20"/>
      <c r="AD9734" s="20"/>
    </row>
    <row r="9735" spans="9:30">
      <c r="I9735" s="20"/>
      <c r="P9735" s="20"/>
      <c r="W9735" s="20"/>
      <c r="AD9735" s="20"/>
    </row>
    <row r="9736" spans="9:30">
      <c r="I9736" s="20"/>
      <c r="P9736" s="20"/>
      <c r="W9736" s="20"/>
      <c r="AD9736" s="20"/>
    </row>
    <row r="9737" spans="9:30">
      <c r="I9737" s="20"/>
      <c r="P9737" s="20"/>
      <c r="W9737" s="20"/>
      <c r="AD9737" s="20"/>
    </row>
    <row r="9738" spans="9:30">
      <c r="I9738" s="20"/>
      <c r="P9738" s="20"/>
      <c r="W9738" s="20"/>
      <c r="AD9738" s="20"/>
    </row>
    <row r="9739" spans="9:30">
      <c r="I9739" s="20"/>
      <c r="P9739" s="20"/>
      <c r="W9739" s="20"/>
      <c r="AD9739" s="20"/>
    </row>
    <row r="9740" spans="9:30">
      <c r="I9740" s="20"/>
      <c r="P9740" s="20"/>
      <c r="W9740" s="20"/>
      <c r="AD9740" s="20"/>
    </row>
    <row r="9741" spans="9:30">
      <c r="I9741" s="20"/>
      <c r="P9741" s="20"/>
      <c r="W9741" s="20"/>
      <c r="AD9741" s="20"/>
    </row>
    <row r="9742" spans="9:30">
      <c r="I9742" s="20"/>
      <c r="P9742" s="20"/>
      <c r="W9742" s="20"/>
      <c r="AD9742" s="20"/>
    </row>
    <row r="9743" spans="9:30">
      <c r="I9743" s="20"/>
      <c r="P9743" s="20"/>
      <c r="W9743" s="20"/>
      <c r="AD9743" s="20"/>
    </row>
    <row r="9744" spans="9:30">
      <c r="I9744" s="20"/>
      <c r="P9744" s="20"/>
      <c r="W9744" s="20"/>
      <c r="AD9744" s="20"/>
    </row>
    <row r="9745" spans="9:30">
      <c r="I9745" s="20"/>
      <c r="P9745" s="20"/>
      <c r="W9745" s="20"/>
      <c r="AD9745" s="20"/>
    </row>
    <row r="9746" spans="9:30">
      <c r="I9746" s="20"/>
      <c r="P9746" s="20"/>
      <c r="W9746" s="20"/>
      <c r="AD9746" s="20"/>
    </row>
    <row r="9747" spans="9:30">
      <c r="I9747" s="20"/>
      <c r="P9747" s="20"/>
      <c r="W9747" s="20"/>
      <c r="AD9747" s="20"/>
    </row>
    <row r="9748" spans="9:30">
      <c r="I9748" s="20"/>
      <c r="P9748" s="20"/>
      <c r="W9748" s="20"/>
      <c r="AD9748" s="20"/>
    </row>
    <row r="9749" spans="9:30">
      <c r="I9749" s="20"/>
      <c r="P9749" s="20"/>
      <c r="W9749" s="20"/>
      <c r="AD9749" s="20"/>
    </row>
    <row r="9750" spans="9:30">
      <c r="I9750" s="20"/>
      <c r="P9750" s="20"/>
      <c r="W9750" s="20"/>
      <c r="AD9750" s="20"/>
    </row>
    <row r="9751" spans="9:30">
      <c r="I9751" s="20"/>
      <c r="P9751" s="20"/>
      <c r="W9751" s="20"/>
      <c r="AD9751" s="20"/>
    </row>
    <row r="9752" spans="9:30">
      <c r="I9752" s="20"/>
      <c r="P9752" s="20"/>
      <c r="W9752" s="20"/>
      <c r="AD9752" s="20"/>
    </row>
    <row r="9753" spans="9:30">
      <c r="I9753" s="20"/>
      <c r="P9753" s="20"/>
      <c r="W9753" s="20"/>
      <c r="AD9753" s="20"/>
    </row>
    <row r="9754" spans="9:30">
      <c r="I9754" s="20"/>
      <c r="P9754" s="20"/>
      <c r="W9754" s="20"/>
      <c r="AD9754" s="20"/>
    </row>
    <row r="9755" spans="9:30">
      <c r="I9755" s="20"/>
      <c r="P9755" s="20"/>
      <c r="W9755" s="20"/>
      <c r="AD9755" s="20"/>
    </row>
    <row r="9756" spans="9:30">
      <c r="I9756" s="20"/>
      <c r="P9756" s="20"/>
      <c r="W9756" s="20"/>
      <c r="AD9756" s="20"/>
    </row>
    <row r="9757" spans="9:30">
      <c r="I9757" s="20"/>
      <c r="P9757" s="20"/>
      <c r="W9757" s="20"/>
      <c r="AD9757" s="20"/>
    </row>
    <row r="9758" spans="9:30">
      <c r="I9758" s="20"/>
      <c r="P9758" s="20"/>
      <c r="W9758" s="20"/>
      <c r="AD9758" s="20"/>
    </row>
    <row r="9759" spans="9:30">
      <c r="I9759" s="20"/>
      <c r="P9759" s="20"/>
      <c r="W9759" s="20"/>
      <c r="AD9759" s="20"/>
    </row>
    <row r="9760" spans="9:30">
      <c r="I9760" s="20"/>
      <c r="P9760" s="20"/>
      <c r="W9760" s="20"/>
      <c r="AD9760" s="20"/>
    </row>
    <row r="9761" spans="9:30">
      <c r="I9761" s="20"/>
      <c r="P9761" s="20"/>
      <c r="W9761" s="20"/>
      <c r="AD9761" s="20"/>
    </row>
    <row r="9762" spans="9:30">
      <c r="I9762" s="20"/>
      <c r="P9762" s="20"/>
      <c r="W9762" s="20"/>
      <c r="AD9762" s="20"/>
    </row>
    <row r="9763" spans="9:30">
      <c r="I9763" s="20"/>
      <c r="P9763" s="20"/>
      <c r="W9763" s="20"/>
      <c r="AD9763" s="20"/>
    </row>
    <row r="9764" spans="9:30">
      <c r="I9764" s="20"/>
      <c r="P9764" s="20"/>
      <c r="W9764" s="20"/>
      <c r="AD9764" s="20"/>
    </row>
    <row r="9765" spans="9:30">
      <c r="I9765" s="20"/>
      <c r="P9765" s="20"/>
      <c r="W9765" s="20"/>
      <c r="AD9765" s="20"/>
    </row>
    <row r="9766" spans="9:30">
      <c r="I9766" s="20"/>
      <c r="P9766" s="20"/>
      <c r="W9766" s="20"/>
      <c r="AD9766" s="20"/>
    </row>
    <row r="9767" spans="9:30">
      <c r="I9767" s="20"/>
      <c r="P9767" s="20"/>
      <c r="W9767" s="20"/>
      <c r="AD9767" s="20"/>
    </row>
    <row r="9768" spans="9:30">
      <c r="I9768" s="20"/>
      <c r="P9768" s="20"/>
      <c r="W9768" s="20"/>
      <c r="AD9768" s="20"/>
    </row>
    <row r="9769" spans="9:30">
      <c r="I9769" s="20"/>
      <c r="P9769" s="20"/>
      <c r="W9769" s="20"/>
      <c r="AD9769" s="20"/>
    </row>
    <row r="9770" spans="9:30">
      <c r="I9770" s="20"/>
      <c r="P9770" s="20"/>
      <c r="W9770" s="20"/>
      <c r="AD9770" s="20"/>
    </row>
    <row r="9771" spans="9:30">
      <c r="I9771" s="20"/>
      <c r="P9771" s="20"/>
      <c r="W9771" s="20"/>
      <c r="AD9771" s="20"/>
    </row>
    <row r="9772" spans="9:30">
      <c r="I9772" s="20"/>
      <c r="P9772" s="20"/>
      <c r="W9772" s="20"/>
      <c r="AD9772" s="20"/>
    </row>
    <row r="9773" spans="9:30">
      <c r="I9773" s="20"/>
      <c r="P9773" s="20"/>
      <c r="W9773" s="20"/>
      <c r="AD9773" s="20"/>
    </row>
    <row r="9774" spans="9:30">
      <c r="I9774" s="20"/>
      <c r="P9774" s="20"/>
      <c r="W9774" s="20"/>
      <c r="AD9774" s="20"/>
    </row>
    <row r="9775" spans="9:30">
      <c r="I9775" s="20"/>
      <c r="P9775" s="20"/>
      <c r="W9775" s="20"/>
      <c r="AD9775" s="20"/>
    </row>
    <row r="9776" spans="9:30">
      <c r="I9776" s="20"/>
      <c r="P9776" s="20"/>
      <c r="W9776" s="20"/>
      <c r="AD9776" s="20"/>
    </row>
    <row r="9777" spans="9:30">
      <c r="I9777" s="20"/>
      <c r="P9777" s="20"/>
      <c r="W9777" s="20"/>
      <c r="AD9777" s="20"/>
    </row>
    <row r="9778" spans="9:30">
      <c r="I9778" s="20"/>
      <c r="P9778" s="20"/>
      <c r="W9778" s="20"/>
      <c r="AD9778" s="20"/>
    </row>
    <row r="9779" spans="9:30">
      <c r="I9779" s="20"/>
      <c r="P9779" s="20"/>
      <c r="W9779" s="20"/>
      <c r="AD9779" s="20"/>
    </row>
    <row r="9780" spans="9:30">
      <c r="I9780" s="20"/>
      <c r="P9780" s="20"/>
      <c r="W9780" s="20"/>
      <c r="AD9780" s="20"/>
    </row>
    <row r="9781" spans="9:30">
      <c r="I9781" s="20"/>
      <c r="P9781" s="20"/>
      <c r="W9781" s="20"/>
      <c r="AD9781" s="20"/>
    </row>
    <row r="9782" spans="9:30">
      <c r="I9782" s="20"/>
      <c r="P9782" s="20"/>
      <c r="W9782" s="20"/>
      <c r="AD9782" s="20"/>
    </row>
    <row r="9783" spans="9:30">
      <c r="I9783" s="20"/>
      <c r="P9783" s="20"/>
      <c r="W9783" s="20"/>
      <c r="AD9783" s="20"/>
    </row>
    <row r="9784" spans="9:30">
      <c r="I9784" s="20"/>
      <c r="P9784" s="20"/>
      <c r="W9784" s="20"/>
      <c r="AD9784" s="20"/>
    </row>
    <row r="9785" spans="9:30">
      <c r="I9785" s="20"/>
      <c r="P9785" s="20"/>
      <c r="W9785" s="20"/>
      <c r="AD9785" s="20"/>
    </row>
    <row r="9786" spans="9:30">
      <c r="I9786" s="20"/>
      <c r="P9786" s="20"/>
      <c r="W9786" s="20"/>
      <c r="AD9786" s="20"/>
    </row>
    <row r="9787" spans="9:30">
      <c r="I9787" s="20"/>
      <c r="P9787" s="20"/>
      <c r="W9787" s="20"/>
      <c r="AD9787" s="20"/>
    </row>
    <row r="9788" spans="9:30">
      <c r="I9788" s="20"/>
      <c r="P9788" s="20"/>
      <c r="W9788" s="20"/>
      <c r="AD9788" s="20"/>
    </row>
    <row r="9789" spans="9:30">
      <c r="I9789" s="20"/>
      <c r="P9789" s="20"/>
      <c r="W9789" s="20"/>
      <c r="AD9789" s="20"/>
    </row>
    <row r="9790" spans="9:30">
      <c r="I9790" s="20"/>
      <c r="P9790" s="20"/>
      <c r="W9790" s="20"/>
      <c r="AD9790" s="20"/>
    </row>
    <row r="9791" spans="9:30">
      <c r="I9791" s="20"/>
      <c r="P9791" s="20"/>
      <c r="W9791" s="20"/>
      <c r="AD9791" s="20"/>
    </row>
    <row r="9792" spans="9:30">
      <c r="I9792" s="20"/>
      <c r="P9792" s="20"/>
      <c r="W9792" s="20"/>
      <c r="AD9792" s="20"/>
    </row>
    <row r="9793" spans="9:30">
      <c r="I9793" s="20"/>
      <c r="P9793" s="20"/>
      <c r="W9793" s="20"/>
      <c r="AD9793" s="20"/>
    </row>
    <row r="9794" spans="9:30">
      <c r="I9794" s="20"/>
      <c r="P9794" s="20"/>
      <c r="W9794" s="20"/>
      <c r="AD9794" s="20"/>
    </row>
    <row r="9795" spans="9:30">
      <c r="I9795" s="20"/>
      <c r="P9795" s="20"/>
      <c r="W9795" s="20"/>
      <c r="AD9795" s="20"/>
    </row>
    <row r="9796" spans="9:30">
      <c r="I9796" s="20"/>
      <c r="P9796" s="20"/>
      <c r="W9796" s="20"/>
      <c r="AD9796" s="20"/>
    </row>
    <row r="9797" spans="9:30">
      <c r="I9797" s="20"/>
      <c r="P9797" s="20"/>
      <c r="W9797" s="20"/>
      <c r="AD9797" s="20"/>
    </row>
    <row r="9798" spans="9:30">
      <c r="I9798" s="20"/>
      <c r="P9798" s="20"/>
      <c r="W9798" s="20"/>
      <c r="AD9798" s="20"/>
    </row>
    <row r="9799" spans="9:30">
      <c r="I9799" s="20"/>
      <c r="P9799" s="20"/>
      <c r="W9799" s="20"/>
      <c r="AD9799" s="20"/>
    </row>
    <row r="9800" spans="9:30">
      <c r="I9800" s="20"/>
      <c r="P9800" s="20"/>
      <c r="W9800" s="20"/>
      <c r="AD9800" s="20"/>
    </row>
    <row r="9801" spans="9:30">
      <c r="I9801" s="20"/>
      <c r="P9801" s="20"/>
      <c r="W9801" s="20"/>
      <c r="AD9801" s="20"/>
    </row>
    <row r="9802" spans="9:30">
      <c r="I9802" s="20"/>
      <c r="P9802" s="20"/>
      <c r="W9802" s="20"/>
      <c r="AD9802" s="20"/>
    </row>
    <row r="9803" spans="9:30">
      <c r="I9803" s="20"/>
      <c r="P9803" s="20"/>
      <c r="W9803" s="20"/>
      <c r="AD9803" s="20"/>
    </row>
    <row r="9804" spans="9:30">
      <c r="I9804" s="20"/>
      <c r="P9804" s="20"/>
      <c r="W9804" s="20"/>
      <c r="AD9804" s="20"/>
    </row>
    <row r="9805" spans="9:30">
      <c r="I9805" s="20"/>
      <c r="P9805" s="20"/>
      <c r="W9805" s="20"/>
      <c r="AD9805" s="20"/>
    </row>
    <row r="9806" spans="9:30">
      <c r="I9806" s="20"/>
      <c r="P9806" s="20"/>
      <c r="W9806" s="20"/>
      <c r="AD9806" s="20"/>
    </row>
    <row r="9807" spans="9:30">
      <c r="I9807" s="20"/>
      <c r="P9807" s="20"/>
      <c r="W9807" s="20"/>
      <c r="AD9807" s="20"/>
    </row>
    <row r="9808" spans="9:30">
      <c r="I9808" s="20"/>
      <c r="P9808" s="20"/>
      <c r="W9808" s="20"/>
      <c r="AD9808" s="20"/>
    </row>
    <row r="9809" spans="9:30">
      <c r="I9809" s="20"/>
      <c r="P9809" s="20"/>
      <c r="W9809" s="20"/>
      <c r="AD9809" s="20"/>
    </row>
    <row r="9810" spans="9:30">
      <c r="I9810" s="20"/>
      <c r="P9810" s="20"/>
      <c r="W9810" s="20"/>
      <c r="AD9810" s="20"/>
    </row>
    <row r="9811" spans="9:30">
      <c r="I9811" s="20"/>
      <c r="P9811" s="20"/>
      <c r="W9811" s="20"/>
      <c r="AD9811" s="20"/>
    </row>
    <row r="9812" spans="9:30">
      <c r="I9812" s="20"/>
      <c r="P9812" s="20"/>
      <c r="W9812" s="20"/>
      <c r="AD9812" s="20"/>
    </row>
    <row r="9813" spans="9:30">
      <c r="I9813" s="20"/>
      <c r="P9813" s="20"/>
      <c r="W9813" s="20"/>
      <c r="AD9813" s="20"/>
    </row>
    <row r="9814" spans="9:30">
      <c r="I9814" s="20"/>
      <c r="P9814" s="20"/>
      <c r="W9814" s="20"/>
      <c r="AD9814" s="20"/>
    </row>
    <row r="9815" spans="9:30">
      <c r="I9815" s="20"/>
      <c r="P9815" s="20"/>
      <c r="W9815" s="20"/>
      <c r="AD9815" s="20"/>
    </row>
    <row r="9816" spans="9:30">
      <c r="I9816" s="20"/>
      <c r="P9816" s="20"/>
      <c r="W9816" s="20"/>
      <c r="AD9816" s="20"/>
    </row>
    <row r="9817" spans="9:30">
      <c r="I9817" s="20"/>
      <c r="P9817" s="20"/>
      <c r="W9817" s="20"/>
      <c r="AD9817" s="20"/>
    </row>
    <row r="9818" spans="9:30">
      <c r="I9818" s="20"/>
      <c r="P9818" s="20"/>
      <c r="W9818" s="20"/>
      <c r="AD9818" s="20"/>
    </row>
    <row r="9819" spans="9:30">
      <c r="I9819" s="20"/>
      <c r="P9819" s="20"/>
      <c r="W9819" s="20"/>
      <c r="AD9819" s="20"/>
    </row>
    <row r="9820" spans="9:30">
      <c r="I9820" s="20"/>
      <c r="P9820" s="20"/>
      <c r="W9820" s="20"/>
      <c r="AD9820" s="20"/>
    </row>
    <row r="9821" spans="9:30">
      <c r="I9821" s="20"/>
      <c r="P9821" s="20"/>
      <c r="W9821" s="20"/>
      <c r="AD9821" s="20"/>
    </row>
    <row r="9822" spans="9:30">
      <c r="I9822" s="20"/>
      <c r="P9822" s="20"/>
      <c r="W9822" s="20"/>
      <c r="AD9822" s="20"/>
    </row>
    <row r="9823" spans="9:30">
      <c r="I9823" s="20"/>
      <c r="P9823" s="20"/>
      <c r="W9823" s="20"/>
      <c r="AD9823" s="20"/>
    </row>
    <row r="9824" spans="9:30">
      <c r="I9824" s="20"/>
      <c r="P9824" s="20"/>
      <c r="W9824" s="20"/>
      <c r="AD9824" s="20"/>
    </row>
    <row r="9825" spans="9:30">
      <c r="I9825" s="20"/>
      <c r="P9825" s="20"/>
      <c r="W9825" s="20"/>
      <c r="AD9825" s="20"/>
    </row>
    <row r="9826" spans="9:30">
      <c r="I9826" s="20"/>
      <c r="P9826" s="20"/>
      <c r="W9826" s="20"/>
      <c r="AD9826" s="20"/>
    </row>
    <row r="9827" spans="9:30">
      <c r="I9827" s="20"/>
      <c r="P9827" s="20"/>
      <c r="W9827" s="20"/>
      <c r="AD9827" s="20"/>
    </row>
    <row r="9828" spans="9:30">
      <c r="I9828" s="20"/>
      <c r="P9828" s="20"/>
      <c r="W9828" s="20"/>
      <c r="AD9828" s="20"/>
    </row>
    <row r="9829" spans="9:30">
      <c r="I9829" s="20"/>
      <c r="P9829" s="20"/>
      <c r="W9829" s="20"/>
      <c r="AD9829" s="20"/>
    </row>
    <row r="9830" spans="9:30">
      <c r="I9830" s="20"/>
      <c r="P9830" s="20"/>
      <c r="W9830" s="20"/>
      <c r="AD9830" s="20"/>
    </row>
    <row r="9831" spans="9:30">
      <c r="I9831" s="20"/>
      <c r="P9831" s="20"/>
      <c r="W9831" s="20"/>
      <c r="AD9831" s="20"/>
    </row>
    <row r="9832" spans="9:30">
      <c r="I9832" s="20"/>
      <c r="P9832" s="20"/>
      <c r="W9832" s="20"/>
      <c r="AD9832" s="20"/>
    </row>
    <row r="9833" spans="9:30">
      <c r="I9833" s="20"/>
      <c r="P9833" s="20"/>
      <c r="W9833" s="20"/>
      <c r="AD9833" s="20"/>
    </row>
    <row r="9834" spans="9:30">
      <c r="I9834" s="20"/>
      <c r="P9834" s="20"/>
      <c r="W9834" s="20"/>
      <c r="AD9834" s="20"/>
    </row>
    <row r="9835" spans="9:30">
      <c r="I9835" s="20"/>
      <c r="P9835" s="20"/>
      <c r="W9835" s="20"/>
      <c r="AD9835" s="20"/>
    </row>
    <row r="9836" spans="9:30">
      <c r="I9836" s="20"/>
      <c r="P9836" s="20"/>
      <c r="W9836" s="20"/>
      <c r="AD9836" s="20"/>
    </row>
    <row r="9837" spans="9:30">
      <c r="I9837" s="20"/>
      <c r="P9837" s="20"/>
      <c r="W9837" s="20"/>
      <c r="AD9837" s="20"/>
    </row>
    <row r="9838" spans="9:30">
      <c r="I9838" s="20"/>
      <c r="P9838" s="20"/>
      <c r="W9838" s="20"/>
      <c r="AD9838" s="20"/>
    </row>
    <row r="9839" spans="9:30">
      <c r="I9839" s="20"/>
      <c r="P9839" s="20"/>
      <c r="W9839" s="20"/>
      <c r="AD9839" s="20"/>
    </row>
    <row r="9840" spans="9:30">
      <c r="I9840" s="20"/>
      <c r="P9840" s="20"/>
      <c r="W9840" s="20"/>
      <c r="AD9840" s="20"/>
    </row>
    <row r="9841" spans="9:30">
      <c r="I9841" s="20"/>
      <c r="P9841" s="20"/>
      <c r="W9841" s="20"/>
      <c r="AD9841" s="20"/>
    </row>
    <row r="9842" spans="9:30">
      <c r="I9842" s="20"/>
      <c r="P9842" s="20"/>
      <c r="W9842" s="20"/>
      <c r="AD9842" s="20"/>
    </row>
    <row r="9843" spans="9:30">
      <c r="I9843" s="20"/>
      <c r="P9843" s="20"/>
      <c r="W9843" s="20"/>
      <c r="AD9843" s="20"/>
    </row>
    <row r="9844" spans="9:30">
      <c r="I9844" s="20"/>
      <c r="P9844" s="20"/>
      <c r="W9844" s="20"/>
      <c r="AD9844" s="20"/>
    </row>
    <row r="9845" spans="9:30">
      <c r="I9845" s="20"/>
      <c r="P9845" s="20"/>
      <c r="W9845" s="20"/>
      <c r="AD9845" s="20"/>
    </row>
    <row r="9846" spans="9:30">
      <c r="I9846" s="20"/>
      <c r="P9846" s="20"/>
      <c r="W9846" s="20"/>
      <c r="AD9846" s="20"/>
    </row>
    <row r="9847" spans="9:30">
      <c r="I9847" s="20"/>
      <c r="P9847" s="20"/>
      <c r="W9847" s="20"/>
      <c r="AD9847" s="20"/>
    </row>
    <row r="9848" spans="9:30">
      <c r="I9848" s="20"/>
      <c r="P9848" s="20"/>
      <c r="W9848" s="20"/>
      <c r="AD9848" s="20"/>
    </row>
    <row r="9849" spans="9:30">
      <c r="I9849" s="20"/>
      <c r="P9849" s="20"/>
      <c r="W9849" s="20"/>
      <c r="AD9849" s="20"/>
    </row>
    <row r="9850" spans="9:30">
      <c r="I9850" s="20"/>
      <c r="P9850" s="20"/>
      <c r="W9850" s="20"/>
      <c r="AD9850" s="20"/>
    </row>
    <row r="9851" spans="9:30">
      <c r="I9851" s="20"/>
      <c r="P9851" s="20"/>
      <c r="W9851" s="20"/>
      <c r="AD9851" s="20"/>
    </row>
    <row r="9852" spans="9:30">
      <c r="I9852" s="20"/>
      <c r="P9852" s="20"/>
      <c r="W9852" s="20"/>
      <c r="AD9852" s="20"/>
    </row>
    <row r="9853" spans="9:30">
      <c r="I9853" s="20"/>
      <c r="P9853" s="20"/>
      <c r="W9853" s="20"/>
      <c r="AD9853" s="20"/>
    </row>
    <row r="9854" spans="9:30">
      <c r="I9854" s="20"/>
      <c r="P9854" s="20"/>
      <c r="W9854" s="20"/>
      <c r="AD9854" s="20"/>
    </row>
    <row r="9855" spans="9:30">
      <c r="I9855" s="20"/>
      <c r="P9855" s="20"/>
      <c r="W9855" s="20"/>
      <c r="AD9855" s="20"/>
    </row>
    <row r="9856" spans="9:30">
      <c r="I9856" s="20"/>
      <c r="P9856" s="20"/>
      <c r="W9856" s="20"/>
      <c r="AD9856" s="20"/>
    </row>
    <row r="9857" spans="9:30">
      <c r="I9857" s="20"/>
      <c r="P9857" s="20"/>
      <c r="W9857" s="20"/>
      <c r="AD9857" s="20"/>
    </row>
    <row r="9858" spans="9:30">
      <c r="I9858" s="20"/>
      <c r="P9858" s="20"/>
      <c r="W9858" s="20"/>
      <c r="AD9858" s="20"/>
    </row>
    <row r="9859" spans="9:30">
      <c r="I9859" s="20"/>
      <c r="P9859" s="20"/>
      <c r="W9859" s="20"/>
      <c r="AD9859" s="20"/>
    </row>
    <row r="9860" spans="9:30">
      <c r="I9860" s="20"/>
      <c r="P9860" s="20"/>
      <c r="W9860" s="20"/>
      <c r="AD9860" s="20"/>
    </row>
    <row r="9861" spans="9:30">
      <c r="I9861" s="20"/>
      <c r="P9861" s="20"/>
      <c r="W9861" s="20"/>
      <c r="AD9861" s="20"/>
    </row>
    <row r="9862" spans="9:30">
      <c r="I9862" s="20"/>
      <c r="P9862" s="20"/>
      <c r="W9862" s="20"/>
      <c r="AD9862" s="20"/>
    </row>
    <row r="9863" spans="9:30">
      <c r="I9863" s="20"/>
      <c r="P9863" s="20"/>
      <c r="W9863" s="20"/>
      <c r="AD9863" s="20"/>
    </row>
    <row r="9864" spans="9:30">
      <c r="I9864" s="20"/>
      <c r="P9864" s="20"/>
      <c r="W9864" s="20"/>
      <c r="AD9864" s="20"/>
    </row>
    <row r="9865" spans="9:30">
      <c r="I9865" s="20"/>
      <c r="P9865" s="20"/>
      <c r="W9865" s="20"/>
      <c r="AD9865" s="20"/>
    </row>
    <row r="9866" spans="9:30">
      <c r="I9866" s="20"/>
      <c r="P9866" s="20"/>
      <c r="W9866" s="20"/>
      <c r="AD9866" s="20"/>
    </row>
    <row r="9867" spans="9:30">
      <c r="I9867" s="20"/>
      <c r="P9867" s="20"/>
      <c r="W9867" s="20"/>
      <c r="AD9867" s="20"/>
    </row>
    <row r="9868" spans="9:30">
      <c r="I9868" s="20"/>
      <c r="P9868" s="20"/>
      <c r="W9868" s="20"/>
      <c r="AD9868" s="20"/>
    </row>
    <row r="9869" spans="9:30">
      <c r="I9869" s="20"/>
      <c r="P9869" s="20"/>
      <c r="W9869" s="20"/>
      <c r="AD9869" s="20"/>
    </row>
    <row r="9870" spans="9:30">
      <c r="I9870" s="20"/>
      <c r="P9870" s="20"/>
      <c r="W9870" s="20"/>
      <c r="AD9870" s="20"/>
    </row>
    <row r="9871" spans="9:30">
      <c r="I9871" s="20"/>
      <c r="P9871" s="20"/>
      <c r="W9871" s="20"/>
      <c r="AD9871" s="20"/>
    </row>
    <row r="9872" spans="9:30">
      <c r="I9872" s="20"/>
      <c r="P9872" s="20"/>
      <c r="W9872" s="20"/>
      <c r="AD9872" s="20"/>
    </row>
    <row r="9873" spans="9:30">
      <c r="I9873" s="20"/>
      <c r="P9873" s="20"/>
      <c r="W9873" s="20"/>
      <c r="AD9873" s="20"/>
    </row>
    <row r="9874" spans="9:30">
      <c r="I9874" s="20"/>
      <c r="P9874" s="20"/>
      <c r="W9874" s="20"/>
      <c r="AD9874" s="20"/>
    </row>
    <row r="9875" spans="9:30">
      <c r="I9875" s="20"/>
      <c r="P9875" s="20"/>
      <c r="W9875" s="20"/>
      <c r="AD9875" s="20"/>
    </row>
    <row r="9876" spans="9:30">
      <c r="I9876" s="20"/>
      <c r="P9876" s="20"/>
      <c r="W9876" s="20"/>
      <c r="AD9876" s="20"/>
    </row>
    <row r="9877" spans="9:30">
      <c r="I9877" s="20"/>
      <c r="P9877" s="20"/>
      <c r="W9877" s="20"/>
      <c r="AD9877" s="20"/>
    </row>
    <row r="9878" spans="9:30">
      <c r="I9878" s="20"/>
      <c r="P9878" s="20"/>
      <c r="W9878" s="20"/>
      <c r="AD9878" s="20"/>
    </row>
    <row r="9879" spans="9:30">
      <c r="I9879" s="20"/>
      <c r="P9879" s="20"/>
      <c r="W9879" s="20"/>
      <c r="AD9879" s="20"/>
    </row>
    <row r="9880" spans="9:30">
      <c r="I9880" s="20"/>
      <c r="P9880" s="20"/>
      <c r="W9880" s="20"/>
      <c r="AD9880" s="20"/>
    </row>
    <row r="9881" spans="9:30">
      <c r="I9881" s="20"/>
      <c r="P9881" s="20"/>
      <c r="W9881" s="20"/>
      <c r="AD9881" s="20"/>
    </row>
    <row r="9882" spans="9:30">
      <c r="I9882" s="20"/>
      <c r="P9882" s="20"/>
      <c r="W9882" s="20"/>
      <c r="AD9882" s="20"/>
    </row>
    <row r="9883" spans="9:30">
      <c r="I9883" s="20"/>
      <c r="P9883" s="20"/>
      <c r="W9883" s="20"/>
      <c r="AD9883" s="20"/>
    </row>
    <row r="9884" spans="9:30">
      <c r="I9884" s="20"/>
      <c r="P9884" s="20"/>
      <c r="W9884" s="20"/>
      <c r="AD9884" s="20"/>
    </row>
    <row r="9885" spans="9:30">
      <c r="I9885" s="20"/>
      <c r="P9885" s="20"/>
      <c r="W9885" s="20"/>
      <c r="AD9885" s="20"/>
    </row>
    <row r="9886" spans="9:30">
      <c r="I9886" s="20"/>
      <c r="P9886" s="20"/>
      <c r="W9886" s="20"/>
      <c r="AD9886" s="20"/>
    </row>
    <row r="9887" spans="9:30">
      <c r="I9887" s="20"/>
      <c r="P9887" s="20"/>
      <c r="W9887" s="20"/>
      <c r="AD9887" s="20"/>
    </row>
    <row r="9888" spans="9:30">
      <c r="I9888" s="20"/>
      <c r="P9888" s="20"/>
      <c r="W9888" s="20"/>
      <c r="AD9888" s="20"/>
    </row>
    <row r="9889" spans="9:30">
      <c r="I9889" s="20"/>
      <c r="P9889" s="20"/>
      <c r="W9889" s="20"/>
      <c r="AD9889" s="20"/>
    </row>
    <row r="9890" spans="9:30">
      <c r="I9890" s="20"/>
      <c r="P9890" s="20"/>
      <c r="W9890" s="20"/>
      <c r="AD9890" s="20"/>
    </row>
    <row r="9891" spans="9:30">
      <c r="I9891" s="20"/>
      <c r="P9891" s="20"/>
      <c r="W9891" s="20"/>
      <c r="AD9891" s="20"/>
    </row>
    <row r="9892" spans="9:30">
      <c r="I9892" s="20"/>
      <c r="P9892" s="20"/>
      <c r="W9892" s="20"/>
      <c r="AD9892" s="20"/>
    </row>
    <row r="9893" spans="9:30">
      <c r="I9893" s="20"/>
      <c r="P9893" s="20"/>
      <c r="W9893" s="20"/>
      <c r="AD9893" s="20"/>
    </row>
    <row r="9894" spans="9:30">
      <c r="I9894" s="20"/>
      <c r="P9894" s="20"/>
      <c r="W9894" s="20"/>
      <c r="AD9894" s="20"/>
    </row>
    <row r="9895" spans="9:30">
      <c r="I9895" s="20"/>
      <c r="P9895" s="20"/>
      <c r="W9895" s="20"/>
      <c r="AD9895" s="20"/>
    </row>
    <row r="9896" spans="9:30">
      <c r="I9896" s="20"/>
      <c r="P9896" s="20"/>
      <c r="W9896" s="20"/>
      <c r="AD9896" s="20"/>
    </row>
    <row r="9897" spans="9:30">
      <c r="I9897" s="20"/>
      <c r="P9897" s="20"/>
      <c r="W9897" s="20"/>
      <c r="AD9897" s="20"/>
    </row>
    <row r="9898" spans="9:30">
      <c r="I9898" s="20"/>
      <c r="P9898" s="20"/>
      <c r="W9898" s="20"/>
      <c r="AD9898" s="20"/>
    </row>
    <row r="9899" spans="9:30">
      <c r="I9899" s="20"/>
      <c r="P9899" s="20"/>
      <c r="W9899" s="20"/>
      <c r="AD9899" s="20"/>
    </row>
    <row r="9900" spans="9:30">
      <c r="I9900" s="20"/>
      <c r="P9900" s="20"/>
      <c r="W9900" s="20"/>
      <c r="AD9900" s="20"/>
    </row>
    <row r="9901" spans="9:30">
      <c r="I9901" s="20"/>
      <c r="P9901" s="20"/>
      <c r="W9901" s="20"/>
      <c r="AD9901" s="20"/>
    </row>
    <row r="9902" spans="9:30">
      <c r="I9902" s="20"/>
      <c r="P9902" s="20"/>
      <c r="W9902" s="20"/>
      <c r="AD9902" s="20"/>
    </row>
    <row r="9903" spans="9:30">
      <c r="I9903" s="20"/>
      <c r="P9903" s="20"/>
      <c r="W9903" s="20"/>
      <c r="AD9903" s="20"/>
    </row>
    <row r="9904" spans="9:30">
      <c r="I9904" s="20"/>
      <c r="P9904" s="20"/>
      <c r="W9904" s="20"/>
      <c r="AD9904" s="20"/>
    </row>
    <row r="9905" spans="9:30">
      <c r="I9905" s="20"/>
      <c r="P9905" s="20"/>
      <c r="W9905" s="20"/>
      <c r="AD9905" s="20"/>
    </row>
    <row r="9906" spans="9:30">
      <c r="I9906" s="20"/>
      <c r="P9906" s="20"/>
      <c r="W9906" s="20"/>
      <c r="AD9906" s="20"/>
    </row>
    <row r="9907" spans="9:30">
      <c r="I9907" s="20"/>
      <c r="P9907" s="20"/>
      <c r="W9907" s="20"/>
      <c r="AD9907" s="20"/>
    </row>
    <row r="9908" spans="9:30">
      <c r="I9908" s="20"/>
      <c r="P9908" s="20"/>
      <c r="W9908" s="20"/>
      <c r="AD9908" s="20"/>
    </row>
    <row r="9909" spans="9:30">
      <c r="I9909" s="20"/>
      <c r="P9909" s="20"/>
      <c r="W9909" s="20"/>
      <c r="AD9909" s="20"/>
    </row>
    <row r="9910" spans="9:30">
      <c r="I9910" s="20"/>
      <c r="P9910" s="20"/>
      <c r="W9910" s="20"/>
      <c r="AD9910" s="20"/>
    </row>
    <row r="9911" spans="9:30">
      <c r="I9911" s="20"/>
      <c r="P9911" s="20"/>
      <c r="W9911" s="20"/>
      <c r="AD9911" s="20"/>
    </row>
    <row r="9912" spans="9:30">
      <c r="I9912" s="20"/>
      <c r="P9912" s="20"/>
      <c r="W9912" s="20"/>
      <c r="AD9912" s="20"/>
    </row>
    <row r="9913" spans="9:30">
      <c r="I9913" s="20"/>
      <c r="P9913" s="20"/>
      <c r="W9913" s="20"/>
      <c r="AD9913" s="20"/>
    </row>
    <row r="9914" spans="9:30">
      <c r="I9914" s="20"/>
      <c r="P9914" s="20"/>
      <c r="W9914" s="20"/>
      <c r="AD9914" s="20"/>
    </row>
    <row r="9915" spans="9:30">
      <c r="I9915" s="20"/>
      <c r="P9915" s="20"/>
      <c r="W9915" s="20"/>
      <c r="AD9915" s="20"/>
    </row>
    <row r="9916" spans="9:30">
      <c r="I9916" s="20"/>
      <c r="P9916" s="20"/>
      <c r="W9916" s="20"/>
      <c r="AD9916" s="20"/>
    </row>
    <row r="9917" spans="9:30">
      <c r="I9917" s="20"/>
      <c r="P9917" s="20"/>
      <c r="W9917" s="20"/>
      <c r="AD9917" s="20"/>
    </row>
    <row r="9918" spans="9:30">
      <c r="I9918" s="20"/>
      <c r="P9918" s="20"/>
      <c r="W9918" s="20"/>
      <c r="AD9918" s="20"/>
    </row>
    <row r="9919" spans="9:30">
      <c r="I9919" s="20"/>
      <c r="P9919" s="20"/>
      <c r="W9919" s="20"/>
      <c r="AD9919" s="20"/>
    </row>
    <row r="9920" spans="9:30">
      <c r="I9920" s="20"/>
      <c r="P9920" s="20"/>
      <c r="W9920" s="20"/>
      <c r="AD9920" s="20"/>
    </row>
    <row r="9921" spans="9:30">
      <c r="I9921" s="20"/>
      <c r="P9921" s="20"/>
      <c r="W9921" s="20"/>
      <c r="AD9921" s="20"/>
    </row>
    <row r="9922" spans="9:30">
      <c r="I9922" s="20"/>
      <c r="P9922" s="20"/>
      <c r="W9922" s="20"/>
      <c r="AD9922" s="20"/>
    </row>
    <row r="9923" spans="9:30">
      <c r="I9923" s="20"/>
      <c r="P9923" s="20"/>
      <c r="W9923" s="20"/>
      <c r="AD9923" s="20"/>
    </row>
    <row r="9924" spans="9:30">
      <c r="I9924" s="20"/>
      <c r="P9924" s="20"/>
      <c r="W9924" s="20"/>
      <c r="AD9924" s="20"/>
    </row>
    <row r="9925" spans="9:30">
      <c r="I9925" s="20"/>
      <c r="P9925" s="20"/>
      <c r="W9925" s="20"/>
      <c r="AD9925" s="20"/>
    </row>
    <row r="9926" spans="9:30">
      <c r="I9926" s="20"/>
      <c r="P9926" s="20"/>
      <c r="W9926" s="20"/>
      <c r="AD9926" s="20"/>
    </row>
    <row r="9927" spans="9:30">
      <c r="I9927" s="20"/>
      <c r="P9927" s="20"/>
      <c r="W9927" s="20"/>
      <c r="AD9927" s="20"/>
    </row>
    <row r="9928" spans="9:30">
      <c r="I9928" s="20"/>
      <c r="P9928" s="20"/>
      <c r="W9928" s="20"/>
      <c r="AD9928" s="20"/>
    </row>
    <row r="9929" spans="9:30">
      <c r="I9929" s="20"/>
      <c r="P9929" s="20"/>
      <c r="W9929" s="20"/>
      <c r="AD9929" s="20"/>
    </row>
    <row r="9930" spans="9:30">
      <c r="I9930" s="20"/>
      <c r="P9930" s="20"/>
      <c r="W9930" s="20"/>
      <c r="AD9930" s="20"/>
    </row>
    <row r="9931" spans="9:30">
      <c r="I9931" s="20"/>
      <c r="P9931" s="20"/>
      <c r="W9931" s="20"/>
      <c r="AD9931" s="20"/>
    </row>
    <row r="9932" spans="9:30">
      <c r="I9932" s="20"/>
      <c r="P9932" s="20"/>
      <c r="W9932" s="20"/>
      <c r="AD9932" s="20"/>
    </row>
    <row r="9933" spans="9:30">
      <c r="I9933" s="20"/>
      <c r="P9933" s="20"/>
      <c r="W9933" s="20"/>
      <c r="AD9933" s="20"/>
    </row>
    <row r="9934" spans="9:30">
      <c r="I9934" s="20"/>
      <c r="P9934" s="20"/>
      <c r="W9934" s="20"/>
      <c r="AD9934" s="20"/>
    </row>
    <row r="9935" spans="9:30">
      <c r="I9935" s="20"/>
      <c r="P9935" s="20"/>
      <c r="W9935" s="20"/>
      <c r="AD9935" s="20"/>
    </row>
    <row r="9936" spans="9:30">
      <c r="I9936" s="20"/>
      <c r="P9936" s="20"/>
      <c r="W9936" s="20"/>
      <c r="AD9936" s="20"/>
    </row>
    <row r="9937" spans="9:30">
      <c r="I9937" s="20"/>
      <c r="P9937" s="20"/>
      <c r="W9937" s="20"/>
      <c r="AD9937" s="20"/>
    </row>
    <row r="9938" spans="9:30">
      <c r="I9938" s="20"/>
      <c r="P9938" s="20"/>
      <c r="W9938" s="20"/>
      <c r="AD9938" s="20"/>
    </row>
    <row r="9939" spans="9:30">
      <c r="I9939" s="20"/>
      <c r="P9939" s="20"/>
      <c r="W9939" s="20"/>
      <c r="AD9939" s="20"/>
    </row>
    <row r="9940" spans="9:30">
      <c r="I9940" s="20"/>
      <c r="P9940" s="20"/>
      <c r="W9940" s="20"/>
      <c r="AD9940" s="20"/>
    </row>
    <row r="9941" spans="9:30">
      <c r="I9941" s="20"/>
      <c r="P9941" s="20"/>
      <c r="W9941" s="20"/>
      <c r="AD9941" s="20"/>
    </row>
    <row r="9942" spans="9:30">
      <c r="I9942" s="20"/>
      <c r="P9942" s="20"/>
      <c r="W9942" s="20"/>
      <c r="AD9942" s="20"/>
    </row>
    <row r="9943" spans="9:30">
      <c r="I9943" s="20"/>
      <c r="P9943" s="20"/>
      <c r="W9943" s="20"/>
      <c r="AD9943" s="20"/>
    </row>
    <row r="9944" spans="9:30">
      <c r="I9944" s="20"/>
      <c r="P9944" s="20"/>
      <c r="W9944" s="20"/>
      <c r="AD9944" s="20"/>
    </row>
    <row r="9945" spans="9:30">
      <c r="I9945" s="20"/>
      <c r="P9945" s="20"/>
      <c r="W9945" s="20"/>
      <c r="AD9945" s="20"/>
    </row>
    <row r="9946" spans="9:30">
      <c r="I9946" s="20"/>
      <c r="P9946" s="20"/>
      <c r="W9946" s="20"/>
      <c r="AD9946" s="20"/>
    </row>
    <row r="9947" spans="9:30">
      <c r="I9947" s="20"/>
      <c r="P9947" s="20"/>
      <c r="W9947" s="20"/>
      <c r="AD9947" s="20"/>
    </row>
    <row r="9948" spans="9:30">
      <c r="I9948" s="20"/>
      <c r="P9948" s="20"/>
      <c r="W9948" s="20"/>
      <c r="AD9948" s="20"/>
    </row>
    <row r="9949" spans="9:30">
      <c r="I9949" s="20"/>
      <c r="P9949" s="20"/>
      <c r="W9949" s="20"/>
      <c r="AD9949" s="20"/>
    </row>
    <row r="9950" spans="9:30">
      <c r="I9950" s="20"/>
      <c r="P9950" s="20"/>
      <c r="W9950" s="20"/>
      <c r="AD9950" s="20"/>
    </row>
    <row r="9951" spans="9:30">
      <c r="I9951" s="20"/>
      <c r="P9951" s="20"/>
      <c r="W9951" s="20"/>
      <c r="AD9951" s="20"/>
    </row>
    <row r="9952" spans="9:30">
      <c r="I9952" s="20"/>
      <c r="P9952" s="20"/>
      <c r="W9952" s="20"/>
      <c r="AD9952" s="20"/>
    </row>
    <row r="9953" spans="9:30">
      <c r="I9953" s="20"/>
      <c r="P9953" s="20"/>
      <c r="W9953" s="20"/>
      <c r="AD9953" s="20"/>
    </row>
    <row r="9954" spans="9:30">
      <c r="I9954" s="20"/>
      <c r="P9954" s="20"/>
      <c r="W9954" s="20"/>
      <c r="AD9954" s="20"/>
    </row>
    <row r="9955" spans="9:30">
      <c r="I9955" s="20"/>
      <c r="P9955" s="20"/>
      <c r="W9955" s="20"/>
      <c r="AD9955" s="20"/>
    </row>
    <row r="9956" spans="9:30">
      <c r="I9956" s="20"/>
      <c r="P9956" s="20"/>
      <c r="W9956" s="20"/>
      <c r="AD9956" s="20"/>
    </row>
    <row r="9957" spans="9:30">
      <c r="I9957" s="20"/>
      <c r="P9957" s="20"/>
      <c r="W9957" s="20"/>
      <c r="AD9957" s="20"/>
    </row>
    <row r="9958" spans="9:30">
      <c r="I9958" s="20"/>
      <c r="P9958" s="20"/>
      <c r="W9958" s="20"/>
      <c r="AD9958" s="20"/>
    </row>
    <row r="9959" spans="9:30">
      <c r="I9959" s="20"/>
      <c r="P9959" s="20"/>
      <c r="W9959" s="20"/>
      <c r="AD9959" s="20"/>
    </row>
    <row r="9960" spans="9:30">
      <c r="I9960" s="20"/>
      <c r="P9960" s="20"/>
      <c r="W9960" s="20"/>
      <c r="AD9960" s="20"/>
    </row>
    <row r="9961" spans="9:30">
      <c r="I9961" s="20"/>
      <c r="P9961" s="20"/>
      <c r="W9961" s="20"/>
      <c r="AD9961" s="20"/>
    </row>
    <row r="9962" spans="9:30">
      <c r="I9962" s="20"/>
      <c r="P9962" s="20"/>
      <c r="W9962" s="20"/>
      <c r="AD9962" s="20"/>
    </row>
    <row r="9963" spans="9:30">
      <c r="I9963" s="20"/>
      <c r="P9963" s="20"/>
      <c r="W9963" s="20"/>
      <c r="AD9963" s="20"/>
    </row>
    <row r="9964" spans="9:30">
      <c r="I9964" s="20"/>
      <c r="P9964" s="20"/>
      <c r="W9964" s="20"/>
      <c r="AD9964" s="20"/>
    </row>
    <row r="9965" spans="9:30">
      <c r="I9965" s="20"/>
      <c r="P9965" s="20"/>
      <c r="W9965" s="20"/>
      <c r="AD9965" s="20"/>
    </row>
    <row r="9966" spans="9:30">
      <c r="I9966" s="20"/>
      <c r="P9966" s="20"/>
      <c r="W9966" s="20"/>
      <c r="AD9966" s="20"/>
    </row>
    <row r="9967" spans="9:30">
      <c r="I9967" s="20"/>
      <c r="P9967" s="20"/>
      <c r="W9967" s="20"/>
      <c r="AD9967" s="20"/>
    </row>
    <row r="9968" spans="9:30">
      <c r="I9968" s="20"/>
      <c r="P9968" s="20"/>
      <c r="W9968" s="20"/>
      <c r="AD9968" s="20"/>
    </row>
    <row r="9969" spans="9:30">
      <c r="I9969" s="20"/>
      <c r="P9969" s="20"/>
      <c r="W9969" s="20"/>
      <c r="AD9969" s="20"/>
    </row>
    <row r="9970" spans="9:30">
      <c r="I9970" s="20"/>
      <c r="P9970" s="20"/>
      <c r="W9970" s="20"/>
      <c r="AD9970" s="20"/>
    </row>
    <row r="9971" spans="9:30">
      <c r="I9971" s="20"/>
      <c r="P9971" s="20"/>
      <c r="W9971" s="20"/>
      <c r="AD9971" s="20"/>
    </row>
    <row r="9972" spans="9:30">
      <c r="I9972" s="20"/>
      <c r="P9972" s="20"/>
      <c r="W9972" s="20"/>
      <c r="AD9972" s="20"/>
    </row>
    <row r="9973" spans="9:30">
      <c r="I9973" s="20"/>
      <c r="P9973" s="20"/>
      <c r="W9973" s="20"/>
      <c r="AD9973" s="20"/>
    </row>
    <row r="9974" spans="9:30">
      <c r="I9974" s="20"/>
      <c r="P9974" s="20"/>
      <c r="W9974" s="20"/>
      <c r="AD9974" s="20"/>
    </row>
    <row r="9975" spans="9:30">
      <c r="I9975" s="20"/>
      <c r="P9975" s="20"/>
      <c r="W9975" s="20"/>
      <c r="AD9975" s="20"/>
    </row>
    <row r="9976" spans="9:30">
      <c r="I9976" s="20"/>
      <c r="P9976" s="20"/>
      <c r="W9976" s="20"/>
      <c r="AD9976" s="20"/>
    </row>
    <row r="9977" spans="9:30">
      <c r="I9977" s="20"/>
      <c r="P9977" s="20"/>
      <c r="W9977" s="20"/>
      <c r="AD9977" s="20"/>
    </row>
    <row r="9978" spans="9:30">
      <c r="I9978" s="20"/>
      <c r="P9978" s="20"/>
      <c r="W9978" s="20"/>
      <c r="AD9978" s="20"/>
    </row>
    <row r="9979" spans="9:30">
      <c r="I9979" s="20"/>
      <c r="P9979" s="20"/>
      <c r="W9979" s="20"/>
      <c r="AD9979" s="20"/>
    </row>
    <row r="9980" spans="9:30">
      <c r="I9980" s="20"/>
      <c r="P9980" s="20"/>
      <c r="W9980" s="20"/>
      <c r="AD9980" s="20"/>
    </row>
    <row r="9981" spans="9:30">
      <c r="I9981" s="20"/>
      <c r="P9981" s="20"/>
      <c r="W9981" s="20"/>
      <c r="AD9981" s="20"/>
    </row>
    <row r="9982" spans="9:30">
      <c r="I9982" s="20"/>
      <c r="P9982" s="20"/>
      <c r="W9982" s="20"/>
      <c r="AD9982" s="20"/>
    </row>
    <row r="9983" spans="9:30">
      <c r="I9983" s="20"/>
      <c r="P9983" s="20"/>
      <c r="W9983" s="20"/>
      <c r="AD9983" s="20"/>
    </row>
    <row r="9984" spans="9:30">
      <c r="I9984" s="20"/>
      <c r="P9984" s="20"/>
      <c r="W9984" s="20"/>
      <c r="AD9984" s="20"/>
    </row>
    <row r="9985" spans="9:30">
      <c r="I9985" s="20"/>
      <c r="P9985" s="20"/>
      <c r="W9985" s="20"/>
      <c r="AD9985" s="20"/>
    </row>
    <row r="9986" spans="9:30">
      <c r="I9986" s="20"/>
      <c r="P9986" s="20"/>
      <c r="W9986" s="20"/>
      <c r="AD9986" s="20"/>
    </row>
    <row r="9987" spans="9:30">
      <c r="I9987" s="20"/>
      <c r="P9987" s="20"/>
      <c r="W9987" s="20"/>
      <c r="AD9987" s="20"/>
    </row>
    <row r="9988" spans="9:30">
      <c r="I9988" s="20"/>
      <c r="P9988" s="20"/>
      <c r="W9988" s="20"/>
      <c r="AD9988" s="20"/>
    </row>
    <row r="9989" spans="9:30">
      <c r="I9989" s="20"/>
      <c r="P9989" s="20"/>
      <c r="W9989" s="20"/>
      <c r="AD9989" s="20"/>
    </row>
    <row r="9990" spans="9:30">
      <c r="I9990" s="20"/>
      <c r="P9990" s="20"/>
      <c r="W9990" s="20"/>
      <c r="AD9990" s="20"/>
    </row>
    <row r="9991" spans="9:30">
      <c r="I9991" s="20"/>
      <c r="P9991" s="20"/>
      <c r="W9991" s="20"/>
      <c r="AD9991" s="20"/>
    </row>
    <row r="9992" spans="9:30">
      <c r="I9992" s="20"/>
      <c r="P9992" s="20"/>
      <c r="W9992" s="20"/>
      <c r="AD9992" s="20"/>
    </row>
    <row r="9993" spans="9:30">
      <c r="I9993" s="20"/>
      <c r="P9993" s="20"/>
      <c r="W9993" s="20"/>
      <c r="AD9993" s="20"/>
    </row>
    <row r="9994" spans="9:30">
      <c r="I9994" s="20"/>
      <c r="P9994" s="20"/>
      <c r="W9994" s="20"/>
      <c r="AD9994" s="20"/>
    </row>
    <row r="9995" spans="9:30">
      <c r="I9995" s="20"/>
      <c r="P9995" s="20"/>
      <c r="W9995" s="20"/>
      <c r="AD9995" s="20"/>
    </row>
    <row r="9996" spans="9:30">
      <c r="I9996" s="20"/>
      <c r="P9996" s="20"/>
      <c r="W9996" s="20"/>
      <c r="AD9996" s="20"/>
    </row>
    <row r="9997" spans="9:30">
      <c r="I9997" s="20"/>
      <c r="P9997" s="20"/>
      <c r="W9997" s="20"/>
      <c r="AD9997" s="20"/>
    </row>
    <row r="9998" spans="9:30">
      <c r="I9998" s="20"/>
      <c r="P9998" s="20"/>
      <c r="W9998" s="20"/>
      <c r="AD9998" s="20"/>
    </row>
    <row r="9999" spans="9:30">
      <c r="I9999" s="20"/>
      <c r="P9999" s="20"/>
      <c r="W9999" s="20"/>
      <c r="AD9999" s="20"/>
    </row>
    <row r="10000" spans="9:30">
      <c r="I10000" s="20"/>
      <c r="P10000" s="20"/>
      <c r="W10000" s="20"/>
      <c r="AD10000" s="20"/>
    </row>
    <row r="10001" spans="9:30">
      <c r="I10001" s="20"/>
      <c r="P10001" s="20"/>
      <c r="W10001" s="20"/>
      <c r="AD10001" s="20"/>
    </row>
    <row r="10002" spans="9:30">
      <c r="I10002" s="20"/>
      <c r="P10002" s="20"/>
      <c r="W10002" s="20"/>
      <c r="AD10002" s="20"/>
    </row>
    <row r="10003" spans="9:30">
      <c r="I10003" s="20"/>
      <c r="P10003" s="20"/>
      <c r="W10003" s="20"/>
      <c r="AD10003" s="20"/>
    </row>
    <row r="10004" spans="9:30">
      <c r="I10004" s="20"/>
      <c r="P10004" s="20"/>
      <c r="W10004" s="20"/>
      <c r="AD10004" s="20"/>
    </row>
    <row r="10005" spans="9:30">
      <c r="I10005" s="20"/>
      <c r="P10005" s="20"/>
      <c r="W10005" s="20"/>
      <c r="AD10005" s="20"/>
    </row>
    <row r="10006" spans="9:30">
      <c r="I10006" s="20"/>
      <c r="P10006" s="20"/>
      <c r="W10006" s="20"/>
      <c r="AD10006" s="20"/>
    </row>
    <row r="10007" spans="9:30">
      <c r="I10007" s="20"/>
      <c r="P10007" s="20"/>
      <c r="W10007" s="20"/>
      <c r="AD10007" s="20"/>
    </row>
    <row r="10008" spans="9:30">
      <c r="I10008" s="20"/>
      <c r="P10008" s="20"/>
      <c r="W10008" s="20"/>
      <c r="AD10008" s="20"/>
    </row>
    <row r="10009" spans="9:30">
      <c r="I10009" s="20"/>
      <c r="P10009" s="20"/>
      <c r="W10009" s="20"/>
      <c r="AD10009" s="20"/>
    </row>
    <row r="10010" spans="9:30">
      <c r="I10010" s="20"/>
      <c r="P10010" s="20"/>
      <c r="W10010" s="20"/>
      <c r="AD10010" s="20"/>
    </row>
    <row r="10011" spans="9:30">
      <c r="I10011" s="20"/>
      <c r="P10011" s="20"/>
      <c r="W10011" s="20"/>
      <c r="AD10011" s="20"/>
    </row>
    <row r="10012" spans="9:30">
      <c r="I10012" s="20"/>
      <c r="P10012" s="20"/>
      <c r="W10012" s="20"/>
      <c r="AD10012" s="20"/>
    </row>
    <row r="10013" spans="9:30">
      <c r="I10013" s="20"/>
      <c r="P10013" s="20"/>
      <c r="W10013" s="20"/>
      <c r="AD10013" s="20"/>
    </row>
    <row r="10014" spans="9:30">
      <c r="I10014" s="20"/>
      <c r="P10014" s="20"/>
      <c r="W10014" s="20"/>
      <c r="AD10014" s="20"/>
    </row>
    <row r="10015" spans="9:30">
      <c r="I10015" s="20"/>
      <c r="P10015" s="20"/>
      <c r="W10015" s="20"/>
      <c r="AD10015" s="20"/>
    </row>
    <row r="10016" spans="9:30">
      <c r="I10016" s="20"/>
      <c r="P10016" s="20"/>
      <c r="W10016" s="20"/>
      <c r="AD10016" s="20"/>
    </row>
    <row r="10017" spans="9:30">
      <c r="I10017" s="20"/>
      <c r="P10017" s="20"/>
      <c r="W10017" s="20"/>
      <c r="AD10017" s="20"/>
    </row>
    <row r="10018" spans="9:30">
      <c r="I10018" s="20"/>
      <c r="P10018" s="20"/>
      <c r="W10018" s="20"/>
      <c r="AD10018" s="20"/>
    </row>
    <row r="10019" spans="9:30">
      <c r="I10019" s="20"/>
      <c r="P10019" s="20"/>
      <c r="W10019" s="20"/>
      <c r="AD10019" s="20"/>
    </row>
    <row r="10020" spans="9:30">
      <c r="I10020" s="20"/>
      <c r="P10020" s="20"/>
      <c r="W10020" s="20"/>
      <c r="AD10020" s="20"/>
    </row>
    <row r="10021" spans="9:30">
      <c r="I10021" s="20"/>
      <c r="P10021" s="20"/>
      <c r="W10021" s="20"/>
      <c r="AD10021" s="20"/>
    </row>
    <row r="10022" spans="9:30">
      <c r="I10022" s="20"/>
      <c r="P10022" s="20"/>
      <c r="W10022" s="20"/>
      <c r="AD10022" s="20"/>
    </row>
    <row r="10023" spans="9:30">
      <c r="I10023" s="20"/>
      <c r="P10023" s="20"/>
      <c r="W10023" s="20"/>
      <c r="AD10023" s="20"/>
    </row>
    <row r="10024" spans="9:30">
      <c r="I10024" s="20"/>
      <c r="P10024" s="20"/>
      <c r="W10024" s="20"/>
      <c r="AD10024" s="20"/>
    </row>
    <row r="10025" spans="9:30">
      <c r="I10025" s="20"/>
      <c r="P10025" s="20"/>
      <c r="W10025" s="20"/>
      <c r="AD10025" s="20"/>
    </row>
    <row r="10026" spans="9:30">
      <c r="I10026" s="20"/>
      <c r="P10026" s="20"/>
      <c r="W10026" s="20"/>
      <c r="AD10026" s="20"/>
    </row>
    <row r="10027" spans="9:30">
      <c r="I10027" s="20"/>
      <c r="P10027" s="20"/>
      <c r="W10027" s="20"/>
      <c r="AD10027" s="20"/>
    </row>
    <row r="10028" spans="9:30">
      <c r="I10028" s="20"/>
      <c r="P10028" s="20"/>
      <c r="W10028" s="20"/>
      <c r="AD10028" s="20"/>
    </row>
    <row r="10029" spans="9:30">
      <c r="I10029" s="20"/>
      <c r="P10029" s="20"/>
      <c r="W10029" s="20"/>
      <c r="AD10029" s="20"/>
    </row>
    <row r="10030" spans="9:30">
      <c r="I10030" s="20"/>
      <c r="P10030" s="20"/>
      <c r="W10030" s="20"/>
      <c r="AD10030" s="20"/>
    </row>
    <row r="10031" spans="9:30">
      <c r="I10031" s="20"/>
      <c r="P10031" s="20"/>
      <c r="W10031" s="20"/>
      <c r="AD10031" s="20"/>
    </row>
    <row r="10032" spans="9:30">
      <c r="I10032" s="20"/>
      <c r="P10032" s="20"/>
      <c r="W10032" s="20"/>
      <c r="AD10032" s="20"/>
    </row>
    <row r="10033" spans="9:30">
      <c r="I10033" s="20"/>
      <c r="P10033" s="20"/>
      <c r="W10033" s="20"/>
      <c r="AD10033" s="20"/>
    </row>
    <row r="10034" spans="9:30">
      <c r="I10034" s="20"/>
      <c r="P10034" s="20"/>
      <c r="W10034" s="20"/>
      <c r="AD10034" s="20"/>
    </row>
    <row r="10035" spans="9:30">
      <c r="I10035" s="20"/>
      <c r="P10035" s="20"/>
      <c r="W10035" s="20"/>
      <c r="AD10035" s="20"/>
    </row>
    <row r="10036" spans="9:30">
      <c r="I10036" s="20"/>
      <c r="P10036" s="20"/>
      <c r="W10036" s="20"/>
      <c r="AD10036" s="20"/>
    </row>
    <row r="10037" spans="9:30">
      <c r="I10037" s="20"/>
      <c r="P10037" s="20"/>
      <c r="W10037" s="20"/>
      <c r="AD10037" s="20"/>
    </row>
    <row r="10038" spans="9:30">
      <c r="I10038" s="20"/>
      <c r="P10038" s="20"/>
      <c r="W10038" s="20"/>
      <c r="AD10038" s="20"/>
    </row>
    <row r="10039" spans="9:30">
      <c r="I10039" s="20"/>
      <c r="P10039" s="20"/>
      <c r="W10039" s="20"/>
      <c r="AD10039" s="20"/>
    </row>
    <row r="10040" spans="9:30">
      <c r="I10040" s="20"/>
      <c r="P10040" s="20"/>
      <c r="W10040" s="20"/>
      <c r="AD10040" s="20"/>
    </row>
    <row r="10041" spans="9:30">
      <c r="I10041" s="20"/>
      <c r="P10041" s="20"/>
      <c r="W10041" s="20"/>
      <c r="AD10041" s="20"/>
    </row>
    <row r="10042" spans="9:30">
      <c r="I10042" s="20"/>
      <c r="P10042" s="20"/>
      <c r="W10042" s="20"/>
      <c r="AD10042" s="20"/>
    </row>
    <row r="10043" spans="9:30">
      <c r="I10043" s="20"/>
      <c r="P10043" s="20"/>
      <c r="W10043" s="20"/>
      <c r="AD10043" s="20"/>
    </row>
    <row r="10044" spans="9:30">
      <c r="I10044" s="20"/>
      <c r="P10044" s="20"/>
      <c r="W10044" s="20"/>
      <c r="AD10044" s="20"/>
    </row>
    <row r="10045" spans="9:30">
      <c r="I10045" s="20"/>
      <c r="P10045" s="20"/>
      <c r="W10045" s="20"/>
      <c r="AD10045" s="20"/>
    </row>
    <row r="10046" spans="9:30">
      <c r="I10046" s="20"/>
      <c r="P10046" s="20"/>
      <c r="W10046" s="20"/>
      <c r="AD10046" s="20"/>
    </row>
    <row r="10047" spans="9:30">
      <c r="I10047" s="20"/>
      <c r="P10047" s="20"/>
      <c r="W10047" s="20"/>
      <c r="AD10047" s="20"/>
    </row>
    <row r="10048" spans="9:30">
      <c r="I10048" s="20"/>
      <c r="P10048" s="20"/>
      <c r="W10048" s="20"/>
      <c r="AD10048" s="20"/>
    </row>
    <row r="10049" spans="9:30">
      <c r="I10049" s="20"/>
      <c r="P10049" s="20"/>
      <c r="W10049" s="20"/>
      <c r="AD10049" s="20"/>
    </row>
    <row r="10050" spans="9:30">
      <c r="I10050" s="20"/>
      <c r="P10050" s="20"/>
      <c r="W10050" s="20"/>
      <c r="AD10050" s="20"/>
    </row>
    <row r="10051" spans="9:30">
      <c r="I10051" s="20"/>
      <c r="P10051" s="20"/>
      <c r="W10051" s="20"/>
      <c r="AD10051" s="20"/>
    </row>
    <row r="10052" spans="9:30">
      <c r="I10052" s="20"/>
      <c r="P10052" s="20"/>
      <c r="W10052" s="20"/>
      <c r="AD10052" s="20"/>
    </row>
    <row r="10053" spans="9:30">
      <c r="I10053" s="20"/>
      <c r="P10053" s="20"/>
      <c r="W10053" s="20"/>
      <c r="AD10053" s="20"/>
    </row>
    <row r="10054" spans="9:30">
      <c r="I10054" s="20"/>
      <c r="P10054" s="20"/>
      <c r="W10054" s="20"/>
      <c r="AD10054" s="20"/>
    </row>
    <row r="10055" spans="9:30">
      <c r="I10055" s="20"/>
      <c r="P10055" s="20"/>
      <c r="W10055" s="20"/>
      <c r="AD10055" s="20"/>
    </row>
    <row r="10056" spans="9:30">
      <c r="I10056" s="20"/>
      <c r="P10056" s="20"/>
      <c r="W10056" s="20"/>
      <c r="AD10056" s="20"/>
    </row>
    <row r="10057" spans="9:30">
      <c r="I10057" s="20"/>
      <c r="P10057" s="20"/>
      <c r="W10057" s="20"/>
      <c r="AD10057" s="20"/>
    </row>
    <row r="10058" spans="9:30">
      <c r="I10058" s="20"/>
      <c r="P10058" s="20"/>
      <c r="W10058" s="20"/>
      <c r="AD10058" s="20"/>
    </row>
    <row r="10059" spans="9:30">
      <c r="I10059" s="20"/>
      <c r="P10059" s="20"/>
      <c r="W10059" s="20"/>
      <c r="AD10059" s="20"/>
    </row>
    <row r="10060" spans="9:30">
      <c r="I10060" s="20"/>
      <c r="P10060" s="20"/>
      <c r="W10060" s="20"/>
      <c r="AD10060" s="20"/>
    </row>
    <row r="10061" spans="9:30">
      <c r="I10061" s="20"/>
      <c r="P10061" s="20"/>
      <c r="W10061" s="20"/>
      <c r="AD10061" s="20"/>
    </row>
    <row r="10062" spans="9:30">
      <c r="I10062" s="20"/>
      <c r="P10062" s="20"/>
      <c r="W10062" s="20"/>
      <c r="AD10062" s="20"/>
    </row>
    <row r="10063" spans="9:30">
      <c r="I10063" s="20"/>
      <c r="P10063" s="20"/>
      <c r="W10063" s="20"/>
      <c r="AD10063" s="20"/>
    </row>
    <row r="10064" spans="9:30">
      <c r="I10064" s="20"/>
      <c r="P10064" s="20"/>
      <c r="W10064" s="20"/>
      <c r="AD10064" s="20"/>
    </row>
    <row r="10065" spans="9:30">
      <c r="I10065" s="20"/>
      <c r="P10065" s="20"/>
      <c r="W10065" s="20"/>
      <c r="AD10065" s="20"/>
    </row>
    <row r="10066" spans="9:30">
      <c r="I10066" s="20"/>
      <c r="P10066" s="20"/>
      <c r="W10066" s="20"/>
      <c r="AD10066" s="20"/>
    </row>
    <row r="10067" spans="9:30">
      <c r="I10067" s="20"/>
      <c r="P10067" s="20"/>
      <c r="W10067" s="20"/>
      <c r="AD10067" s="20"/>
    </row>
    <row r="10068" spans="9:30">
      <c r="I10068" s="20"/>
      <c r="P10068" s="20"/>
      <c r="W10068" s="20"/>
      <c r="AD10068" s="20"/>
    </row>
    <row r="10069" spans="9:30">
      <c r="I10069" s="20"/>
      <c r="P10069" s="20"/>
      <c r="W10069" s="20"/>
      <c r="AD10069" s="20"/>
    </row>
    <row r="10070" spans="9:30">
      <c r="I10070" s="20"/>
      <c r="P10070" s="20"/>
      <c r="W10070" s="20"/>
      <c r="AD10070" s="20"/>
    </row>
    <row r="10071" spans="9:30">
      <c r="I10071" s="20"/>
      <c r="P10071" s="20"/>
      <c r="W10071" s="20"/>
      <c r="AD10071" s="20"/>
    </row>
    <row r="10072" spans="9:30">
      <c r="I10072" s="20"/>
      <c r="P10072" s="20"/>
      <c r="W10072" s="20"/>
      <c r="AD10072" s="20"/>
    </row>
    <row r="10073" spans="9:30">
      <c r="I10073" s="20"/>
      <c r="P10073" s="20"/>
      <c r="W10073" s="20"/>
      <c r="AD10073" s="20"/>
    </row>
    <row r="10074" spans="9:30">
      <c r="I10074" s="20"/>
      <c r="P10074" s="20"/>
      <c r="W10074" s="20"/>
      <c r="AD10074" s="20"/>
    </row>
    <row r="10075" spans="9:30">
      <c r="I10075" s="20"/>
      <c r="P10075" s="20"/>
      <c r="W10075" s="20"/>
      <c r="AD10075" s="20"/>
    </row>
    <row r="10076" spans="9:30">
      <c r="I10076" s="20"/>
      <c r="P10076" s="20"/>
      <c r="W10076" s="20"/>
      <c r="AD10076" s="20"/>
    </row>
    <row r="10077" spans="9:30">
      <c r="I10077" s="20"/>
      <c r="P10077" s="20"/>
      <c r="W10077" s="20"/>
      <c r="AD10077" s="20"/>
    </row>
    <row r="10078" spans="9:30">
      <c r="I10078" s="20"/>
      <c r="P10078" s="20"/>
      <c r="W10078" s="20"/>
      <c r="AD10078" s="20"/>
    </row>
    <row r="10079" spans="9:30">
      <c r="I10079" s="20"/>
      <c r="P10079" s="20"/>
      <c r="W10079" s="20"/>
      <c r="AD10079" s="20"/>
    </row>
    <row r="10080" spans="9:30">
      <c r="I10080" s="20"/>
      <c r="P10080" s="20"/>
      <c r="W10080" s="20"/>
      <c r="AD10080" s="20"/>
    </row>
    <row r="10081" spans="9:30">
      <c r="I10081" s="20"/>
      <c r="P10081" s="20"/>
      <c r="W10081" s="20"/>
      <c r="AD10081" s="20"/>
    </row>
    <row r="10082" spans="9:30">
      <c r="I10082" s="20"/>
      <c r="P10082" s="20"/>
      <c r="W10082" s="20"/>
      <c r="AD10082" s="20"/>
    </row>
    <row r="10083" spans="9:30">
      <c r="I10083" s="20"/>
      <c r="P10083" s="20"/>
      <c r="W10083" s="20"/>
      <c r="AD10083" s="20"/>
    </row>
    <row r="10084" spans="9:30">
      <c r="I10084" s="20"/>
      <c r="P10084" s="20"/>
      <c r="W10084" s="20"/>
      <c r="AD10084" s="20"/>
    </row>
    <row r="10085" spans="9:30">
      <c r="I10085" s="20"/>
      <c r="P10085" s="20"/>
      <c r="W10085" s="20"/>
      <c r="AD10085" s="20"/>
    </row>
    <row r="10086" spans="9:30">
      <c r="I10086" s="20"/>
      <c r="P10086" s="20"/>
      <c r="W10086" s="20"/>
      <c r="AD10086" s="20"/>
    </row>
    <row r="10087" spans="9:30">
      <c r="I10087" s="20"/>
      <c r="P10087" s="20"/>
      <c r="W10087" s="20"/>
      <c r="AD10087" s="20"/>
    </row>
    <row r="10088" spans="9:30">
      <c r="I10088" s="20"/>
      <c r="P10088" s="20"/>
      <c r="W10088" s="20"/>
      <c r="AD10088" s="20"/>
    </row>
    <row r="10089" spans="9:30">
      <c r="I10089" s="20"/>
      <c r="P10089" s="20"/>
      <c r="W10089" s="20"/>
      <c r="AD10089" s="20"/>
    </row>
    <row r="10090" spans="9:30">
      <c r="I10090" s="20"/>
      <c r="P10090" s="20"/>
      <c r="W10090" s="20"/>
      <c r="AD10090" s="20"/>
    </row>
    <row r="10091" spans="9:30">
      <c r="I10091" s="20"/>
      <c r="P10091" s="20"/>
      <c r="W10091" s="20"/>
      <c r="AD10091" s="20"/>
    </row>
    <row r="10092" spans="9:30">
      <c r="I10092" s="20"/>
      <c r="P10092" s="20"/>
      <c r="W10092" s="20"/>
      <c r="AD10092" s="20"/>
    </row>
    <row r="10093" spans="9:30">
      <c r="I10093" s="20"/>
      <c r="P10093" s="20"/>
      <c r="W10093" s="20"/>
      <c r="AD10093" s="20"/>
    </row>
    <row r="10094" spans="9:30">
      <c r="I10094" s="20"/>
      <c r="P10094" s="20"/>
      <c r="W10094" s="20"/>
      <c r="AD10094" s="20"/>
    </row>
    <row r="10095" spans="9:30">
      <c r="I10095" s="20"/>
      <c r="P10095" s="20"/>
      <c r="W10095" s="20"/>
      <c r="AD10095" s="20"/>
    </row>
    <row r="10096" spans="9:30">
      <c r="I10096" s="20"/>
      <c r="P10096" s="20"/>
      <c r="W10096" s="20"/>
      <c r="AD10096" s="20"/>
    </row>
    <row r="10097" spans="9:30">
      <c r="I10097" s="20"/>
      <c r="P10097" s="20"/>
      <c r="W10097" s="20"/>
      <c r="AD10097" s="20"/>
    </row>
    <row r="10098" spans="9:30">
      <c r="I10098" s="20"/>
      <c r="P10098" s="20"/>
      <c r="W10098" s="20"/>
      <c r="AD10098" s="20"/>
    </row>
    <row r="10099" spans="9:30">
      <c r="I10099" s="20"/>
      <c r="P10099" s="20"/>
      <c r="W10099" s="20"/>
      <c r="AD10099" s="20"/>
    </row>
    <row r="10100" spans="9:30">
      <c r="I10100" s="20"/>
      <c r="P10100" s="20"/>
      <c r="W10100" s="20"/>
      <c r="AD10100" s="20"/>
    </row>
    <row r="10101" spans="9:30">
      <c r="I10101" s="20"/>
      <c r="P10101" s="20"/>
      <c r="W10101" s="20"/>
      <c r="AD10101" s="20"/>
    </row>
    <row r="10102" spans="9:30">
      <c r="I10102" s="20"/>
      <c r="P10102" s="20"/>
      <c r="W10102" s="20"/>
      <c r="AD10102" s="20"/>
    </row>
    <row r="10103" spans="9:30">
      <c r="I10103" s="20"/>
      <c r="P10103" s="20"/>
      <c r="W10103" s="20"/>
      <c r="AD10103" s="20"/>
    </row>
    <row r="10104" spans="9:30">
      <c r="I10104" s="20"/>
      <c r="P10104" s="20"/>
      <c r="W10104" s="20"/>
      <c r="AD10104" s="20"/>
    </row>
    <row r="10105" spans="9:30">
      <c r="I10105" s="20"/>
      <c r="P10105" s="20"/>
      <c r="W10105" s="20"/>
      <c r="AD10105" s="20"/>
    </row>
    <row r="10106" spans="9:30">
      <c r="I10106" s="20"/>
      <c r="P10106" s="20"/>
      <c r="W10106" s="20"/>
      <c r="AD10106" s="20"/>
    </row>
    <row r="10107" spans="9:30">
      <c r="I10107" s="20"/>
      <c r="P10107" s="20"/>
      <c r="W10107" s="20"/>
      <c r="AD10107" s="20"/>
    </row>
    <row r="10108" spans="9:30">
      <c r="I10108" s="20"/>
      <c r="P10108" s="20"/>
      <c r="W10108" s="20"/>
      <c r="AD10108" s="20"/>
    </row>
    <row r="10109" spans="9:30">
      <c r="I10109" s="20"/>
      <c r="P10109" s="20"/>
      <c r="W10109" s="20"/>
      <c r="AD10109" s="20"/>
    </row>
    <row r="10110" spans="9:30">
      <c r="I10110" s="20"/>
      <c r="P10110" s="20"/>
      <c r="W10110" s="20"/>
      <c r="AD10110" s="20"/>
    </row>
    <row r="10111" spans="9:30">
      <c r="I10111" s="20"/>
      <c r="P10111" s="20"/>
      <c r="W10111" s="20"/>
      <c r="AD10111" s="20"/>
    </row>
    <row r="10112" spans="9:30">
      <c r="I10112" s="20"/>
      <c r="P10112" s="20"/>
      <c r="W10112" s="20"/>
      <c r="AD10112" s="20"/>
    </row>
    <row r="10113" spans="9:30">
      <c r="I10113" s="20"/>
      <c r="P10113" s="20"/>
      <c r="W10113" s="20"/>
      <c r="AD10113" s="20"/>
    </row>
    <row r="10114" spans="9:30">
      <c r="I10114" s="20"/>
      <c r="P10114" s="20"/>
      <c r="W10114" s="20"/>
      <c r="AD10114" s="20"/>
    </row>
    <row r="10115" spans="9:30">
      <c r="I10115" s="20"/>
      <c r="P10115" s="20"/>
      <c r="W10115" s="20"/>
      <c r="AD10115" s="20"/>
    </row>
    <row r="10116" spans="9:30">
      <c r="I10116" s="20"/>
      <c r="P10116" s="20"/>
      <c r="W10116" s="20"/>
      <c r="AD10116" s="20"/>
    </row>
    <row r="10117" spans="9:30">
      <c r="I10117" s="20"/>
      <c r="P10117" s="20"/>
      <c r="W10117" s="20"/>
      <c r="AD10117" s="20"/>
    </row>
    <row r="10118" spans="9:30">
      <c r="I10118" s="20"/>
      <c r="P10118" s="20"/>
      <c r="W10118" s="20"/>
      <c r="AD10118" s="20"/>
    </row>
    <row r="10119" spans="9:30">
      <c r="I10119" s="20"/>
      <c r="P10119" s="20"/>
      <c r="W10119" s="20"/>
      <c r="AD10119" s="20"/>
    </row>
    <row r="10120" spans="9:30">
      <c r="I10120" s="20"/>
      <c r="P10120" s="20"/>
      <c r="W10120" s="20"/>
      <c r="AD10120" s="20"/>
    </row>
    <row r="10121" spans="9:30">
      <c r="I10121" s="20"/>
      <c r="P10121" s="20"/>
      <c r="W10121" s="20"/>
      <c r="AD10121" s="20"/>
    </row>
    <row r="10122" spans="9:30">
      <c r="I10122" s="20"/>
      <c r="P10122" s="20"/>
      <c r="W10122" s="20"/>
      <c r="AD10122" s="20"/>
    </row>
    <row r="10123" spans="9:30">
      <c r="I10123" s="20"/>
      <c r="P10123" s="20"/>
      <c r="W10123" s="20"/>
      <c r="AD10123" s="20"/>
    </row>
    <row r="10124" spans="9:30">
      <c r="I10124" s="20"/>
      <c r="P10124" s="20"/>
      <c r="W10124" s="20"/>
      <c r="AD10124" s="20"/>
    </row>
    <row r="10125" spans="9:30">
      <c r="I10125" s="20"/>
      <c r="P10125" s="20"/>
      <c r="W10125" s="20"/>
      <c r="AD10125" s="20"/>
    </row>
    <row r="10126" spans="9:30">
      <c r="I10126" s="20"/>
      <c r="P10126" s="20"/>
      <c r="W10126" s="20"/>
      <c r="AD10126" s="20"/>
    </row>
    <row r="10127" spans="9:30">
      <c r="I10127" s="20"/>
      <c r="P10127" s="20"/>
      <c r="W10127" s="20"/>
      <c r="AD10127" s="20"/>
    </row>
    <row r="10128" spans="9:30">
      <c r="I10128" s="20"/>
      <c r="P10128" s="20"/>
      <c r="W10128" s="20"/>
      <c r="AD10128" s="20"/>
    </row>
    <row r="10129" spans="9:30">
      <c r="I10129" s="20"/>
      <c r="P10129" s="20"/>
      <c r="W10129" s="20"/>
      <c r="AD10129" s="20"/>
    </row>
    <row r="10130" spans="9:30">
      <c r="I10130" s="20"/>
      <c r="P10130" s="20"/>
      <c r="W10130" s="20"/>
      <c r="AD10130" s="20"/>
    </row>
    <row r="10131" spans="9:30">
      <c r="I10131" s="20"/>
      <c r="P10131" s="20"/>
      <c r="W10131" s="20"/>
      <c r="AD10131" s="20"/>
    </row>
    <row r="10132" spans="9:30">
      <c r="I10132" s="20"/>
      <c r="P10132" s="20"/>
      <c r="W10132" s="20"/>
      <c r="AD10132" s="20"/>
    </row>
    <row r="10133" spans="9:30">
      <c r="I10133" s="20"/>
      <c r="P10133" s="20"/>
      <c r="W10133" s="20"/>
      <c r="AD10133" s="20"/>
    </row>
    <row r="10134" spans="9:30">
      <c r="I10134" s="20"/>
      <c r="P10134" s="20"/>
      <c r="W10134" s="20"/>
      <c r="AD10134" s="20"/>
    </row>
    <row r="10135" spans="9:30">
      <c r="I10135" s="20"/>
      <c r="P10135" s="20"/>
      <c r="W10135" s="20"/>
      <c r="AD10135" s="20"/>
    </row>
    <row r="10136" spans="9:30">
      <c r="I10136" s="20"/>
      <c r="P10136" s="20"/>
      <c r="W10136" s="20"/>
      <c r="AD10136" s="20"/>
    </row>
    <row r="10137" spans="9:30">
      <c r="I10137" s="20"/>
      <c r="P10137" s="20"/>
      <c r="W10137" s="20"/>
      <c r="AD10137" s="20"/>
    </row>
    <row r="10138" spans="9:30">
      <c r="I10138" s="20"/>
      <c r="P10138" s="20"/>
      <c r="W10138" s="20"/>
      <c r="AD10138" s="20"/>
    </row>
    <row r="10139" spans="9:30">
      <c r="I10139" s="20"/>
      <c r="P10139" s="20"/>
      <c r="W10139" s="20"/>
      <c r="AD10139" s="20"/>
    </row>
    <row r="10140" spans="9:30">
      <c r="I10140" s="20"/>
      <c r="P10140" s="20"/>
      <c r="W10140" s="20"/>
      <c r="AD10140" s="20"/>
    </row>
    <row r="10141" spans="9:30">
      <c r="I10141" s="20"/>
      <c r="P10141" s="20"/>
      <c r="W10141" s="20"/>
      <c r="AD10141" s="20"/>
    </row>
    <row r="10142" spans="9:30">
      <c r="I10142" s="20"/>
      <c r="P10142" s="20"/>
      <c r="W10142" s="20"/>
      <c r="AD10142" s="20"/>
    </row>
    <row r="10143" spans="9:30">
      <c r="I10143" s="20"/>
      <c r="P10143" s="20"/>
      <c r="W10143" s="20"/>
      <c r="AD10143" s="20"/>
    </row>
    <row r="10144" spans="9:30">
      <c r="I10144" s="20"/>
      <c r="P10144" s="20"/>
      <c r="W10144" s="20"/>
      <c r="AD10144" s="20"/>
    </row>
    <row r="10145" spans="9:30">
      <c r="I10145" s="20"/>
      <c r="P10145" s="20"/>
      <c r="W10145" s="20"/>
      <c r="AD10145" s="20"/>
    </row>
    <row r="10146" spans="9:30">
      <c r="I10146" s="20"/>
      <c r="P10146" s="20"/>
      <c r="W10146" s="20"/>
      <c r="AD10146" s="20"/>
    </row>
    <row r="10147" spans="9:30">
      <c r="I10147" s="20"/>
      <c r="P10147" s="20"/>
      <c r="W10147" s="20"/>
      <c r="AD10147" s="20"/>
    </row>
    <row r="10148" spans="9:30">
      <c r="I10148" s="20"/>
      <c r="P10148" s="20"/>
      <c r="W10148" s="20"/>
      <c r="AD10148" s="20"/>
    </row>
    <row r="10149" spans="9:30">
      <c r="I10149" s="20"/>
      <c r="P10149" s="20"/>
      <c r="W10149" s="20"/>
      <c r="AD10149" s="20"/>
    </row>
    <row r="10150" spans="9:30">
      <c r="I10150" s="20"/>
      <c r="P10150" s="20"/>
      <c r="W10150" s="20"/>
      <c r="AD10150" s="20"/>
    </row>
    <row r="10151" spans="9:30">
      <c r="I10151" s="20"/>
      <c r="P10151" s="20"/>
      <c r="W10151" s="20"/>
      <c r="AD10151" s="20"/>
    </row>
    <row r="10152" spans="9:30">
      <c r="I10152" s="20"/>
      <c r="P10152" s="20"/>
      <c r="W10152" s="20"/>
      <c r="AD10152" s="20"/>
    </row>
    <row r="10153" spans="9:30">
      <c r="I10153" s="20"/>
      <c r="P10153" s="20"/>
      <c r="W10153" s="20"/>
      <c r="AD10153" s="20"/>
    </row>
    <row r="10154" spans="9:30">
      <c r="I10154" s="20"/>
      <c r="P10154" s="20"/>
      <c r="W10154" s="20"/>
      <c r="AD10154" s="20"/>
    </row>
    <row r="10155" spans="9:30">
      <c r="I10155" s="20"/>
      <c r="P10155" s="20"/>
      <c r="W10155" s="20"/>
      <c r="AD10155" s="20"/>
    </row>
    <row r="10156" spans="9:30">
      <c r="I10156" s="20"/>
      <c r="P10156" s="20"/>
      <c r="W10156" s="20"/>
      <c r="AD10156" s="20"/>
    </row>
    <row r="10157" spans="9:30">
      <c r="I10157" s="20"/>
      <c r="P10157" s="20"/>
      <c r="W10157" s="20"/>
      <c r="AD10157" s="20"/>
    </row>
    <row r="10158" spans="9:30">
      <c r="I10158" s="20"/>
      <c r="P10158" s="20"/>
      <c r="W10158" s="20"/>
      <c r="AD10158" s="20"/>
    </row>
    <row r="10159" spans="9:30">
      <c r="I10159" s="20"/>
      <c r="P10159" s="20"/>
      <c r="W10159" s="20"/>
      <c r="AD10159" s="20"/>
    </row>
    <row r="10160" spans="9:30">
      <c r="I10160" s="20"/>
      <c r="P10160" s="20"/>
      <c r="W10160" s="20"/>
      <c r="AD10160" s="20"/>
    </row>
    <row r="10161" spans="9:30">
      <c r="I10161" s="20"/>
      <c r="P10161" s="20"/>
      <c r="W10161" s="20"/>
      <c r="AD10161" s="20"/>
    </row>
    <row r="10162" spans="9:30">
      <c r="I10162" s="20"/>
      <c r="P10162" s="20"/>
      <c r="W10162" s="20"/>
      <c r="AD10162" s="20"/>
    </row>
    <row r="10163" spans="9:30">
      <c r="I10163" s="20"/>
      <c r="P10163" s="20"/>
      <c r="W10163" s="20"/>
      <c r="AD10163" s="20"/>
    </row>
    <row r="10164" spans="9:30">
      <c r="I10164" s="20"/>
      <c r="P10164" s="20"/>
      <c r="W10164" s="20"/>
      <c r="AD10164" s="20"/>
    </row>
    <row r="10165" spans="9:30">
      <c r="I10165" s="20"/>
      <c r="P10165" s="20"/>
      <c r="W10165" s="20"/>
      <c r="AD10165" s="20"/>
    </row>
    <row r="10166" spans="9:30">
      <c r="I10166" s="20"/>
      <c r="P10166" s="20"/>
      <c r="W10166" s="20"/>
      <c r="AD10166" s="20"/>
    </row>
    <row r="10167" spans="9:30">
      <c r="I10167" s="20"/>
      <c r="P10167" s="20"/>
      <c r="W10167" s="20"/>
      <c r="AD10167" s="20"/>
    </row>
    <row r="10168" spans="9:30">
      <c r="I10168" s="20"/>
      <c r="P10168" s="20"/>
      <c r="W10168" s="20"/>
      <c r="AD10168" s="20"/>
    </row>
    <row r="10169" spans="9:30">
      <c r="I10169" s="20"/>
      <c r="P10169" s="20"/>
      <c r="W10169" s="20"/>
      <c r="AD10169" s="20"/>
    </row>
    <row r="10170" spans="9:30">
      <c r="I10170" s="20"/>
      <c r="P10170" s="20"/>
      <c r="W10170" s="20"/>
      <c r="AD10170" s="20"/>
    </row>
    <row r="10171" spans="9:30">
      <c r="I10171" s="20"/>
      <c r="P10171" s="20"/>
      <c r="W10171" s="20"/>
      <c r="AD10171" s="20"/>
    </row>
    <row r="10172" spans="9:30">
      <c r="I10172" s="20"/>
      <c r="P10172" s="20"/>
      <c r="W10172" s="20"/>
      <c r="AD10172" s="20"/>
    </row>
    <row r="10173" spans="9:30">
      <c r="I10173" s="20"/>
      <c r="P10173" s="20"/>
      <c r="W10173" s="20"/>
      <c r="AD10173" s="20"/>
    </row>
    <row r="10174" spans="9:30">
      <c r="I10174" s="20"/>
      <c r="P10174" s="20"/>
      <c r="W10174" s="20"/>
      <c r="AD10174" s="20"/>
    </row>
    <row r="10175" spans="9:30">
      <c r="I10175" s="20"/>
      <c r="P10175" s="20"/>
      <c r="W10175" s="20"/>
      <c r="AD10175" s="20"/>
    </row>
    <row r="10176" spans="9:30">
      <c r="I10176" s="20"/>
      <c r="P10176" s="20"/>
      <c r="W10176" s="20"/>
      <c r="AD10176" s="20"/>
    </row>
    <row r="10177" spans="9:30">
      <c r="I10177" s="20"/>
      <c r="P10177" s="20"/>
      <c r="W10177" s="20"/>
      <c r="AD10177" s="20"/>
    </row>
    <row r="10178" spans="9:30">
      <c r="I10178" s="20"/>
      <c r="P10178" s="20"/>
      <c r="W10178" s="20"/>
      <c r="AD10178" s="20"/>
    </row>
    <row r="10179" spans="9:30">
      <c r="I10179" s="20"/>
      <c r="P10179" s="20"/>
      <c r="W10179" s="20"/>
      <c r="AD10179" s="20"/>
    </row>
    <row r="10180" spans="9:30">
      <c r="I10180" s="20"/>
      <c r="P10180" s="20"/>
      <c r="W10180" s="20"/>
      <c r="AD10180" s="20"/>
    </row>
    <row r="10181" spans="9:30">
      <c r="I10181" s="20"/>
      <c r="P10181" s="20"/>
      <c r="W10181" s="20"/>
      <c r="AD10181" s="20"/>
    </row>
    <row r="10182" spans="9:30">
      <c r="I10182" s="20"/>
      <c r="P10182" s="20"/>
      <c r="W10182" s="20"/>
      <c r="AD10182" s="20"/>
    </row>
    <row r="10183" spans="9:30">
      <c r="I10183" s="20"/>
      <c r="P10183" s="20"/>
      <c r="W10183" s="20"/>
      <c r="AD10183" s="20"/>
    </row>
    <row r="10184" spans="9:30">
      <c r="I10184" s="20"/>
      <c r="P10184" s="20"/>
      <c r="W10184" s="20"/>
      <c r="AD10184" s="20"/>
    </row>
    <row r="10185" spans="9:30">
      <c r="I10185" s="20"/>
      <c r="P10185" s="20"/>
      <c r="W10185" s="20"/>
      <c r="AD10185" s="20"/>
    </row>
    <row r="10186" spans="9:30">
      <c r="I10186" s="20"/>
      <c r="P10186" s="20"/>
      <c r="W10186" s="20"/>
      <c r="AD10186" s="20"/>
    </row>
    <row r="10187" spans="9:30">
      <c r="I10187" s="20"/>
      <c r="P10187" s="20"/>
      <c r="W10187" s="20"/>
      <c r="AD10187" s="20"/>
    </row>
    <row r="10188" spans="9:30">
      <c r="I10188" s="20"/>
      <c r="P10188" s="20"/>
      <c r="W10188" s="20"/>
      <c r="AD10188" s="20"/>
    </row>
    <row r="10189" spans="9:30">
      <c r="I10189" s="20"/>
      <c r="P10189" s="20"/>
      <c r="W10189" s="20"/>
      <c r="AD10189" s="20"/>
    </row>
    <row r="10190" spans="9:30">
      <c r="I10190" s="20"/>
      <c r="P10190" s="20"/>
      <c r="W10190" s="20"/>
      <c r="AD10190" s="20"/>
    </row>
    <row r="10191" spans="9:30">
      <c r="I10191" s="20"/>
      <c r="P10191" s="20"/>
      <c r="W10191" s="20"/>
      <c r="AD10191" s="20"/>
    </row>
    <row r="10192" spans="9:30">
      <c r="I10192" s="20"/>
      <c r="P10192" s="20"/>
      <c r="W10192" s="20"/>
      <c r="AD10192" s="20"/>
    </row>
    <row r="10193" spans="9:30">
      <c r="I10193" s="20"/>
      <c r="P10193" s="20"/>
      <c r="W10193" s="20"/>
      <c r="AD10193" s="20"/>
    </row>
    <row r="10194" spans="9:30">
      <c r="I10194" s="20"/>
      <c r="P10194" s="20"/>
      <c r="W10194" s="20"/>
      <c r="AD10194" s="20"/>
    </row>
    <row r="10195" spans="9:30">
      <c r="I10195" s="20"/>
      <c r="P10195" s="20"/>
      <c r="W10195" s="20"/>
      <c r="AD10195" s="20"/>
    </row>
    <row r="10196" spans="9:30">
      <c r="I10196" s="20"/>
      <c r="P10196" s="20"/>
      <c r="W10196" s="20"/>
      <c r="AD10196" s="20"/>
    </row>
    <row r="10197" spans="9:30">
      <c r="I10197" s="20"/>
      <c r="P10197" s="20"/>
      <c r="W10197" s="20"/>
      <c r="AD10197" s="20"/>
    </row>
    <row r="10198" spans="9:30">
      <c r="I10198" s="20"/>
      <c r="P10198" s="20"/>
      <c r="W10198" s="20"/>
      <c r="AD10198" s="20"/>
    </row>
    <row r="10199" spans="9:30">
      <c r="I10199" s="20"/>
      <c r="P10199" s="20"/>
      <c r="W10199" s="20"/>
      <c r="AD10199" s="20"/>
    </row>
    <row r="10200" spans="9:30">
      <c r="I10200" s="20"/>
      <c r="P10200" s="20"/>
      <c r="W10200" s="20"/>
      <c r="AD10200" s="20"/>
    </row>
    <row r="10201" spans="9:30">
      <c r="I10201" s="20"/>
      <c r="P10201" s="20"/>
      <c r="W10201" s="20"/>
      <c r="AD10201" s="20"/>
    </row>
    <row r="10202" spans="9:30">
      <c r="I10202" s="20"/>
      <c r="P10202" s="20"/>
      <c r="W10202" s="20"/>
      <c r="AD10202" s="20"/>
    </row>
    <row r="10203" spans="9:30">
      <c r="I10203" s="20"/>
      <c r="P10203" s="20"/>
      <c r="W10203" s="20"/>
      <c r="AD10203" s="20"/>
    </row>
    <row r="10204" spans="9:30">
      <c r="I10204" s="20"/>
      <c r="P10204" s="20"/>
      <c r="W10204" s="20"/>
      <c r="AD10204" s="20"/>
    </row>
    <row r="10205" spans="9:30">
      <c r="I10205" s="20"/>
      <c r="P10205" s="20"/>
      <c r="W10205" s="20"/>
      <c r="AD10205" s="20"/>
    </row>
    <row r="10206" spans="9:30">
      <c r="I10206" s="20"/>
      <c r="P10206" s="20"/>
      <c r="W10206" s="20"/>
      <c r="AD10206" s="20"/>
    </row>
    <row r="10207" spans="9:30">
      <c r="I10207" s="20"/>
      <c r="P10207" s="20"/>
      <c r="W10207" s="20"/>
      <c r="AD10207" s="20"/>
    </row>
    <row r="10208" spans="9:30">
      <c r="I10208" s="20"/>
      <c r="P10208" s="20"/>
      <c r="W10208" s="20"/>
      <c r="AD10208" s="20"/>
    </row>
    <row r="10209" spans="9:30">
      <c r="I10209" s="20"/>
      <c r="P10209" s="20"/>
      <c r="W10209" s="20"/>
      <c r="AD10209" s="20"/>
    </row>
    <row r="10210" spans="9:30">
      <c r="I10210" s="20"/>
      <c r="P10210" s="20"/>
      <c r="W10210" s="20"/>
      <c r="AD10210" s="20"/>
    </row>
    <row r="10211" spans="9:30">
      <c r="I10211" s="20"/>
      <c r="P10211" s="20"/>
      <c r="W10211" s="20"/>
      <c r="AD10211" s="20"/>
    </row>
    <row r="10212" spans="9:30">
      <c r="I10212" s="20"/>
      <c r="P10212" s="20"/>
      <c r="W10212" s="20"/>
      <c r="AD10212" s="20"/>
    </row>
    <row r="10213" spans="9:30">
      <c r="I10213" s="20"/>
      <c r="P10213" s="20"/>
      <c r="W10213" s="20"/>
      <c r="AD10213" s="20"/>
    </row>
    <row r="10214" spans="9:30">
      <c r="I10214" s="20"/>
      <c r="P10214" s="20"/>
      <c r="W10214" s="20"/>
      <c r="AD10214" s="20"/>
    </row>
    <row r="10215" spans="9:30">
      <c r="I10215" s="20"/>
      <c r="P10215" s="20"/>
      <c r="W10215" s="20"/>
      <c r="AD10215" s="20"/>
    </row>
    <row r="10216" spans="9:30">
      <c r="I10216" s="20"/>
      <c r="P10216" s="20"/>
      <c r="W10216" s="20"/>
      <c r="AD10216" s="20"/>
    </row>
    <row r="10217" spans="9:30">
      <c r="I10217" s="20"/>
      <c r="P10217" s="20"/>
      <c r="W10217" s="20"/>
      <c r="AD10217" s="20"/>
    </row>
    <row r="10218" spans="9:30">
      <c r="I10218" s="20"/>
      <c r="P10218" s="20"/>
      <c r="W10218" s="20"/>
      <c r="AD10218" s="20"/>
    </row>
    <row r="10219" spans="9:30">
      <c r="I10219" s="20"/>
      <c r="P10219" s="20"/>
      <c r="W10219" s="20"/>
      <c r="AD10219" s="20"/>
    </row>
    <row r="10220" spans="9:30">
      <c r="I10220" s="20"/>
      <c r="P10220" s="20"/>
      <c r="W10220" s="20"/>
      <c r="AD10220" s="20"/>
    </row>
    <row r="10221" spans="9:30">
      <c r="I10221" s="20"/>
      <c r="P10221" s="20"/>
      <c r="W10221" s="20"/>
      <c r="AD10221" s="20"/>
    </row>
    <row r="10222" spans="9:30">
      <c r="I10222" s="20"/>
      <c r="P10222" s="20"/>
      <c r="W10222" s="20"/>
      <c r="AD10222" s="20"/>
    </row>
    <row r="10223" spans="9:30">
      <c r="I10223" s="20"/>
      <c r="P10223" s="20"/>
      <c r="W10223" s="20"/>
      <c r="AD10223" s="20"/>
    </row>
    <row r="10224" spans="9:30">
      <c r="I10224" s="20"/>
      <c r="P10224" s="20"/>
      <c r="W10224" s="20"/>
      <c r="AD10224" s="20"/>
    </row>
    <row r="10225" spans="9:30">
      <c r="I10225" s="20"/>
      <c r="P10225" s="20"/>
      <c r="W10225" s="20"/>
      <c r="AD10225" s="20"/>
    </row>
    <row r="10226" spans="9:30">
      <c r="I10226" s="20"/>
      <c r="P10226" s="20"/>
      <c r="W10226" s="20"/>
      <c r="AD10226" s="20"/>
    </row>
    <row r="10227" spans="9:30">
      <c r="I10227" s="20"/>
      <c r="P10227" s="20"/>
      <c r="W10227" s="20"/>
      <c r="AD10227" s="20"/>
    </row>
    <row r="10228" spans="9:30">
      <c r="I10228" s="20"/>
      <c r="P10228" s="20"/>
      <c r="W10228" s="20"/>
      <c r="AD10228" s="20"/>
    </row>
    <row r="10229" spans="9:30">
      <c r="I10229" s="20"/>
      <c r="P10229" s="20"/>
      <c r="W10229" s="20"/>
      <c r="AD10229" s="20"/>
    </row>
    <row r="10230" spans="9:30">
      <c r="I10230" s="20"/>
      <c r="P10230" s="20"/>
      <c r="W10230" s="20"/>
      <c r="AD10230" s="20"/>
    </row>
    <row r="10231" spans="9:30">
      <c r="I10231" s="20"/>
      <c r="P10231" s="20"/>
      <c r="W10231" s="20"/>
      <c r="AD10231" s="20"/>
    </row>
    <row r="10232" spans="9:30">
      <c r="I10232" s="20"/>
      <c r="P10232" s="20"/>
      <c r="W10232" s="20"/>
      <c r="AD10232" s="20"/>
    </row>
    <row r="10233" spans="9:30">
      <c r="I10233" s="20"/>
      <c r="P10233" s="20"/>
      <c r="W10233" s="20"/>
      <c r="AD10233" s="20"/>
    </row>
    <row r="10234" spans="9:30">
      <c r="I10234" s="20"/>
      <c r="P10234" s="20"/>
      <c r="W10234" s="20"/>
      <c r="AD10234" s="20"/>
    </row>
    <row r="10235" spans="9:30">
      <c r="I10235" s="20"/>
      <c r="P10235" s="20"/>
      <c r="W10235" s="20"/>
      <c r="AD10235" s="20"/>
    </row>
    <row r="10236" spans="9:30">
      <c r="I10236" s="20"/>
      <c r="P10236" s="20"/>
      <c r="W10236" s="20"/>
      <c r="AD10236" s="20"/>
    </row>
    <row r="10237" spans="9:30">
      <c r="I10237" s="20"/>
      <c r="P10237" s="20"/>
      <c r="W10237" s="20"/>
      <c r="AD10237" s="20"/>
    </row>
    <row r="10238" spans="9:30">
      <c r="I10238" s="20"/>
      <c r="P10238" s="20"/>
      <c r="W10238" s="20"/>
      <c r="AD10238" s="20"/>
    </row>
    <row r="10239" spans="9:30">
      <c r="I10239" s="20"/>
      <c r="P10239" s="20"/>
      <c r="W10239" s="20"/>
      <c r="AD10239" s="20"/>
    </row>
    <row r="10240" spans="9:30">
      <c r="I10240" s="20"/>
      <c r="P10240" s="20"/>
      <c r="W10240" s="20"/>
      <c r="AD10240" s="20"/>
    </row>
    <row r="10241" spans="9:30">
      <c r="I10241" s="20"/>
      <c r="P10241" s="20"/>
      <c r="W10241" s="20"/>
      <c r="AD10241" s="20"/>
    </row>
    <row r="10242" spans="9:30">
      <c r="I10242" s="20"/>
      <c r="P10242" s="20"/>
      <c r="W10242" s="20"/>
      <c r="AD10242" s="20"/>
    </row>
    <row r="10243" spans="9:30">
      <c r="I10243" s="20"/>
      <c r="P10243" s="20"/>
      <c r="W10243" s="20"/>
      <c r="AD10243" s="20"/>
    </row>
    <row r="10244" spans="9:30">
      <c r="I10244" s="20"/>
      <c r="P10244" s="20"/>
      <c r="W10244" s="20"/>
      <c r="AD10244" s="20"/>
    </row>
    <row r="10245" spans="9:30">
      <c r="I10245" s="20"/>
      <c r="P10245" s="20"/>
      <c r="W10245" s="20"/>
      <c r="AD10245" s="20"/>
    </row>
    <row r="10246" spans="9:30">
      <c r="I10246" s="20"/>
      <c r="P10246" s="20"/>
      <c r="W10246" s="20"/>
      <c r="AD10246" s="20"/>
    </row>
    <row r="10247" spans="9:30">
      <c r="I10247" s="20"/>
      <c r="P10247" s="20"/>
      <c r="W10247" s="20"/>
      <c r="AD10247" s="20"/>
    </row>
    <row r="10248" spans="9:30">
      <c r="I10248" s="20"/>
      <c r="P10248" s="20"/>
      <c r="W10248" s="20"/>
      <c r="AD10248" s="20"/>
    </row>
    <row r="10249" spans="9:30">
      <c r="I10249" s="20"/>
      <c r="P10249" s="20"/>
      <c r="W10249" s="20"/>
      <c r="AD10249" s="20"/>
    </row>
    <row r="10250" spans="9:30">
      <c r="I10250" s="20"/>
      <c r="P10250" s="20"/>
      <c r="W10250" s="20"/>
      <c r="AD10250" s="20"/>
    </row>
    <row r="10251" spans="9:30">
      <c r="I10251" s="20"/>
      <c r="P10251" s="20"/>
      <c r="W10251" s="20"/>
      <c r="AD10251" s="20"/>
    </row>
    <row r="10252" spans="9:30">
      <c r="I10252" s="20"/>
      <c r="P10252" s="20"/>
      <c r="W10252" s="20"/>
      <c r="AD10252" s="20"/>
    </row>
    <row r="10253" spans="9:30">
      <c r="I10253" s="20"/>
      <c r="P10253" s="20"/>
      <c r="W10253" s="20"/>
      <c r="AD10253" s="20"/>
    </row>
    <row r="10254" spans="9:30">
      <c r="I10254" s="20"/>
      <c r="P10254" s="20"/>
      <c r="W10254" s="20"/>
      <c r="AD10254" s="20"/>
    </row>
    <row r="10255" spans="9:30">
      <c r="I10255" s="20"/>
      <c r="P10255" s="20"/>
      <c r="W10255" s="20"/>
      <c r="AD10255" s="20"/>
    </row>
    <row r="10256" spans="9:30">
      <c r="I10256" s="20"/>
      <c r="P10256" s="20"/>
      <c r="W10256" s="20"/>
      <c r="AD10256" s="20"/>
    </row>
    <row r="10257" spans="9:30">
      <c r="I10257" s="20"/>
      <c r="P10257" s="20"/>
      <c r="W10257" s="20"/>
      <c r="AD10257" s="20"/>
    </row>
    <row r="10258" spans="9:30">
      <c r="I10258" s="20"/>
      <c r="P10258" s="20"/>
      <c r="W10258" s="20"/>
      <c r="AD10258" s="20"/>
    </row>
    <row r="10259" spans="9:30">
      <c r="I10259" s="20"/>
      <c r="P10259" s="20"/>
      <c r="W10259" s="20"/>
      <c r="AD10259" s="20"/>
    </row>
    <row r="10260" spans="9:30">
      <c r="I10260" s="20"/>
      <c r="P10260" s="20"/>
      <c r="W10260" s="20"/>
      <c r="AD10260" s="20"/>
    </row>
    <row r="10261" spans="9:30">
      <c r="I10261" s="20"/>
      <c r="P10261" s="20"/>
      <c r="W10261" s="20"/>
      <c r="AD10261" s="20"/>
    </row>
    <row r="10262" spans="9:30">
      <c r="I10262" s="20"/>
      <c r="P10262" s="20"/>
      <c r="W10262" s="20"/>
      <c r="AD10262" s="20"/>
    </row>
    <row r="10263" spans="9:30">
      <c r="I10263" s="20"/>
      <c r="P10263" s="20"/>
      <c r="W10263" s="20"/>
      <c r="AD10263" s="20"/>
    </row>
    <row r="10264" spans="9:30">
      <c r="I10264" s="20"/>
      <c r="P10264" s="20"/>
      <c r="W10264" s="20"/>
      <c r="AD10264" s="20"/>
    </row>
    <row r="10265" spans="9:30">
      <c r="I10265" s="20"/>
      <c r="P10265" s="20"/>
      <c r="W10265" s="20"/>
      <c r="AD10265" s="20"/>
    </row>
    <row r="10266" spans="9:30">
      <c r="I10266" s="20"/>
      <c r="P10266" s="20"/>
      <c r="W10266" s="20"/>
      <c r="AD10266" s="20"/>
    </row>
    <row r="10267" spans="9:30">
      <c r="I10267" s="20"/>
      <c r="P10267" s="20"/>
      <c r="W10267" s="20"/>
      <c r="AD10267" s="20"/>
    </row>
    <row r="10268" spans="9:30">
      <c r="I10268" s="20"/>
      <c r="P10268" s="20"/>
      <c r="W10268" s="20"/>
      <c r="AD10268" s="20"/>
    </row>
    <row r="10269" spans="9:30">
      <c r="I10269" s="20"/>
      <c r="P10269" s="20"/>
      <c r="W10269" s="20"/>
      <c r="AD10269" s="20"/>
    </row>
    <row r="10270" spans="9:30">
      <c r="I10270" s="20"/>
      <c r="P10270" s="20"/>
      <c r="W10270" s="20"/>
      <c r="AD10270" s="20"/>
    </row>
    <row r="10271" spans="9:30">
      <c r="I10271" s="20"/>
      <c r="P10271" s="20"/>
      <c r="W10271" s="20"/>
      <c r="AD10271" s="20"/>
    </row>
    <row r="10272" spans="9:30">
      <c r="I10272" s="20"/>
      <c r="P10272" s="20"/>
      <c r="W10272" s="20"/>
      <c r="AD10272" s="20"/>
    </row>
    <row r="10273" spans="9:30">
      <c r="I10273" s="20"/>
      <c r="P10273" s="20"/>
      <c r="W10273" s="20"/>
      <c r="AD10273" s="20"/>
    </row>
    <row r="10274" spans="9:30">
      <c r="I10274" s="20"/>
      <c r="P10274" s="20"/>
      <c r="W10274" s="20"/>
      <c r="AD10274" s="20"/>
    </row>
    <row r="10275" spans="9:30">
      <c r="I10275" s="20"/>
      <c r="P10275" s="20"/>
      <c r="W10275" s="20"/>
      <c r="AD10275" s="20"/>
    </row>
    <row r="10276" spans="9:30">
      <c r="I10276" s="20"/>
      <c r="P10276" s="20"/>
      <c r="W10276" s="20"/>
      <c r="AD10276" s="20"/>
    </row>
    <row r="10277" spans="9:30">
      <c r="I10277" s="20"/>
      <c r="P10277" s="20"/>
      <c r="W10277" s="20"/>
      <c r="AD10277" s="20"/>
    </row>
    <row r="10278" spans="9:30">
      <c r="I10278" s="20"/>
      <c r="P10278" s="20"/>
      <c r="W10278" s="20"/>
      <c r="AD10278" s="20"/>
    </row>
    <row r="10279" spans="9:30">
      <c r="I10279" s="20"/>
      <c r="P10279" s="20"/>
      <c r="W10279" s="20"/>
      <c r="AD10279" s="20"/>
    </row>
    <row r="10280" spans="9:30">
      <c r="I10280" s="20"/>
      <c r="P10280" s="20"/>
      <c r="W10280" s="20"/>
      <c r="AD10280" s="20"/>
    </row>
    <row r="10281" spans="9:30">
      <c r="I10281" s="20"/>
      <c r="P10281" s="20"/>
      <c r="W10281" s="20"/>
      <c r="AD10281" s="20"/>
    </row>
    <row r="10282" spans="9:30">
      <c r="I10282" s="20"/>
      <c r="P10282" s="20"/>
      <c r="W10282" s="20"/>
      <c r="AD10282" s="20"/>
    </row>
    <row r="10283" spans="9:30">
      <c r="I10283" s="20"/>
      <c r="P10283" s="20"/>
      <c r="W10283" s="20"/>
      <c r="AD10283" s="20"/>
    </row>
    <row r="10284" spans="9:30">
      <c r="I10284" s="20"/>
      <c r="P10284" s="20"/>
      <c r="W10284" s="20"/>
      <c r="AD10284" s="20"/>
    </row>
    <row r="10285" spans="9:30">
      <c r="I10285" s="20"/>
      <c r="P10285" s="20"/>
      <c r="W10285" s="20"/>
      <c r="AD10285" s="20"/>
    </row>
    <row r="10286" spans="9:30">
      <c r="I10286" s="20"/>
      <c r="P10286" s="20"/>
      <c r="W10286" s="20"/>
      <c r="AD10286" s="20"/>
    </row>
    <row r="10287" spans="9:30">
      <c r="I10287" s="20"/>
      <c r="P10287" s="20"/>
      <c r="W10287" s="20"/>
      <c r="AD10287" s="20"/>
    </row>
    <row r="10288" spans="9:30">
      <c r="I10288" s="20"/>
      <c r="P10288" s="20"/>
      <c r="W10288" s="20"/>
      <c r="AD10288" s="20"/>
    </row>
    <row r="10289" spans="9:30">
      <c r="I10289" s="20"/>
      <c r="P10289" s="20"/>
      <c r="W10289" s="20"/>
      <c r="AD10289" s="20"/>
    </row>
    <row r="10290" spans="9:30">
      <c r="I10290" s="20"/>
      <c r="P10290" s="20"/>
      <c r="W10290" s="20"/>
      <c r="AD10290" s="20"/>
    </row>
    <row r="10291" spans="9:30">
      <c r="I10291" s="20"/>
      <c r="P10291" s="20"/>
      <c r="W10291" s="20"/>
      <c r="AD10291" s="20"/>
    </row>
    <row r="10292" spans="9:30">
      <c r="I10292" s="20"/>
      <c r="P10292" s="20"/>
      <c r="W10292" s="20"/>
      <c r="AD10292" s="20"/>
    </row>
    <row r="10293" spans="9:30">
      <c r="I10293" s="20"/>
      <c r="P10293" s="20"/>
      <c r="W10293" s="20"/>
      <c r="AD10293" s="20"/>
    </row>
    <row r="10294" spans="9:30">
      <c r="I10294" s="20"/>
      <c r="P10294" s="20"/>
      <c r="W10294" s="20"/>
      <c r="AD10294" s="20"/>
    </row>
    <row r="10295" spans="9:30">
      <c r="I10295" s="20"/>
      <c r="P10295" s="20"/>
      <c r="W10295" s="20"/>
      <c r="AD10295" s="20"/>
    </row>
    <row r="10296" spans="9:30">
      <c r="I10296" s="20"/>
      <c r="P10296" s="20"/>
      <c r="W10296" s="20"/>
      <c r="AD10296" s="20"/>
    </row>
    <row r="10297" spans="9:30">
      <c r="I10297" s="20"/>
      <c r="P10297" s="20"/>
      <c r="W10297" s="20"/>
      <c r="AD10297" s="20"/>
    </row>
    <row r="10298" spans="9:30">
      <c r="I10298" s="20"/>
      <c r="P10298" s="20"/>
      <c r="W10298" s="20"/>
      <c r="AD10298" s="20"/>
    </row>
    <row r="10299" spans="9:30">
      <c r="I10299" s="20"/>
      <c r="P10299" s="20"/>
      <c r="W10299" s="20"/>
      <c r="AD10299" s="20"/>
    </row>
    <row r="10300" spans="9:30">
      <c r="I10300" s="20"/>
      <c r="P10300" s="20"/>
      <c r="W10300" s="20"/>
      <c r="AD10300" s="20"/>
    </row>
    <row r="10301" spans="9:30">
      <c r="I10301" s="20"/>
      <c r="P10301" s="20"/>
      <c r="W10301" s="20"/>
      <c r="AD10301" s="20"/>
    </row>
    <row r="10302" spans="9:30">
      <c r="I10302" s="20"/>
      <c r="P10302" s="20"/>
      <c r="W10302" s="20"/>
      <c r="AD10302" s="20"/>
    </row>
    <row r="10303" spans="9:30">
      <c r="I10303" s="20"/>
      <c r="P10303" s="20"/>
      <c r="W10303" s="20"/>
      <c r="AD10303" s="20"/>
    </row>
    <row r="10304" spans="9:30">
      <c r="I10304" s="20"/>
      <c r="P10304" s="20"/>
      <c r="W10304" s="20"/>
      <c r="AD10304" s="20"/>
    </row>
    <row r="10305" spans="9:30">
      <c r="I10305" s="20"/>
      <c r="P10305" s="20"/>
      <c r="W10305" s="20"/>
      <c r="AD10305" s="20"/>
    </row>
    <row r="10306" spans="9:30">
      <c r="I10306" s="20"/>
      <c r="P10306" s="20"/>
      <c r="W10306" s="20"/>
      <c r="AD10306" s="20"/>
    </row>
    <row r="10307" spans="9:30">
      <c r="I10307" s="20"/>
      <c r="P10307" s="20"/>
      <c r="W10307" s="20"/>
      <c r="AD10307" s="20"/>
    </row>
    <row r="10308" spans="9:30">
      <c r="I10308" s="20"/>
      <c r="P10308" s="20"/>
      <c r="W10308" s="20"/>
      <c r="AD10308" s="20"/>
    </row>
    <row r="10309" spans="9:30">
      <c r="I10309" s="20"/>
      <c r="P10309" s="20"/>
      <c r="W10309" s="20"/>
      <c r="AD10309" s="20"/>
    </row>
    <row r="10310" spans="9:30">
      <c r="I10310" s="20"/>
      <c r="P10310" s="20"/>
      <c r="W10310" s="20"/>
      <c r="AD10310" s="20"/>
    </row>
    <row r="10311" spans="9:30">
      <c r="I10311" s="20"/>
      <c r="P10311" s="20"/>
      <c r="W10311" s="20"/>
      <c r="AD10311" s="20"/>
    </row>
    <row r="10312" spans="9:30">
      <c r="I10312" s="20"/>
      <c r="P10312" s="20"/>
      <c r="W10312" s="20"/>
      <c r="AD10312" s="20"/>
    </row>
    <row r="10313" spans="9:30">
      <c r="I10313" s="20"/>
      <c r="P10313" s="20"/>
      <c r="W10313" s="20"/>
      <c r="AD10313" s="20"/>
    </row>
    <row r="10314" spans="9:30">
      <c r="I10314" s="20"/>
      <c r="P10314" s="20"/>
      <c r="W10314" s="20"/>
      <c r="AD10314" s="20"/>
    </row>
    <row r="10315" spans="9:30">
      <c r="I10315" s="20"/>
      <c r="P10315" s="20"/>
      <c r="W10315" s="20"/>
      <c r="AD10315" s="20"/>
    </row>
    <row r="10316" spans="9:30">
      <c r="I10316" s="20"/>
      <c r="P10316" s="20"/>
      <c r="W10316" s="20"/>
      <c r="AD10316" s="20"/>
    </row>
    <row r="10317" spans="9:30">
      <c r="I10317" s="20"/>
      <c r="P10317" s="20"/>
      <c r="W10317" s="20"/>
      <c r="AD10317" s="20"/>
    </row>
    <row r="10318" spans="9:30">
      <c r="I10318" s="20"/>
      <c r="P10318" s="20"/>
      <c r="W10318" s="20"/>
      <c r="AD10318" s="20"/>
    </row>
    <row r="10319" spans="9:30">
      <c r="I10319" s="20"/>
      <c r="P10319" s="20"/>
      <c r="W10319" s="20"/>
      <c r="AD10319" s="20"/>
    </row>
    <row r="10320" spans="9:30">
      <c r="I10320" s="20"/>
      <c r="P10320" s="20"/>
      <c r="W10320" s="20"/>
      <c r="AD10320" s="20"/>
    </row>
    <row r="10321" spans="9:30">
      <c r="I10321" s="20"/>
      <c r="P10321" s="20"/>
      <c r="W10321" s="20"/>
      <c r="AD10321" s="20"/>
    </row>
    <row r="10322" spans="9:30">
      <c r="I10322" s="20"/>
      <c r="P10322" s="20"/>
      <c r="W10322" s="20"/>
      <c r="AD10322" s="20"/>
    </row>
    <row r="10323" spans="9:30">
      <c r="I10323" s="20"/>
      <c r="P10323" s="20"/>
      <c r="W10323" s="20"/>
      <c r="AD10323" s="20"/>
    </row>
    <row r="10324" spans="9:30">
      <c r="I10324" s="20"/>
      <c r="P10324" s="20"/>
      <c r="W10324" s="20"/>
      <c r="AD10324" s="20"/>
    </row>
    <row r="10325" spans="9:30">
      <c r="I10325" s="20"/>
      <c r="P10325" s="20"/>
      <c r="W10325" s="20"/>
      <c r="AD10325" s="20"/>
    </row>
    <row r="10326" spans="9:30">
      <c r="I10326" s="20"/>
      <c r="P10326" s="20"/>
      <c r="W10326" s="20"/>
      <c r="AD10326" s="20"/>
    </row>
    <row r="10327" spans="9:30">
      <c r="I10327" s="20"/>
      <c r="P10327" s="20"/>
      <c r="W10327" s="20"/>
      <c r="AD10327" s="20"/>
    </row>
    <row r="10328" spans="9:30">
      <c r="I10328" s="20"/>
      <c r="P10328" s="20"/>
      <c r="W10328" s="20"/>
      <c r="AD10328" s="20"/>
    </row>
    <row r="10329" spans="9:30">
      <c r="I10329" s="20"/>
      <c r="P10329" s="20"/>
      <c r="W10329" s="20"/>
      <c r="AD10329" s="20"/>
    </row>
    <row r="10330" spans="9:30">
      <c r="I10330" s="20"/>
      <c r="P10330" s="20"/>
      <c r="W10330" s="20"/>
      <c r="AD10330" s="20"/>
    </row>
    <row r="10331" spans="9:30">
      <c r="I10331" s="20"/>
      <c r="P10331" s="20"/>
      <c r="W10331" s="20"/>
      <c r="AD10331" s="20"/>
    </row>
    <row r="10332" spans="9:30">
      <c r="I10332" s="20"/>
      <c r="P10332" s="20"/>
      <c r="W10332" s="20"/>
      <c r="AD10332" s="20"/>
    </row>
    <row r="10333" spans="9:30">
      <c r="I10333" s="20"/>
      <c r="P10333" s="20"/>
      <c r="W10333" s="20"/>
      <c r="AD10333" s="20"/>
    </row>
    <row r="10334" spans="9:30">
      <c r="I10334" s="20"/>
      <c r="P10334" s="20"/>
      <c r="W10334" s="20"/>
      <c r="AD10334" s="20"/>
    </row>
    <row r="10335" spans="9:30">
      <c r="I10335" s="20"/>
      <c r="P10335" s="20"/>
      <c r="W10335" s="20"/>
      <c r="AD10335" s="20"/>
    </row>
    <row r="10336" spans="9:30">
      <c r="I10336" s="20"/>
      <c r="P10336" s="20"/>
      <c r="W10336" s="20"/>
      <c r="AD10336" s="20"/>
    </row>
    <row r="10337" spans="9:30">
      <c r="I10337" s="20"/>
      <c r="P10337" s="20"/>
      <c r="W10337" s="20"/>
      <c r="AD10337" s="20"/>
    </row>
    <row r="10338" spans="9:30">
      <c r="I10338" s="20"/>
      <c r="P10338" s="20"/>
      <c r="W10338" s="20"/>
      <c r="AD10338" s="20"/>
    </row>
    <row r="10339" spans="9:30">
      <c r="I10339" s="20"/>
      <c r="P10339" s="20"/>
      <c r="W10339" s="20"/>
      <c r="AD10339" s="20"/>
    </row>
    <row r="10340" spans="9:30">
      <c r="I10340" s="20"/>
      <c r="P10340" s="20"/>
      <c r="W10340" s="20"/>
      <c r="AD10340" s="20"/>
    </row>
    <row r="10341" spans="9:30">
      <c r="I10341" s="20"/>
      <c r="P10341" s="20"/>
      <c r="W10341" s="20"/>
      <c r="AD10341" s="20"/>
    </row>
    <row r="10342" spans="9:30">
      <c r="I10342" s="20"/>
      <c r="P10342" s="20"/>
      <c r="W10342" s="20"/>
      <c r="AD10342" s="20"/>
    </row>
    <row r="10343" spans="9:30">
      <c r="I10343" s="20"/>
      <c r="P10343" s="20"/>
      <c r="W10343" s="20"/>
      <c r="AD10343" s="20"/>
    </row>
    <row r="10344" spans="9:30">
      <c r="I10344" s="20"/>
      <c r="P10344" s="20"/>
      <c r="W10344" s="20"/>
      <c r="AD10344" s="20"/>
    </row>
    <row r="10345" spans="9:30">
      <c r="I10345" s="20"/>
      <c r="P10345" s="20"/>
      <c r="W10345" s="20"/>
      <c r="AD10345" s="20"/>
    </row>
    <row r="10346" spans="9:30">
      <c r="I10346" s="20"/>
      <c r="P10346" s="20"/>
      <c r="W10346" s="20"/>
      <c r="AD10346" s="20"/>
    </row>
    <row r="10347" spans="9:30">
      <c r="I10347" s="20"/>
      <c r="P10347" s="20"/>
      <c r="W10347" s="20"/>
      <c r="AD10347" s="20"/>
    </row>
    <row r="10348" spans="9:30">
      <c r="I10348" s="20"/>
      <c r="P10348" s="20"/>
      <c r="W10348" s="20"/>
      <c r="AD10348" s="20"/>
    </row>
    <row r="10349" spans="9:30">
      <c r="I10349" s="20"/>
      <c r="P10349" s="20"/>
      <c r="W10349" s="20"/>
      <c r="AD10349" s="20"/>
    </row>
    <row r="10350" spans="9:30">
      <c r="I10350" s="20"/>
      <c r="P10350" s="20"/>
      <c r="W10350" s="20"/>
      <c r="AD10350" s="20"/>
    </row>
    <row r="10351" spans="9:30">
      <c r="I10351" s="20"/>
      <c r="P10351" s="20"/>
      <c r="W10351" s="20"/>
      <c r="AD10351" s="20"/>
    </row>
    <row r="10352" spans="9:30">
      <c r="I10352" s="20"/>
      <c r="P10352" s="20"/>
      <c r="W10352" s="20"/>
      <c r="AD10352" s="20"/>
    </row>
    <row r="10353" spans="9:30">
      <c r="I10353" s="20"/>
      <c r="P10353" s="20"/>
      <c r="W10353" s="20"/>
      <c r="AD10353" s="20"/>
    </row>
    <row r="10354" spans="9:30">
      <c r="I10354" s="20"/>
      <c r="P10354" s="20"/>
      <c r="W10354" s="20"/>
      <c r="AD10354" s="20"/>
    </row>
    <row r="10355" spans="9:30">
      <c r="I10355" s="20"/>
      <c r="P10355" s="20"/>
      <c r="W10355" s="20"/>
      <c r="AD10355" s="20"/>
    </row>
    <row r="10356" spans="9:30">
      <c r="I10356" s="20"/>
      <c r="P10356" s="20"/>
      <c r="W10356" s="20"/>
      <c r="AD10356" s="20"/>
    </row>
    <row r="10357" spans="9:30">
      <c r="I10357" s="20"/>
      <c r="P10357" s="20"/>
      <c r="W10357" s="20"/>
      <c r="AD10357" s="20"/>
    </row>
    <row r="10358" spans="9:30">
      <c r="I10358" s="20"/>
      <c r="P10358" s="20"/>
      <c r="W10358" s="20"/>
      <c r="AD10358" s="20"/>
    </row>
    <row r="10359" spans="9:30">
      <c r="I10359" s="20"/>
      <c r="P10359" s="20"/>
      <c r="W10359" s="20"/>
      <c r="AD10359" s="20"/>
    </row>
    <row r="10360" spans="9:30">
      <c r="I10360" s="20"/>
      <c r="P10360" s="20"/>
      <c r="W10360" s="20"/>
      <c r="AD10360" s="20"/>
    </row>
    <row r="10361" spans="9:30">
      <c r="I10361" s="20"/>
      <c r="P10361" s="20"/>
      <c r="W10361" s="20"/>
      <c r="AD10361" s="20"/>
    </row>
    <row r="10362" spans="9:30">
      <c r="I10362" s="20"/>
      <c r="P10362" s="20"/>
      <c r="W10362" s="20"/>
      <c r="AD10362" s="20"/>
    </row>
    <row r="10363" spans="9:30">
      <c r="I10363" s="20"/>
      <c r="P10363" s="20"/>
      <c r="W10363" s="20"/>
      <c r="AD10363" s="20"/>
    </row>
    <row r="10364" spans="9:30">
      <c r="I10364" s="20"/>
      <c r="P10364" s="20"/>
      <c r="W10364" s="20"/>
      <c r="AD10364" s="20"/>
    </row>
    <row r="10365" spans="9:30">
      <c r="I10365" s="20"/>
      <c r="P10365" s="20"/>
      <c r="W10365" s="20"/>
      <c r="AD10365" s="20"/>
    </row>
    <row r="10366" spans="9:30">
      <c r="I10366" s="20"/>
      <c r="P10366" s="20"/>
      <c r="W10366" s="20"/>
      <c r="AD10366" s="20"/>
    </row>
    <row r="10367" spans="9:30">
      <c r="I10367" s="20"/>
      <c r="P10367" s="20"/>
      <c r="W10367" s="20"/>
      <c r="AD10367" s="20"/>
    </row>
    <row r="10368" spans="9:30">
      <c r="I10368" s="20"/>
      <c r="P10368" s="20"/>
      <c r="W10368" s="20"/>
      <c r="AD10368" s="20"/>
    </row>
    <row r="10369" spans="9:30">
      <c r="I10369" s="20"/>
      <c r="P10369" s="20"/>
      <c r="W10369" s="20"/>
      <c r="AD10369" s="20"/>
    </row>
    <row r="10370" spans="9:30">
      <c r="I10370" s="20"/>
      <c r="P10370" s="20"/>
      <c r="W10370" s="20"/>
      <c r="AD10370" s="20"/>
    </row>
    <row r="10371" spans="9:30">
      <c r="I10371" s="20"/>
      <c r="P10371" s="20"/>
      <c r="W10371" s="20"/>
      <c r="AD10371" s="20"/>
    </row>
    <row r="10372" spans="9:30">
      <c r="I10372" s="20"/>
      <c r="P10372" s="20"/>
      <c r="W10372" s="20"/>
      <c r="AD10372" s="20"/>
    </row>
    <row r="10373" spans="9:30">
      <c r="I10373" s="20"/>
      <c r="P10373" s="20"/>
      <c r="W10373" s="20"/>
      <c r="AD10373" s="20"/>
    </row>
    <row r="10374" spans="9:30">
      <c r="I10374" s="20"/>
      <c r="P10374" s="20"/>
      <c r="W10374" s="20"/>
      <c r="AD10374" s="20"/>
    </row>
    <row r="10375" spans="9:30">
      <c r="I10375" s="20"/>
      <c r="P10375" s="20"/>
      <c r="W10375" s="20"/>
      <c r="AD10375" s="20"/>
    </row>
    <row r="10376" spans="9:30">
      <c r="I10376" s="20"/>
      <c r="P10376" s="20"/>
      <c r="W10376" s="20"/>
      <c r="AD10376" s="20"/>
    </row>
    <row r="10377" spans="9:30">
      <c r="I10377" s="20"/>
      <c r="P10377" s="20"/>
      <c r="W10377" s="20"/>
      <c r="AD10377" s="20"/>
    </row>
    <row r="10378" spans="9:30">
      <c r="I10378" s="20"/>
      <c r="P10378" s="20"/>
      <c r="W10378" s="20"/>
      <c r="AD10378" s="20"/>
    </row>
    <row r="10379" spans="9:30">
      <c r="I10379" s="20"/>
      <c r="P10379" s="20"/>
      <c r="W10379" s="20"/>
      <c r="AD10379" s="20"/>
    </row>
    <row r="10380" spans="9:30">
      <c r="I10380" s="20"/>
      <c r="P10380" s="20"/>
      <c r="W10380" s="20"/>
      <c r="AD10380" s="20"/>
    </row>
    <row r="10381" spans="9:30">
      <c r="I10381" s="20"/>
      <c r="P10381" s="20"/>
      <c r="W10381" s="20"/>
      <c r="AD10381" s="20"/>
    </row>
    <row r="10382" spans="9:30">
      <c r="I10382" s="20"/>
      <c r="P10382" s="20"/>
      <c r="W10382" s="20"/>
      <c r="AD10382" s="20"/>
    </row>
    <row r="10383" spans="9:30">
      <c r="I10383" s="20"/>
      <c r="P10383" s="20"/>
      <c r="W10383" s="20"/>
      <c r="AD10383" s="20"/>
    </row>
    <row r="10384" spans="9:30">
      <c r="I10384" s="20"/>
      <c r="P10384" s="20"/>
      <c r="W10384" s="20"/>
      <c r="AD10384" s="20"/>
    </row>
    <row r="10385" spans="9:30">
      <c r="I10385" s="20"/>
      <c r="P10385" s="20"/>
      <c r="W10385" s="20"/>
      <c r="AD10385" s="20"/>
    </row>
    <row r="10386" spans="9:30">
      <c r="I10386" s="20"/>
      <c r="P10386" s="20"/>
      <c r="W10386" s="20"/>
      <c r="AD10386" s="20"/>
    </row>
    <row r="10387" spans="9:30">
      <c r="I10387" s="20"/>
      <c r="P10387" s="20"/>
      <c r="W10387" s="20"/>
      <c r="AD10387" s="20"/>
    </row>
    <row r="10388" spans="9:30">
      <c r="I10388" s="20"/>
      <c r="P10388" s="20"/>
      <c r="W10388" s="20"/>
      <c r="AD10388" s="20"/>
    </row>
    <row r="10389" spans="9:30">
      <c r="I10389" s="20"/>
      <c r="P10389" s="20"/>
      <c r="W10389" s="20"/>
      <c r="AD10389" s="20"/>
    </row>
    <row r="10390" spans="9:30">
      <c r="I10390" s="20"/>
      <c r="P10390" s="20"/>
      <c r="W10390" s="20"/>
      <c r="AD10390" s="20"/>
    </row>
    <row r="10391" spans="9:30">
      <c r="I10391" s="20"/>
      <c r="P10391" s="20"/>
      <c r="W10391" s="20"/>
      <c r="AD10391" s="20"/>
    </row>
    <row r="10392" spans="9:30">
      <c r="I10392" s="20"/>
      <c r="P10392" s="20"/>
      <c r="W10392" s="20"/>
      <c r="AD10392" s="20"/>
    </row>
    <row r="10393" spans="9:30">
      <c r="I10393" s="20"/>
      <c r="P10393" s="20"/>
      <c r="W10393" s="20"/>
      <c r="AD10393" s="20"/>
    </row>
    <row r="10394" spans="9:30">
      <c r="I10394" s="20"/>
      <c r="P10394" s="20"/>
      <c r="W10394" s="20"/>
      <c r="AD10394" s="20"/>
    </row>
    <row r="10395" spans="9:30">
      <c r="I10395" s="20"/>
      <c r="P10395" s="20"/>
      <c r="W10395" s="20"/>
      <c r="AD10395" s="20"/>
    </row>
    <row r="10396" spans="9:30">
      <c r="I10396" s="20"/>
      <c r="P10396" s="20"/>
      <c r="W10396" s="20"/>
      <c r="AD10396" s="20"/>
    </row>
    <row r="10397" spans="9:30">
      <c r="I10397" s="20"/>
      <c r="P10397" s="20"/>
      <c r="W10397" s="20"/>
      <c r="AD10397" s="20"/>
    </row>
  </sheetData>
  <mergeCells count="5">
    <mergeCell ref="C2:D2"/>
    <mergeCell ref="W4:AC4"/>
    <mergeCell ref="AD4:AJ4"/>
    <mergeCell ref="P4:V4"/>
    <mergeCell ref="I4:O4"/>
  </mergeCells>
  <conditionalFormatting sqref="F8:F50">
    <cfRule type="dataBar" priority="3">
      <dataBar>
        <cfvo type="num" val="0"/>
        <cfvo type="num" val="1"/>
        <color theme="3" tint="0.749992370372631"/>
      </dataBar>
    </cfRule>
  </conditionalFormatting>
  <conditionalFormatting sqref="I7:AJ50">
    <cfRule type="expression" dxfId="3" priority="1">
      <formula>1*AND(I$5&gt;=tache_début,I$5&lt;=tache_début+(tache_progression*(tache_fin-tache_début+1))-1)</formula>
    </cfRule>
    <cfRule type="expression" dxfId="2" priority="2">
      <formula>1*AND(I$5&gt;=tache_début,I$5&lt;=tache_début+(tache_progression*(tache_fin-tache_début+1))-1)</formula>
    </cfRule>
    <cfRule type="expression" dxfId="1" priority="4">
      <formula>I$5=TODAY()</formula>
    </cfRule>
    <cfRule type="expression" dxfId="0" priority="11" stopIfTrue="1">
      <formula>AND(I$5&gt;=$C7,I$5&lt;=$D7)</formula>
    </cfRule>
  </conditionalFormatting>
  <dataValidations count="1">
    <dataValidation type="list" allowBlank="1" showInputMessage="1" showErrorMessage="1" sqref="C3" xr:uid="{00000000-0002-0000-0B00-000000000000}">
      <formula1>"1,2,3,4,5,6,7,8,9"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24</vt:i4>
      </vt:variant>
    </vt:vector>
  </HeadingPairs>
  <TitlesOfParts>
    <vt:vector size="36" baseType="lpstr">
      <vt:lpstr>Listes</vt:lpstr>
      <vt:lpstr>Accueil</vt:lpstr>
      <vt:lpstr>Saisie</vt:lpstr>
      <vt:lpstr>Données socio-démographiques</vt:lpstr>
      <vt:lpstr>Feuil3</vt:lpstr>
      <vt:lpstr>Traitement</vt:lpstr>
      <vt:lpstr>Tableau de bord 2</vt:lpstr>
      <vt:lpstr>Tableau de bord</vt:lpstr>
      <vt:lpstr>Satisfaction clients</vt:lpstr>
      <vt:lpstr>Facture</vt:lpstr>
      <vt:lpstr>Calendrier</vt:lpstr>
      <vt:lpstr>GANTT</vt:lpstr>
      <vt:lpstr>Clients</vt:lpstr>
      <vt:lpstr>Créance</vt:lpstr>
      <vt:lpstr>Début_Projet</vt:lpstr>
      <vt:lpstr>Dépense</vt:lpstr>
      <vt:lpstr>Dépense__paiement</vt:lpstr>
      <vt:lpstr>dépense_paiement</vt:lpstr>
      <vt:lpstr>Dette</vt:lpstr>
      <vt:lpstr>Paiement_effectué</vt:lpstr>
      <vt:lpstr>Paiement_reçu</vt:lpstr>
      <vt:lpstr>PE</vt:lpstr>
      <vt:lpstr>PR</vt:lpstr>
      <vt:lpstr>PRE</vt:lpstr>
      <vt:lpstr>Première_Semaine_Affichée</vt:lpstr>
      <vt:lpstr>PRS</vt:lpstr>
      <vt:lpstr>Référence</vt:lpstr>
      <vt:lpstr>Revenu</vt:lpstr>
      <vt:lpstr>revenu__paiement</vt:lpstr>
      <vt:lpstr>revenu_paiement</vt:lpstr>
      <vt:lpstr>Tableclients</vt:lpstr>
      <vt:lpstr>GANTT!tache_début</vt:lpstr>
      <vt:lpstr>GANTT!tache_fin</vt:lpstr>
      <vt:lpstr>tache_fin</vt:lpstr>
      <vt:lpstr>GANTT!tache_progression</vt:lpstr>
      <vt:lpstr>tache_progression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Le Levrier</dc:creator>
  <cp:lastModifiedBy>Paul Le Levrier</cp:lastModifiedBy>
  <dcterms:created xsi:type="dcterms:W3CDTF">2025-06-19T11:29:14Z</dcterms:created>
  <dcterms:modified xsi:type="dcterms:W3CDTF">2025-07-22T16:02:13Z</dcterms:modified>
</cp:coreProperties>
</file>