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a9131b083a5d39/src/hypothesis_testing_apples/"/>
    </mc:Choice>
  </mc:AlternateContent>
  <xr:revisionPtr revIDLastSave="2" documentId="8_{577CC71E-B4B8-4DE8-AF16-491B86CD091B}" xr6:coauthVersionLast="47" xr6:coauthVersionMax="47" xr10:uidLastSave="{4F1F3022-502A-48A7-9298-7FB0B111AA07}"/>
  <bookViews>
    <workbookView xWindow="-120" yWindow="-120" windowWidth="29040" windowHeight="17520" xr2:uid="{0A66337A-1A48-4121-B819-4EE032CC5456}"/>
  </bookViews>
  <sheets>
    <sheet name="Hypothesis Testing" sheetId="1" r:id="rId1"/>
    <sheet name="Distributions" sheetId="3" state="hidden" r:id="rId2"/>
    <sheet name="t-test simulation" sheetId="5" state="hidden" r:id="rId3"/>
    <sheet name="Dev" sheetId="2" state="hidden" r:id="rId4"/>
    <sheet name="LAMBDA" sheetId="4" state="hidden" r:id="rId5"/>
  </sheets>
  <definedNames>
    <definedName name="biggestBubbleSize">Dev!$B$4</definedName>
    <definedName name="BoldNumber">_xlfn.LAMBDA(_xlpm.numberStr,     _xlfn.LET(         _xlpm.charAry, MID(_xlpm.numberStr, _xlfn.SEQUENCE(LEN(_xlpm.numberStr)), 1),         _xlfn.CONCAT(IFERROR(_xlfn.XLOOKUP(VALUE(_xlpm.charAry), tblBoldDigits[Digit], tblBoldDigits[Bold], _xlpm.charAry), _xlpm.charAry))     ) )</definedName>
    <definedName name="bubbleOffsetYConst">Dev!$B$5</definedName>
    <definedName name="bubbleSizeScale">Dev!$B$3</definedName>
    <definedName name="histDensJackPop">_xlfn.ANCHORARRAY(Distributions!$C$17)</definedName>
    <definedName name="histDensJackSamp">_xlfn.ANCHORARRAY(Distributions!$G$17)</definedName>
    <definedName name="histDensJillPop">_xlfn.ANCHORARRAY(Distributions!$D$17)</definedName>
    <definedName name="histDensJillSamp">_xlfn.ANCHORARRAY(Distributions!$H$17)</definedName>
    <definedName name="histLblsJack">INDEX(histLblsJackDynamic, , 1)</definedName>
    <definedName name="histLblsJackDynamic">_xlfn.ANCHORARRAY(Distributions!$E$17)</definedName>
    <definedName name="histLblsJill">INDEX(histLblsJillDynamic, , 1)</definedName>
    <definedName name="histLblsJillDynamic">_xlfn.ANCHORARRAY(Distributions!$F$17)</definedName>
    <definedName name="histRugHeight">_xlfn.ANCHORARRAY(Distributions!$K$17)</definedName>
    <definedName name="histRugJack">INDEX(histRugJackDynamic, , 1)</definedName>
    <definedName name="histRugJackDynamic">_xlfn.ANCHORARRAY(Distributions!$I$17)</definedName>
    <definedName name="histRugJill">INDEX(histRugJillDynamic, , 1)</definedName>
    <definedName name="histRugJillDynamic">_xlfn.ANCHORARRAY(Distributions!$J$17)</definedName>
    <definedName name="histWeightLbls">_xlfn.ANCHORARRAY(Distributions!$B$17)</definedName>
    <definedName name="histWeights">_xlfn.ANCHORARRAY(Distributions!$A$17)</definedName>
    <definedName name="inputSymbol">Dev!$B$12</definedName>
    <definedName name="lblOffsetXConst">Dev!$B$1</definedName>
    <definedName name="lblOffsetYConst">Dev!$B$2</definedName>
    <definedName name="meanWeightLabelJack">Dev!$B$8</definedName>
    <definedName name="meanWeightLabelJill">Dev!$B$9</definedName>
    <definedName name="N_">'Hypothesis Testing'!$C$75</definedName>
    <definedName name="nameHeavier">Dev!$B$11</definedName>
    <definedName name="nameLighter">Dev!$B$10</definedName>
    <definedName name="plotLabelDensity">Distributions!$B$8</definedName>
    <definedName name="plotLabelStep">Distributions!$B$9</definedName>
    <definedName name="plotLblOrdMag">Distributions!$B$2</definedName>
    <definedName name="plotNSteps">Distributions!$B$11</definedName>
    <definedName name="plotResolutionCoeff">Distributions!$B$7</definedName>
    <definedName name="plotSDRange">Distributions!$B$3</definedName>
    <definedName name="plotStepSize">Distributions!$B$10</definedName>
    <definedName name="plotWeightMax">Distributions!$B$6</definedName>
    <definedName name="plotWeightMin">Distributions!$B$5</definedName>
    <definedName name="plotWeightRounding">Distributions!$B$4</definedName>
    <definedName name="popMeanJack">'Hypothesis Testing'!$C$72</definedName>
    <definedName name="popMeanJill">'Hypothesis Testing'!$D$72</definedName>
    <definedName name="popSDJack">'Hypothesis Testing'!$C$73</definedName>
    <definedName name="popSDJill">'Hypothesis Testing'!$D$73</definedName>
    <definedName name="pValMeanMC">'t-test simulation'!$B$4</definedName>
    <definedName name="pValMeanStr">'t-test simulation'!$B$8</definedName>
    <definedName name="pValSFMC">'t-test simulation'!$B$7</definedName>
    <definedName name="pValue">'Hypothesis Testing'!$G$167</definedName>
    <definedName name="pValueBold">Dev!$B$13</definedName>
    <definedName name="randIDOrderJack">_xlfn.SORTBY(_xlfn.SEQUENCE(N_), _xlfn.RANDARRAY(N_))</definedName>
    <definedName name="RoundSF">_xlfn.LAMBDA(_xlpm.x,_xlpm.sf,     ROUND(_xlpm.x, -INT(LOG10(_xlpm.x)) + _xlpm.sf - 1) )</definedName>
    <definedName name="RoundSFStr">_xlfn.LAMBDA(_xlpm.x,_xlpm.sf,     _xlfn.LET(         _xlpm.dp, -INT(LOG10(_xlpm.x)) + _xlpm.sf - 1,         _xlpm.xRounded, ROUND(_xlpm.x, _xlpm.dp),         IF(_xlpm.xRounded &gt;= 0.00001,             TEXT(_xlpm.xRounded, "#,0" &amp; IF(_xlpm.dp &gt;= 1, "." &amp; REPT("0", _xlpm.dp), "")),             TEXT(_xlpm.xRounded, "0" &amp; IF(_xlpm.sf &gt; 1, "." &amp; REPT("0", _xlpm.sf - 1), "") &amp; "E+00")         )     ) )</definedName>
    <definedName name="sampMeanJack">'Hypothesis Testing'!$G$72</definedName>
    <definedName name="sampMeanJill">'Hypothesis Testing'!$H$72</definedName>
    <definedName name="sampSDJack">'Hypothesis Testing'!$G$73</definedName>
    <definedName name="sampSDJill">'Hypothesis Testing'!$H$73</definedName>
    <definedName name="showWeightLabels">Dev!$B$7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'Hypothesis Testing'!#REF!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tTestDF">Distributions!$B$1</definedName>
    <definedName name="weightMax">Dev!$B$6</definedName>
    <definedName name="weightsJack">_xlfn.ANCHORARRAY('Hypothesis Testing'!$B$86)</definedName>
    <definedName name="weightsJill">_xlfn.ANCHORARRAY('Hypothesis Testing'!$C$86)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4" i="5" s="1" a="1"/>
  <c r="B4" i="5" s="1"/>
  <c r="B8" i="5" s="1" a="1"/>
  <c r="B8" i="5" s="1"/>
  <c r="F170" i="1"/>
  <c r="E215" i="1"/>
  <c r="E47" i="2"/>
  <c r="E197" i="1"/>
  <c r="E177" i="1"/>
  <c r="E146" i="1"/>
  <c r="E127" i="1"/>
  <c r="E107" i="1"/>
  <c r="E96" i="1"/>
  <c r="I68" i="1"/>
  <c r="E68" i="1"/>
  <c r="A82" i="1"/>
  <c r="A68" i="1"/>
  <c r="D47" i="2" a="1"/>
  <c r="D47" i="2" s="1"/>
  <c r="F47" i="2" s="1"/>
  <c r="D48" i="2" a="1"/>
  <c r="D48" i="2" s="1"/>
  <c r="E48" i="2" s="1"/>
  <c r="F48" i="2" s="1"/>
  <c r="D49" i="2" a="1"/>
  <c r="D49" i="2" s="1"/>
  <c r="E49" i="2" s="1"/>
  <c r="F49" i="2" s="1"/>
  <c r="D50" i="2" a="1"/>
  <c r="D50" i="2"/>
  <c r="E50" i="2" s="1"/>
  <c r="F50" i="2" s="1"/>
  <c r="D51" i="2" a="1"/>
  <c r="D51" i="2" s="1"/>
  <c r="E51" i="2" s="1"/>
  <c r="F51" i="2" s="1"/>
  <c r="D52" i="2" a="1"/>
  <c r="D52" i="2" s="1"/>
  <c r="E52" i="2" s="1"/>
  <c r="F52" i="2" s="1"/>
  <c r="D53" i="2" a="1"/>
  <c r="D53" i="2" s="1"/>
  <c r="E53" i="2" s="1"/>
  <c r="F53" i="2" s="1"/>
  <c r="D54" i="2" a="1"/>
  <c r="D54" i="2"/>
  <c r="E54" i="2" s="1"/>
  <c r="F54" i="2" s="1"/>
  <c r="D55" i="2" a="1"/>
  <c r="D55" i="2"/>
  <c r="E55" i="2" s="1"/>
  <c r="F55" i="2" s="1"/>
  <c r="D56" i="2" a="1"/>
  <c r="D56" i="2"/>
  <c r="E56" i="2" s="1"/>
  <c r="F56" i="2" s="1"/>
  <c r="D41" i="2" a="1"/>
  <c r="D41" i="2" s="1"/>
  <c r="E41" i="2" s="1"/>
  <c r="F41" i="2" s="1"/>
  <c r="D42" i="2" a="1"/>
  <c r="D42" i="2" s="1"/>
  <c r="E42" i="2" s="1"/>
  <c r="F42" i="2" s="1"/>
  <c r="D43" i="2" a="1"/>
  <c r="D43" i="2" s="1"/>
  <c r="E43" i="2" s="1"/>
  <c r="F43" i="2" s="1"/>
  <c r="D44" i="2" a="1"/>
  <c r="D44" i="2" s="1"/>
  <c r="E44" i="2" s="1"/>
  <c r="F44" i="2" s="1"/>
  <c r="D45" i="2" a="1"/>
  <c r="D45" i="2" s="1"/>
  <c r="E45" i="2" s="1"/>
  <c r="F45" i="2" s="1"/>
  <c r="D46" i="2" a="1"/>
  <c r="D46" i="2" s="1"/>
  <c r="E46" i="2" s="1"/>
  <c r="F46" i="2" s="1"/>
  <c r="D38" i="2" a="1"/>
  <c r="D38" i="2" s="1"/>
  <c r="E38" i="2" s="1"/>
  <c r="F38" i="2" s="1"/>
  <c r="D39" i="2" a="1"/>
  <c r="D39" i="2" s="1"/>
  <c r="E39" i="2" s="1"/>
  <c r="F39" i="2" s="1"/>
  <c r="D40" i="2" a="1"/>
  <c r="D40" i="2" s="1"/>
  <c r="E40" i="2" s="1"/>
  <c r="F40" i="2" s="1"/>
  <c r="D37" i="2" a="1"/>
  <c r="D37" i="2" s="1"/>
  <c r="E37" i="2" s="1"/>
  <c r="F37" i="2" s="1"/>
  <c r="B4" i="4" a="1"/>
  <c r="B4" i="4" s="1"/>
  <c r="B8" i="4" a="1"/>
  <c r="B8" i="4" s="1"/>
  <c r="E8" i="4" s="1" a="1"/>
  <c r="E8" i="4" s="1"/>
  <c r="F148" i="1"/>
  <c r="B1" i="4" a="1"/>
  <c r="B1" i="4" s="1"/>
  <c r="B6" i="5" l="1"/>
  <c r="J76" i="1"/>
  <c r="J74" i="1"/>
  <c r="J72" i="1"/>
  <c r="B1" i="3"/>
  <c r="B7" i="5" l="1"/>
  <c r="G227" i="1" s="1" a="1"/>
  <c r="G227" i="1" s="1"/>
  <c r="B22" i="1"/>
  <c r="B84" i="1"/>
  <c r="B83" i="1"/>
  <c r="B2" i="2"/>
  <c r="B4" i="2"/>
  <c r="E19" i="2"/>
  <c r="E20" i="2"/>
  <c r="E21" i="2"/>
  <c r="R21" i="2" s="1"/>
  <c r="E22" i="2"/>
  <c r="E23" i="2"/>
  <c r="E24" i="2"/>
  <c r="E25" i="2"/>
  <c r="E26" i="2"/>
  <c r="E27" i="2"/>
  <c r="E28" i="2"/>
  <c r="E29" i="2"/>
  <c r="E30" i="2"/>
  <c r="D19" i="2"/>
  <c r="K19" i="2" s="1"/>
  <c r="D20" i="2"/>
  <c r="K20" i="2" s="1"/>
  <c r="D21" i="2"/>
  <c r="K21" i="2" s="1"/>
  <c r="D22" i="2"/>
  <c r="K22" i="2" s="1"/>
  <c r="D23" i="2"/>
  <c r="K23" i="2" s="1"/>
  <c r="D24" i="2"/>
  <c r="K24" i="2" s="1"/>
  <c r="D25" i="2"/>
  <c r="K25" i="2" s="1"/>
  <c r="D26" i="2"/>
  <c r="K26" i="2" s="1"/>
  <c r="D27" i="2"/>
  <c r="K27" i="2" s="1"/>
  <c r="D28" i="2"/>
  <c r="K28" i="2" s="1"/>
  <c r="D29" i="2"/>
  <c r="K29" i="2" s="1"/>
  <c r="D30" i="2"/>
  <c r="K30" i="2" s="1"/>
  <c r="A30" i="2" a="1"/>
  <c r="A30" i="2" s="1"/>
  <c r="A29" i="2" a="1"/>
  <c r="A29" i="2" s="1"/>
  <c r="A28" i="2" a="1"/>
  <c r="A28" i="2" s="1"/>
  <c r="A27" i="2" a="1"/>
  <c r="A27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19" i="2" a="1"/>
  <c r="A19" i="2" s="1"/>
  <c r="C86" i="1" a="1"/>
  <c r="C86" i="1" s="1"/>
  <c r="B86" i="1" a="1"/>
  <c r="B86" i="1" s="1"/>
  <c r="D75" i="1"/>
  <c r="G221" i="1" l="1"/>
  <c r="F112" i="1" a="1"/>
  <c r="F112" i="1" s="1"/>
  <c r="G167" i="1"/>
  <c r="G222" i="1" s="1" a="1"/>
  <c r="G222" i="1" s="1"/>
  <c r="F149" i="1"/>
  <c r="F118" i="1" a="1"/>
  <c r="F118" i="1" s="1"/>
  <c r="C24" i="1" a="1"/>
  <c r="C24" i="1" s="1"/>
  <c r="G109" i="1" a="1"/>
  <c r="G109" i="1" s="1"/>
  <c r="C25" i="1" a="1"/>
  <c r="C25" i="1" s="1"/>
  <c r="G110" i="1" a="1"/>
  <c r="G110" i="1" s="1"/>
  <c r="R23" i="2"/>
  <c r="B2" i="3"/>
  <c r="B6" i="3" s="1"/>
  <c r="G72" i="1"/>
  <c r="H73" i="1"/>
  <c r="B64" i="1"/>
  <c r="B62" i="1"/>
  <c r="B11" i="2"/>
  <c r="B10" i="2"/>
  <c r="B27" i="1"/>
  <c r="B9" i="2"/>
  <c r="B8" i="2"/>
  <c r="R20" i="2"/>
  <c r="B63" i="1"/>
  <c r="B30" i="1"/>
  <c r="B32" i="1"/>
  <c r="R22" i="2"/>
  <c r="R19" i="2"/>
  <c r="R27" i="2"/>
  <c r="R30" i="2"/>
  <c r="R25" i="2"/>
  <c r="R24" i="2"/>
  <c r="R29" i="2"/>
  <c r="R28" i="2"/>
  <c r="R26" i="2"/>
  <c r="L19" i="2"/>
  <c r="L25" i="2"/>
  <c r="L24" i="2"/>
  <c r="L21" i="2"/>
  <c r="L20" i="2"/>
  <c r="Q24" i="2"/>
  <c r="Q23" i="2"/>
  <c r="L22" i="2"/>
  <c r="L30" i="2"/>
  <c r="L29" i="2"/>
  <c r="L28" i="2"/>
  <c r="L27" i="2"/>
  <c r="L26" i="2"/>
  <c r="L23" i="2"/>
  <c r="B6" i="2"/>
  <c r="O24" i="2"/>
  <c r="O30" i="2"/>
  <c r="O25" i="2"/>
  <c r="O23" i="2"/>
  <c r="Q28" i="2"/>
  <c r="O22" i="2"/>
  <c r="Q30" i="2"/>
  <c r="Q29" i="2"/>
  <c r="Q22" i="2"/>
  <c r="M19" i="2" a="1"/>
  <c r="M19" i="2" s="1"/>
  <c r="N19" i="2" s="1"/>
  <c r="O19" i="2"/>
  <c r="Q27" i="2"/>
  <c r="Q26" i="2"/>
  <c r="Q25" i="2"/>
  <c r="O21" i="2"/>
  <c r="O29" i="2"/>
  <c r="Q21" i="2"/>
  <c r="O28" i="2"/>
  <c r="Q20" i="2"/>
  <c r="O20" i="2"/>
  <c r="O27" i="2"/>
  <c r="Q19" i="2"/>
  <c r="O26" i="2"/>
  <c r="M24" i="2" a="1"/>
  <c r="M24" i="2" s="1"/>
  <c r="N24" i="2" s="1"/>
  <c r="M23" i="2" a="1"/>
  <c r="M23" i="2" s="1"/>
  <c r="N23" i="2" s="1"/>
  <c r="M28" i="2" a="1"/>
  <c r="M28" i="2" s="1"/>
  <c r="N28" i="2" s="1"/>
  <c r="M27" i="2" a="1"/>
  <c r="M27" i="2" s="1"/>
  <c r="N27" i="2" s="1"/>
  <c r="M26" i="2" a="1"/>
  <c r="M26" i="2" s="1"/>
  <c r="N26" i="2" s="1"/>
  <c r="M25" i="2" a="1"/>
  <c r="M25" i="2" s="1"/>
  <c r="N25" i="2" s="1"/>
  <c r="M22" i="2" a="1"/>
  <c r="M22" i="2" s="1"/>
  <c r="N22" i="2" s="1"/>
  <c r="M21" i="2" a="1"/>
  <c r="M21" i="2" s="1"/>
  <c r="N21" i="2" s="1"/>
  <c r="M30" i="2" a="1"/>
  <c r="M30" i="2" s="1"/>
  <c r="N30" i="2" s="1"/>
  <c r="M20" i="2" a="1"/>
  <c r="M20" i="2" s="1"/>
  <c r="N20" i="2" s="1"/>
  <c r="M29" i="2" a="1"/>
  <c r="M29" i="2" s="1"/>
  <c r="N29" i="2" s="1"/>
  <c r="G19" i="2" a="1"/>
  <c r="G19" i="2" s="1"/>
  <c r="H19" i="2" s="1"/>
  <c r="I28" i="2"/>
  <c r="I24" i="2"/>
  <c r="I23" i="2"/>
  <c r="I22" i="2"/>
  <c r="I27" i="2"/>
  <c r="I26" i="2"/>
  <c r="I21" i="2"/>
  <c r="I30" i="2"/>
  <c r="I20" i="2"/>
  <c r="I29" i="2"/>
  <c r="I19" i="2"/>
  <c r="I25" i="2"/>
  <c r="G28" i="2" a="1"/>
  <c r="G28" i="2" s="1"/>
  <c r="H28" i="2" s="1"/>
  <c r="G27" i="2" a="1"/>
  <c r="G27" i="2" s="1"/>
  <c r="H27" i="2" s="1"/>
  <c r="G26" i="2" a="1"/>
  <c r="G26" i="2" s="1"/>
  <c r="H26" i="2" s="1"/>
  <c r="G25" i="2" a="1"/>
  <c r="G25" i="2" s="1"/>
  <c r="H25" i="2" s="1"/>
  <c r="G22" i="2" a="1"/>
  <c r="G22" i="2" s="1"/>
  <c r="H22" i="2" s="1"/>
  <c r="G21" i="2" a="1"/>
  <c r="G21" i="2" s="1"/>
  <c r="H21" i="2" s="1"/>
  <c r="G30" i="2" a="1"/>
  <c r="G30" i="2" s="1"/>
  <c r="H30" i="2" s="1"/>
  <c r="G20" i="2" a="1"/>
  <c r="G20" i="2" s="1"/>
  <c r="H20" i="2" s="1"/>
  <c r="G24" i="2" a="1"/>
  <c r="G24" i="2" s="1"/>
  <c r="H24" i="2" s="1"/>
  <c r="G23" i="2" a="1"/>
  <c r="G23" i="2" s="1"/>
  <c r="H23" i="2" s="1"/>
  <c r="G29" i="2" a="1"/>
  <c r="G29" i="2" s="1"/>
  <c r="H29" i="2" s="1"/>
  <c r="H72" i="1"/>
  <c r="G73" i="1"/>
  <c r="F188" i="1" l="1"/>
  <c r="F168" i="1" a="1"/>
  <c r="F168" i="1" s="1"/>
  <c r="B13" i="2" a="1"/>
  <c r="B13" i="2" s="1"/>
  <c r="F184" i="1" s="1"/>
  <c r="F186" i="1" a="1"/>
  <c r="F186" i="1" s="1"/>
  <c r="E9" i="4" a="1"/>
  <c r="E9" i="4" s="1"/>
  <c r="H167" i="1" a="1"/>
  <c r="H167" i="1" s="1"/>
  <c r="B5" i="3"/>
  <c r="B10" i="3"/>
  <c r="B9" i="3" s="1"/>
  <c r="P19" i="2"/>
  <c r="P20" i="2"/>
  <c r="P28" i="2"/>
  <c r="P29" i="2"/>
  <c r="P21" i="2"/>
  <c r="P27" i="2"/>
  <c r="P30" i="2"/>
  <c r="P22" i="2"/>
  <c r="P23" i="2"/>
  <c r="P24" i="2"/>
  <c r="P25" i="2"/>
  <c r="P26" i="2"/>
  <c r="J19" i="2"/>
  <c r="J29" i="2"/>
  <c r="J20" i="2"/>
  <c r="J28" i="2"/>
  <c r="J21" i="2"/>
  <c r="J22" i="2"/>
  <c r="J23" i="2"/>
  <c r="J24" i="2"/>
  <c r="J25" i="2"/>
  <c r="J26" i="2"/>
  <c r="J27" i="2"/>
  <c r="J30" i="2"/>
  <c r="F23" i="2"/>
  <c r="F30" i="2"/>
  <c r="F25" i="2"/>
  <c r="F26" i="2"/>
  <c r="F27" i="2"/>
  <c r="F19" i="2"/>
  <c r="F29" i="2"/>
  <c r="F24" i="2"/>
  <c r="F20" i="2"/>
  <c r="F21" i="2"/>
  <c r="F22" i="2"/>
  <c r="F28" i="2"/>
  <c r="B11" i="3" l="1"/>
  <c r="A17" i="3" s="1" a="1"/>
  <c r="A17" i="3" s="1"/>
  <c r="J17" i="3" l="1" a="1"/>
  <c r="J17" i="3" s="1"/>
  <c r="B17" i="3" a="1"/>
  <c r="B17" i="3" s="1"/>
  <c r="I17" i="3" a="1"/>
  <c r="I17" i="3" s="1"/>
  <c r="K17" i="3" a="1"/>
  <c r="K17" i="3" s="1"/>
  <c r="G17" i="3" a="1"/>
  <c r="G17" i="3" s="1"/>
  <c r="H17" i="3" a="1"/>
  <c r="H17" i="3" s="1"/>
  <c r="D17" i="3" a="1"/>
  <c r="D17" i="3" s="1"/>
  <c r="F17" i="3" s="1" a="1"/>
  <c r="F17" i="3" s="1"/>
  <c r="C17" i="3" a="1"/>
  <c r="C17" i="3" s="1"/>
  <c r="E17" i="3" l="1" a="1"/>
  <c r="E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Alvin</author>
  </authors>
  <commentList>
    <comment ref="A3" authorId="0" shapeId="0" xr:uid="{2CBB5868-FE73-4575-B960-8C79244A335F}">
      <text>
        <r>
          <rPr>
            <sz val="9"/>
            <color indexed="81"/>
            <rFont val="Tahoma"/>
            <family val="2"/>
          </rPr>
          <t>Copy the value that is specified in Format Data Series &gt; Scale bubble size to.</t>
        </r>
      </text>
    </comment>
    <comment ref="A13" authorId="0" shapeId="0" xr:uid="{13D6D277-478A-4669-B27C-5186282A7220}">
      <text>
        <r>
          <rPr>
            <sz val="9"/>
            <color indexed="81"/>
            <rFont val="Tahoma"/>
            <family val="2"/>
          </rPr>
          <t>Some kind of bug getting this to work in a concatenated string sometimes.</t>
        </r>
      </text>
    </comment>
    <comment ref="C18" authorId="0" shapeId="0" xr:uid="{16AD2F93-0B22-48B5-8EA7-10740565F724}">
      <text>
        <r>
          <rPr>
            <sz val="9"/>
            <color indexed="81"/>
            <rFont val="Tahoma"/>
            <family val="2"/>
          </rPr>
          <t>Measured from top.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<sst xmlns="http://schemas.openxmlformats.org/spreadsheetml/2006/main" count="175" uniqueCount="167">
  <si>
    <t>Hypothesis Testing</t>
  </si>
  <si>
    <t>Jack</t>
  </si>
  <si>
    <t>Pop. SD</t>
  </si>
  <si>
    <t>Pop. mean</t>
  </si>
  <si>
    <t>Simulation parameters (input)</t>
  </si>
  <si>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 sample size</t>
    </r>
  </si>
  <si>
    <t>Apple weights</t>
  </si>
  <si>
    <t>Jill</t>
  </si>
  <si>
    <t>Summary statistics (measured)</t>
  </si>
  <si>
    <t>Samp. mean</t>
  </si>
  <si>
    <t>Samp. SD</t>
  </si>
  <si>
    <t>tblAppleCoords</t>
  </si>
  <si>
    <t>ID</t>
  </si>
  <si>
    <t>xPx</t>
  </si>
  <si>
    <t>yPx</t>
  </si>
  <si>
    <t>xLblJack</t>
  </si>
  <si>
    <t>yLblJack</t>
  </si>
  <si>
    <t>LabelSymbol</t>
  </si>
  <si>
    <t>lblOffsetXConst</t>
  </si>
  <si>
    <t>lblOffsetYConst</t>
  </si>
  <si>
    <t>xBase</t>
  </si>
  <si>
    <t>yBase</t>
  </si>
  <si>
    <t>xJack</t>
  </si>
  <si>
    <t>yJack</t>
  </si>
  <si>
    <t>WeightJack</t>
  </si>
  <si>
    <t>WeightJill</t>
  </si>
  <si>
    <t>xJill</t>
  </si>
  <si>
    <t>yJill</t>
  </si>
  <si>
    <t>xLblJill</t>
  </si>
  <si>
    <t>yLblJill</t>
  </si>
  <si>
    <t>bubbleOffsetYConst</t>
  </si>
  <si>
    <t>weightMax</t>
  </si>
  <si>
    <t>Jack's tree</t>
  </si>
  <si>
    <t>Jill's tree</t>
  </si>
  <si>
    <t>bubbleSizeScale</t>
  </si>
  <si>
    <t>biggestBubbleSize</t>
  </si>
  <si>
    <t>Whose apple tree produces heavier apples?</t>
  </si>
  <si>
    <t>We draw random apple weights from the normal distribution.</t>
  </si>
  <si>
    <t>Simulation output</t>
  </si>
  <si>
    <t>WeightLblJack</t>
  </si>
  <si>
    <t>showWeightLabels</t>
  </si>
  <si>
    <t>WeightLblJill</t>
  </si>
  <si>
    <t>Jack's apples:</t>
  </si>
  <si>
    <t>Jill's apples:</t>
  </si>
  <si>
    <t>meanWeightLabelJack</t>
  </si>
  <si>
    <t>meanWeightLabelJill</t>
  </si>
  <si>
    <t>nameLighter</t>
  </si>
  <si>
    <t>nameHeavier</t>
  </si>
  <si>
    <t>inputSymbol</t>
  </si>
  <si>
    <t>✏️</t>
  </si>
  <si>
    <t>We weigh the apples that grew on each tree.</t>
  </si>
  <si>
    <t>tTestDF</t>
  </si>
  <si>
    <t>Weight, w</t>
  </si>
  <si>
    <t>plotWeightMin</t>
  </si>
  <si>
    <t>plotWeightMax</t>
  </si>
  <si>
    <t>plotLblOrdMag</t>
  </si>
  <si>
    <t>plotNSteps</t>
  </si>
  <si>
    <t>plotResolutionCoeff</t>
  </si>
  <si>
    <t>plotStepSize</t>
  </si>
  <si>
    <t>Labels Jack</t>
  </si>
  <si>
    <t>Labels Jill</t>
  </si>
  <si>
    <t>P(w) Jack pop</t>
  </si>
  <si>
    <t>P(w) Jill pop</t>
  </si>
  <si>
    <t>P(w) Jack samp</t>
  </si>
  <si>
    <t>P(w) Jill samp</t>
  </si>
  <si>
    <t>plotSDRange</t>
  </si>
  <si>
    <t>Jack's apple weights are randomly drawn from the 𝘀𝗼𝗹𝗶𝗱 𝗴𝗿𝗲𝗲𝗻 𝗹𝗶𝗻𝗲 normal distribution.</t>
  </si>
  <si>
    <t>Jill's apple weights are randomly drawn from the 𝘀𝗼𝗹𝗶𝗱 𝗿𝗲𝗱 𝗹𝗶𝗻𝗲 normal distribution.</t>
  </si>
  <si>
    <t>Rug Jack</t>
  </si>
  <si>
    <t>Rug Jill</t>
  </si>
  <si>
    <t>Rug height</t>
  </si>
  <si>
    <t>Examine the chart below.</t>
  </si>
  <si>
    <t>Weight label</t>
  </si>
  <si>
    <t>plotLabelDensity</t>
  </si>
  <si>
    <t>plotLabelStep</t>
  </si>
  <si>
    <t>Distribution chart</t>
  </si>
  <si>
    <t>• When we draw a sample of values from a specific normal distribution, the mean and standard deviation of that sample will tend to be close to</t>
  </si>
  <si>
    <t>Summary so far</t>
  </si>
  <si>
    <t>• We can simulate the random drawing of values from a normal distribution in Excel.</t>
  </si>
  <si>
    <t>• The larger the sample size, the more closely the mean and standard deviation of the sample approach those of the parent distribution, on average.</t>
  </si>
  <si>
    <t>Hypothesis testing</t>
  </si>
  <si>
    <t>Here are our samples of apple weights:</t>
  </si>
  <si>
    <r>
      <t xml:space="preserve">Supposing this is all the data we have, how sure can we be that the mean weight of apples on Jack's </t>
    </r>
    <r>
      <rPr>
        <b/>
        <sz val="11"/>
        <color theme="1"/>
        <rFont val="Aptos Narrow"/>
        <family val="2"/>
        <scheme val="minor"/>
      </rPr>
      <t>entire tree</t>
    </r>
    <r>
      <rPr>
        <sz val="11"/>
        <color theme="1"/>
        <rFont val="Aptos Narrow"/>
        <family val="2"/>
        <scheme val="minor"/>
      </rPr>
      <t xml:space="preserve"> is different from the mean weight of</t>
    </r>
  </si>
  <si>
    <r>
      <t xml:space="preserve">apples on Jill's </t>
    </r>
    <r>
      <rPr>
        <b/>
        <sz val="11"/>
        <color theme="1"/>
        <rFont val="Aptos Narrow"/>
        <family val="2"/>
        <scheme val="minor"/>
      </rPr>
      <t>entire tree</t>
    </r>
    <r>
      <rPr>
        <sz val="11"/>
        <color theme="1"/>
        <rFont val="Aptos Narrow"/>
        <family val="2"/>
        <scheme val="minor"/>
      </rPr>
      <t>?</t>
    </r>
  </si>
  <si>
    <r>
      <t>In other words, if Jack's and Jill's apples trees actually produce apples of</t>
    </r>
    <r>
      <rPr>
        <b/>
        <sz val="11"/>
        <color theme="1"/>
        <rFont val="Aptos Narrow"/>
        <family val="2"/>
        <scheme val="minor"/>
      </rPr>
      <t xml:space="preserve"> equal mean weight on average</t>
    </r>
    <r>
      <rPr>
        <sz val="11"/>
        <color theme="1"/>
        <rFont val="Aptos Narrow"/>
        <family val="2"/>
        <scheme val="minor"/>
      </rPr>
      <t>, what is the probability that a random</t>
    </r>
  </si>
  <si>
    <t>tblBoldDigits</t>
  </si>
  <si>
    <t>Digit</t>
  </si>
  <si>
    <t>Bold</t>
  </si>
  <si>
    <t>𝟬</t>
  </si>
  <si>
    <t>𝟭</t>
  </si>
  <si>
    <t>𝟮</t>
  </si>
  <si>
    <t>𝟯</t>
  </si>
  <si>
    <t>𝟰</t>
  </si>
  <si>
    <t>𝟱</t>
  </si>
  <si>
    <t>𝟲</t>
  </si>
  <si>
    <t>𝟳</t>
  </si>
  <si>
    <t>𝟴</t>
  </si>
  <si>
    <t>𝟵</t>
  </si>
  <si>
    <t>BoldNumber</t>
  </si>
  <si>
    <r>
      <t xml:space="preserve">To estimate this proability, we apply the technique of </t>
    </r>
    <r>
      <rPr>
        <b/>
        <sz val="11"/>
        <color theme="1"/>
        <rFont val="Aptos Narrow"/>
        <family val="2"/>
        <scheme val="minor"/>
      </rPr>
      <t>hypothesis testing</t>
    </r>
    <r>
      <rPr>
        <sz val="11"/>
        <color theme="1"/>
        <rFont val="Aptos Narrow"/>
        <family val="2"/>
        <scheme val="minor"/>
      </rPr>
      <t>.</t>
    </r>
  </si>
  <si>
    <t>Null and alternative hypotheses</t>
  </si>
  <si>
    <r>
      <t xml:space="preserve">The assumption we made earlier—that Jack's and Jill's apples trees produce apples of equal mean weight on average—is called the </t>
    </r>
    <r>
      <rPr>
        <b/>
        <sz val="11"/>
        <color theme="1"/>
        <rFont val="Aptos Narrow"/>
        <family val="2"/>
        <scheme val="minor"/>
      </rPr>
      <t>null hypothesis</t>
    </r>
    <r>
      <rPr>
        <sz val="11"/>
        <color theme="1"/>
        <rFont val="Aptos Narrow"/>
        <family val="2"/>
        <scheme val="minor"/>
      </rPr>
      <t>.</t>
    </r>
  </si>
  <si>
    <t>1. Two-tailed (a.k.a. non-directional) alternative hypothesis.</t>
  </si>
  <si>
    <t>kinds of alternative hypothesis:</t>
  </si>
  <si>
    <r>
      <t xml:space="preserve">The so-called </t>
    </r>
    <r>
      <rPr>
        <b/>
        <sz val="11"/>
        <color theme="1"/>
        <rFont val="Aptos Narrow"/>
        <family val="2"/>
        <scheme val="minor"/>
      </rPr>
      <t>alternative hypothesis</t>
    </r>
    <r>
      <rPr>
        <sz val="11"/>
        <color theme="1"/>
        <rFont val="Aptos Narrow"/>
        <family val="2"/>
        <scheme val="minor"/>
      </rPr>
      <t xml:space="preserve"> is the negation of the null hypothesis—that there </t>
    </r>
    <r>
      <rPr>
        <i/>
        <sz val="11"/>
        <color theme="1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a difference between the two groups. There are two main</t>
    </r>
  </si>
  <si>
    <t>2. One-tailed (left- or right-tailed) alternative hypothesis.</t>
  </si>
  <si>
    <t>Applying the test</t>
  </si>
  <si>
    <t>nTrialsMax</t>
  </si>
  <si>
    <t>nTrialsUsing</t>
  </si>
  <si>
    <t>pValStdErrOrdMag</t>
  </si>
  <si>
    <t>pValMeanStr</t>
  </si>
  <si>
    <r>
      <t xml:space="preserve">In Excel, this probability can be calculated using the </t>
    </r>
    <r>
      <rPr>
        <b/>
        <sz val="11"/>
        <color theme="1"/>
        <rFont val="Aptos Narrow"/>
        <family val="2"/>
        <scheme val="minor"/>
      </rPr>
      <t>T.TEST()</t>
    </r>
    <r>
      <rPr>
        <sz val="11"/>
        <color theme="1"/>
        <rFont val="Aptos Narrow"/>
        <family val="2"/>
        <scheme val="minor"/>
      </rPr>
      <t xml:space="preserve"> function.</t>
    </r>
  </si>
  <si>
    <t>plotWeightRounding</t>
  </si>
  <si>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</t>
    </r>
  </si>
  <si>
    <r>
      <t xml:space="preserve">Two-tailed </t>
    </r>
    <r>
      <rPr>
        <b/>
        <i/>
        <sz val="11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-test</t>
    </r>
  </si>
  <si>
    <t>RoundSF</t>
  </si>
  <si>
    <t>RoundSFStr</t>
  </si>
  <si>
    <r>
      <t xml:space="preserve">It is common to denote the null hypothesis </t>
    </r>
    <r>
      <rPr>
        <i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 xml:space="preserve">₀ and the alternative hypothesis </t>
    </r>
    <r>
      <rPr>
        <i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₁.</t>
    </r>
  </si>
  <si>
    <r>
      <t xml:space="preserve">The </t>
    </r>
    <r>
      <rPr>
        <i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-test outputs a number called the </t>
    </r>
    <r>
      <rPr>
        <b/>
        <i/>
        <sz val="11"/>
        <color theme="1"/>
        <rFont val="Aptos Narrow"/>
        <family val="2"/>
        <scheme val="minor"/>
      </rPr>
      <t>p</t>
    </r>
    <r>
      <rPr>
        <b/>
        <sz val="11"/>
        <color theme="1"/>
        <rFont val="Aptos Narrow"/>
        <family val="2"/>
        <scheme val="minor"/>
      </rPr>
      <t>-value</t>
    </r>
    <r>
      <rPr>
        <sz val="11"/>
        <color theme="1"/>
        <rFont val="Aptos Narrow"/>
        <family val="2"/>
        <scheme val="minor"/>
      </rPr>
      <t>. This may be interpreted as the probability of obtaining a difference (in some parameter) between</t>
    </r>
  </si>
  <si>
    <r>
      <t xml:space="preserve">the two groups at least as large as the difference we actually observed </t>
    </r>
    <r>
      <rPr>
        <i/>
        <sz val="11"/>
        <color theme="1"/>
        <rFont val="Aptos Narrow"/>
        <family val="2"/>
        <scheme val="minor"/>
      </rPr>
      <t>if the null hypothesis is true</t>
    </r>
    <r>
      <rPr>
        <sz val="11"/>
        <color theme="1"/>
        <rFont val="Aptos Narrow"/>
        <family val="2"/>
        <scheme val="minor"/>
      </rPr>
      <t>.</t>
    </r>
  </si>
  <si>
    <r>
      <t xml:space="preserve">A small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-value is thus considered </t>
    </r>
    <r>
      <rPr>
        <b/>
        <sz val="11"/>
        <color theme="1"/>
        <rFont val="Aptos Narrow"/>
        <family val="2"/>
        <scheme val="minor"/>
      </rPr>
      <t>strong evidence</t>
    </r>
    <r>
      <rPr>
        <sz val="11"/>
        <color theme="1"/>
        <rFont val="Aptos Narrow"/>
        <family val="2"/>
        <scheme val="minor"/>
      </rPr>
      <t xml:space="preserve"> of a difference between the two groups.</t>
    </r>
  </si>
  <si>
    <r>
      <t xml:space="preserve">A small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-value means there is a low probability of obtaining a difference at least as large as was actually observed </t>
    </r>
    <r>
      <rPr>
        <i/>
        <sz val="11"/>
        <color theme="1"/>
        <rFont val="Aptos Narrow"/>
        <family val="2"/>
        <scheme val="minor"/>
      </rPr>
      <t>if the null hypothesis is true</t>
    </r>
    <r>
      <rPr>
        <sz val="11"/>
        <color theme="1"/>
        <rFont val="Aptos Narrow"/>
        <family val="2"/>
        <scheme val="minor"/>
      </rPr>
      <t>.</t>
    </r>
  </si>
  <si>
    <r>
      <t xml:space="preserve">Interpreting the </t>
    </r>
    <r>
      <rPr>
        <b/>
        <i/>
        <sz val="12"/>
        <color theme="1"/>
        <rFont val="Aptos Narrow"/>
        <family val="2"/>
        <scheme val="minor"/>
      </rPr>
      <t>p</t>
    </r>
    <r>
      <rPr>
        <b/>
        <sz val="12"/>
        <color theme="1"/>
        <rFont val="Aptos Narrow"/>
        <family val="2"/>
        <scheme val="minor"/>
      </rPr>
      <t>-value</t>
    </r>
  </si>
  <si>
    <t>pValueBold</t>
  </si>
  <si>
    <t>difference in the mean apple weight between Jack's tree and Jill's, the probability of drawing two such samples and obtaining a difference at least as</t>
  </si>
  <si>
    <t>tblCircledDigits</t>
  </si>
  <si>
    <t>Circled</t>
  </si>
  <si>
    <t>Unicode</t>
  </si>
  <si>
    <r>
      <t xml:space="preserve">Assumptions of the </t>
    </r>
    <r>
      <rPr>
        <b/>
        <i/>
        <sz val="12"/>
        <color theme="1"/>
        <rFont val="Aptos Narrow"/>
        <family val="2"/>
        <scheme val="minor"/>
      </rPr>
      <t>t</t>
    </r>
    <r>
      <rPr>
        <b/>
        <sz val="12"/>
        <color theme="1"/>
        <rFont val="Aptos Narrow"/>
        <family val="2"/>
        <scheme val="minor"/>
      </rPr>
      <t>-test</t>
    </r>
  </si>
  <si>
    <r>
      <t xml:space="preserve">We will apply the </t>
    </r>
    <r>
      <rPr>
        <b/>
        <sz val="11"/>
        <color theme="1"/>
        <rFont val="Aptos Narrow"/>
        <family val="2"/>
        <scheme val="minor"/>
      </rPr>
      <t>two-tailed</t>
    </r>
    <r>
      <rPr>
        <sz val="11"/>
        <color theme="1"/>
        <rFont val="Aptos Narrow"/>
        <family val="2"/>
        <scheme val="minor"/>
      </rPr>
      <t xml:space="preserve"> test: if Jack's tree and Jill's tree actually produce apples of the same mean weight on average—the null hypothesis—what</t>
    </r>
  </si>
  <si>
    <t>chance alone if the null hypothesis is true.</t>
  </si>
  <si>
    <t>Significance</t>
  </si>
  <si>
    <t>&gt; 0.05</t>
  </si>
  <si>
    <t>0.01–0.05</t>
  </si>
  <si>
    <t>Not significant</t>
  </si>
  <si>
    <t>Slightly significant</t>
  </si>
  <si>
    <t>Highly significant</t>
  </si>
  <si>
    <t>Extremely significant</t>
  </si>
  <si>
    <t>0.001–0.01</t>
  </si>
  <si>
    <t>&lt; 0.001</t>
  </si>
  <si>
    <t>⚠️ Guidelines only.</t>
  </si>
  <si>
    <r>
      <t xml:space="preserve">Implicit in the </t>
    </r>
    <r>
      <rPr>
        <i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-test are several underlying assumptions. If any of these are not satisfied, the calculated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 might be inaccurate.</t>
    </r>
  </si>
  <si>
    <t>• Assumption 1: independence</t>
  </si>
  <si>
    <t xml:space="preserve">   Data within each group are independent of each other. Data between groups are independent of each other.</t>
  </si>
  <si>
    <t>• Assumption 2: normality</t>
  </si>
  <si>
    <t xml:space="preserve">   Each group's data is approximately normally distributed. Fortunately, this is often true.</t>
  </si>
  <si>
    <t>• Assumption 3: equal variances</t>
  </si>
  <si>
    <r>
      <rPr>
        <b/>
        <sz val="11"/>
        <color theme="1"/>
        <rFont val="Aptos Narrow"/>
        <family val="2"/>
        <scheme val="minor"/>
      </rPr>
      <t xml:space="preserve">   Applies to the one-tailed test only</t>
    </r>
    <r>
      <rPr>
        <sz val="11"/>
        <color theme="1"/>
        <rFont val="Aptos Narrow"/>
        <family val="2"/>
        <scheme val="minor"/>
      </rPr>
      <t xml:space="preserve">, also known as </t>
    </r>
    <r>
      <rPr>
        <i/>
        <sz val="11"/>
        <color theme="1"/>
        <rFont val="Aptos Narrow"/>
        <family val="2"/>
        <scheme val="minor"/>
      </rPr>
      <t>Student's t-test</t>
    </r>
    <r>
      <rPr>
        <sz val="11"/>
        <color theme="1"/>
        <rFont val="Aptos Narrow"/>
        <family val="2"/>
        <scheme val="minor"/>
      </rPr>
      <t xml:space="preserve">. Not required for the two-tailed test, also known as </t>
    </r>
    <r>
      <rPr>
        <i/>
        <sz val="11"/>
        <color theme="1"/>
        <rFont val="Aptos Narrow"/>
        <family val="2"/>
        <scheme val="minor"/>
      </rPr>
      <t>Welch's t-test</t>
    </r>
    <r>
      <rPr>
        <sz val="11"/>
        <color theme="1"/>
        <rFont val="Aptos Narrow"/>
        <family val="2"/>
        <scheme val="minor"/>
      </rPr>
      <t>.</t>
    </r>
  </si>
  <si>
    <r>
      <t xml:space="preserve">Uncertainty in the </t>
    </r>
    <r>
      <rPr>
        <b/>
        <i/>
        <sz val="12"/>
        <color theme="1"/>
        <rFont val="Aptos Narrow"/>
        <family val="2"/>
        <scheme val="minor"/>
      </rPr>
      <t>p</t>
    </r>
    <r>
      <rPr>
        <b/>
        <sz val="12"/>
        <color theme="1"/>
        <rFont val="Aptos Narrow"/>
        <family val="2"/>
        <scheme val="minor"/>
      </rPr>
      <t>-value</t>
    </r>
  </si>
  <si>
    <r>
      <t xml:space="preserve">Due to the stochastic nature of the data samples from which it is calculated, the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 is volatile and subject to statistical uncertainty. Try</t>
    </r>
  </si>
  <si>
    <r>
      <t xml:space="preserve">this: press F9 (or Fn + F9) to refresh the worksheet formulas. New random samples of apple weights for Jack and Jill are drawn, and the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 is</t>
    </r>
  </si>
  <si>
    <t>changed. This behaviour is expected.</t>
  </si>
  <si>
    <r>
      <t xml:space="preserve">Press F9 (or Fn + F9) to draw new random apple weights and recalculate the </t>
    </r>
    <r>
      <rPr>
        <i/>
        <sz val="10"/>
        <color rgb="FF3F80C1"/>
        <rFont val="Aptos Narrow"/>
        <family val="2"/>
        <scheme val="minor"/>
      </rPr>
      <t>p</t>
    </r>
    <r>
      <rPr>
        <sz val="10"/>
        <color rgb="FF3F80C1"/>
        <rFont val="Aptos Narrow"/>
        <family val="2"/>
        <scheme val="minor"/>
      </rPr>
      <t>-value.</t>
    </r>
  </si>
  <si>
    <t>Mean weight diff.</t>
  </si>
  <si>
    <r>
      <t xml:space="preserve">recalculated. We notice that the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 can change quite dramatically upon resampling—even though the parent normal distributions have not</t>
    </r>
  </si>
  <si>
    <r>
      <t xml:space="preserve">Since the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-value varies upon resampling, it might be of interest to learn the mean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 upon many such resamplings. This is given below.</t>
    </r>
  </si>
  <si>
    <r>
      <t xml:space="preserve">Mean </t>
    </r>
    <r>
      <rPr>
        <i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-value</t>
    </r>
  </si>
  <si>
    <r>
      <t xml:space="preserve">Calculated by randomly sampling apple weights from the parent normal distributions, performing the </t>
    </r>
    <r>
      <rPr>
        <i/>
        <sz val="10"/>
        <color rgb="FF3F80C1"/>
        <rFont val="Aptos Narrow"/>
        <family val="2"/>
        <scheme val="minor"/>
      </rPr>
      <t>t</t>
    </r>
    <r>
      <rPr>
        <sz val="10"/>
        <color rgb="FF3F80C1"/>
        <rFont val="Aptos Narrow"/>
        <family val="2"/>
        <scheme val="minor"/>
      </rPr>
      <t xml:space="preserve">-test, repeating this many times, and taking the mean </t>
    </r>
    <r>
      <rPr>
        <i/>
        <sz val="10"/>
        <color rgb="FF3F80C1"/>
        <rFont val="Aptos Narrow"/>
        <family val="2"/>
        <scheme val="minor"/>
      </rPr>
      <t>p</t>
    </r>
    <r>
      <rPr>
        <sz val="10"/>
        <color rgb="FF3F80C1"/>
        <rFont val="Aptos Narrow"/>
        <family val="2"/>
        <scheme val="minor"/>
      </rPr>
      <t>-value.</t>
    </r>
  </si>
  <si>
    <t>approx.</t>
  </si>
  <si>
    <t>pValMeanMC</t>
  </si>
  <si>
    <t>pValStdErrMC</t>
  </si>
  <si>
    <t>pValSFMC</t>
  </si>
  <si>
    <t xml:space="preserve">   the mean and standard deviation of the parent distribution, but not exactly the same.</t>
  </si>
  <si>
    <t>The null hypothesis usually states that two groups each have the same value of a particular parameter—in this case, mean apple weight. A classic</t>
  </si>
  <si>
    <t>example of a null hypothesis is that there is no difference in recovery rate between the treatment group and the placebo group of a drug trial.</t>
  </si>
  <si>
    <r>
      <t xml:space="preserve">     Does Group A have a </t>
    </r>
    <r>
      <rPr>
        <b/>
        <i/>
        <sz val="10"/>
        <color rgb="FF3F80C1"/>
        <rFont val="Aptos Narrow"/>
        <family val="2"/>
        <scheme val="minor"/>
      </rPr>
      <t>different</t>
    </r>
    <r>
      <rPr>
        <i/>
        <sz val="10"/>
        <color rgb="FF3F80C1"/>
        <rFont val="Aptos Narrow"/>
        <family val="2"/>
        <scheme val="minor"/>
      </rPr>
      <t xml:space="preserve"> parameter value from Group B? It doesn't matter whether the value is higher or lower.</t>
    </r>
  </si>
  <si>
    <r>
      <t xml:space="preserve">     Does Group A have a </t>
    </r>
    <r>
      <rPr>
        <b/>
        <i/>
        <sz val="10"/>
        <color rgb="FF3F80C1"/>
        <rFont val="Aptos Narrow"/>
        <family val="2"/>
        <scheme val="minor"/>
      </rPr>
      <t>{higher/lower}</t>
    </r>
    <r>
      <rPr>
        <i/>
        <sz val="10"/>
        <color rgb="FF3F80C1"/>
        <rFont val="Aptos Narrow"/>
        <family val="2"/>
        <scheme val="minor"/>
      </rPr>
      <t xml:space="preserve"> parameter value than Group B? We must choose whether to test for higher or lower.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</si>
</sst>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g&quot;"/>
    <numFmt numFmtId="165" formatCode="0.0"/>
    <numFmt numFmtId="166" formatCode="&quot;✏️ &quot;* General"/>
    <numFmt numFmtId="176" formatCode="[&lt;=0.0002]0.00E+00;0.0000"/>
    <numFmt numFmtId="177" formatCode="#,##0.0\ &quot;g&quot;"/>
  </numFmts>
  <fonts count="2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i/>
      <sz val="11"/>
      <color theme="0" tint="-0.34998626667073579"/>
      <name val="Aptos Narrow"/>
      <family val="2"/>
      <scheme val="minor"/>
    </font>
    <font>
      <i/>
      <sz val="9"/>
      <color rgb="FFB13E1F"/>
      <name val="Aptos Narrow"/>
      <family val="2"/>
      <scheme val="minor"/>
    </font>
    <font>
      <i/>
      <sz val="9"/>
      <color rgb="FF50790D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B13E1F"/>
      <name val="Aptos Narrow"/>
      <family val="2"/>
      <scheme val="minor"/>
    </font>
    <font>
      <sz val="11"/>
      <color rgb="FF50790D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0"/>
      <color rgb="FF3F80C1"/>
      <name val="Aptos Narrow"/>
      <family val="2"/>
      <scheme val="minor"/>
    </font>
    <font>
      <b/>
      <i/>
      <sz val="10"/>
      <color rgb="FF3F80C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i/>
      <sz val="9"/>
      <color theme="1" tint="0.499984740745262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9"/>
      <color theme="1" tint="0.499984740745262"/>
      <name val="Aptos Narrow"/>
      <family val="2"/>
      <scheme val="minor"/>
    </font>
    <font>
      <b/>
      <sz val="17"/>
      <color theme="1"/>
      <name val="Aptos Narrow"/>
      <family val="2"/>
      <scheme val="minor"/>
    </font>
    <font>
      <sz val="11"/>
      <color rgb="FF3F80C1"/>
      <name val="Aptos Narrow"/>
      <family val="2"/>
      <scheme val="minor"/>
    </font>
    <font>
      <sz val="10"/>
      <color rgb="FF3F80C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F09A"/>
        <bgColor indexed="64"/>
      </patternFill>
    </fill>
    <fill>
      <patternFill patternType="solid">
        <fgColor rgb="FFFCD8D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2" fillId="5" borderId="1" applyNumberFormat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0" xfId="0" applyNumberFormat="1"/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indent="1"/>
    </xf>
    <xf numFmtId="0" fontId="13" fillId="0" borderId="0" xfId="0" applyFont="1" applyAlignment="1">
      <alignment horizontal="left" vertical="top" indent="1"/>
    </xf>
    <xf numFmtId="0" fontId="12" fillId="5" borderId="1" xfId="1"/>
    <xf numFmtId="0" fontId="9" fillId="0" borderId="0" xfId="0" applyFont="1" applyAlignment="1">
      <alignment horizontal="right"/>
    </xf>
    <xf numFmtId="0" fontId="0" fillId="6" borderId="0" xfId="0" applyFill="1"/>
    <xf numFmtId="0" fontId="0" fillId="0" borderId="0" xfId="0" applyNumberForma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 vertical="top"/>
    </xf>
    <xf numFmtId="0" fontId="0" fillId="4" borderId="0" xfId="0" applyFill="1" applyBorder="1"/>
    <xf numFmtId="166" fontId="0" fillId="2" borderId="0" xfId="0" applyNumberFormat="1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7" fillId="4" borderId="5" xfId="0" applyFont="1" applyFill="1" applyBorder="1" applyAlignment="1">
      <alignment vertical="top"/>
    </xf>
    <xf numFmtId="0" fontId="0" fillId="4" borderId="6" xfId="0" applyFill="1" applyBorder="1"/>
    <xf numFmtId="0" fontId="0" fillId="4" borderId="5" xfId="0" applyFill="1" applyBorder="1"/>
    <xf numFmtId="166" fontId="0" fillId="3" borderId="6" xfId="0" applyNumberFormat="1" applyFill="1" applyBorder="1"/>
    <xf numFmtId="0" fontId="0" fillId="4" borderId="7" xfId="0" applyFill="1" applyBorder="1"/>
    <xf numFmtId="166" fontId="0" fillId="4" borderId="8" xfId="0" applyNumberFormat="1" applyFill="1" applyBorder="1"/>
    <xf numFmtId="0" fontId="0" fillId="4" borderId="9" xfId="0" applyFill="1" applyBorder="1"/>
    <xf numFmtId="164" fontId="0" fillId="2" borderId="0" xfId="0" applyNumberFormat="1" applyFill="1" applyBorder="1"/>
    <xf numFmtId="164" fontId="0" fillId="3" borderId="6" xfId="0" applyNumberFormat="1" applyFill="1" applyBorder="1"/>
    <xf numFmtId="0" fontId="0" fillId="4" borderId="8" xfId="0" applyFill="1" applyBorder="1"/>
    <xf numFmtId="0" fontId="1" fillId="4" borderId="2" xfId="0" applyFont="1" applyFill="1" applyBorder="1"/>
    <xf numFmtId="176" fontId="0" fillId="4" borderId="0" xfId="0" applyNumberFormat="1" applyFill="1" applyBorder="1"/>
    <xf numFmtId="0" fontId="19" fillId="4" borderId="6" xfId="0" applyFont="1" applyFill="1" applyBorder="1" applyAlignment="1">
      <alignment shrinkToFit="1"/>
    </xf>
    <xf numFmtId="0" fontId="16" fillId="4" borderId="7" xfId="0" applyFont="1" applyFill="1" applyBorder="1" applyAlignment="1">
      <alignment horizontal="left" shrinkToFit="1"/>
    </xf>
    <xf numFmtId="0" fontId="16" fillId="4" borderId="8" xfId="0" applyFont="1" applyFill="1" applyBorder="1" applyAlignment="1">
      <alignment horizontal="left" shrinkToFit="1"/>
    </xf>
    <xf numFmtId="0" fontId="16" fillId="4" borderId="9" xfId="0" applyFont="1" applyFill="1" applyBorder="1" applyAlignment="1">
      <alignment horizontal="left" shrinkToFit="1"/>
    </xf>
    <xf numFmtId="0" fontId="22" fillId="0" borderId="0" xfId="0" applyFont="1"/>
    <xf numFmtId="0" fontId="23" fillId="0" borderId="0" xfId="0" applyFont="1"/>
    <xf numFmtId="177" fontId="0" fillId="0" borderId="0" xfId="0" applyNumberFormat="1"/>
  </cellXfs>
  <cellStyles count="2">
    <cellStyle name="Input" xfId="1" builtinId="20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F80C1"/>
      <color rgb="FF2E80D2"/>
      <color rgb="FF50790D"/>
      <color rgb="FFB13E1F"/>
      <color rgb="FFFFFFFF"/>
      <color rgb="FF000000"/>
      <color rgb="FFC00000"/>
      <color rgb="FFE8F0F8"/>
      <color rgb="FFEAF0F6"/>
      <color rgb="FF558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5.sv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5.sv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50790D"/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rgbClr val="50790D"/>
                </a:solidFill>
              </a:rPr>
              <a:t>Jack's Apple</a:t>
            </a:r>
            <a:r>
              <a:rPr lang="en-GB" sz="1200" b="1" baseline="0">
                <a:solidFill>
                  <a:srgbClr val="50790D"/>
                </a:solidFill>
              </a:rPr>
              <a:t> Tree</a:t>
            </a:r>
            <a:endParaRPr lang="en-GB" sz="1200" b="1">
              <a:solidFill>
                <a:srgbClr val="50790D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50790D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ubbleChart>
        <c:varyColors val="0"/>
        <c:ser>
          <c:idx val="0"/>
          <c:order val="0"/>
          <c:tx>
            <c:v>Jack</c:v>
          </c:tx>
          <c:spPr>
            <a:gradFill>
              <a:gsLst>
                <a:gs pos="0">
                  <a:srgbClr val="6C7E10">
                    <a:alpha val="98000"/>
                  </a:srgbClr>
                </a:gs>
                <a:gs pos="100000">
                  <a:srgbClr val="D3E33D"/>
                </a:gs>
              </a:gsLst>
              <a:lin ang="0" scaled="0"/>
            </a:gradFill>
            <a:ln w="12700">
              <a:solidFill>
                <a:srgbClr val="54620C"/>
              </a:solidFill>
            </a:ln>
            <a:effectLst>
              <a:glow rad="25400">
                <a:schemeClr val="bg1">
                  <a:alpha val="75000"/>
                </a:schemeClr>
              </a:glo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D547D84-5278-4EE4-98A6-CBF249CDD33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4B3-4466-A848-436975DAC9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5E6894-F872-43DD-BABC-D96563B498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4B3-4466-A848-436975DAC9F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FBBEF5-DAC6-482A-8B9A-8FD9F9768C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4B3-4466-A848-436975DAC9F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01101E-CE72-4538-B41F-2BD64CCDD1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4B3-4466-A848-436975DAC9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ED00766-3B56-4AA9-BDE0-07846960ED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4B3-4466-A848-436975DAC9F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BCCA19-5316-49ED-A85B-69D1D42AA5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4B3-4466-A848-436975DAC9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F6CAB45-D04C-49E3-846C-9AD7B4CA40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4B3-4466-A848-436975DAC9F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E3134A0-0329-4E09-A0FE-E0E3BB0732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4B3-4466-A848-436975DAC9F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1C1B655-6805-407D-9C90-AA63619C09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4B3-4466-A848-436975DAC9F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09D03D8-36CB-49DA-B1A2-FEA1C65812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4B3-4466-A848-436975DAC9F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B7CE5E6-5A90-48CD-8F95-49D6381C4C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4B3-4466-A848-436975DAC9F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5DFE63D-ECB3-42A8-BE91-82B22A9238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4B3-4466-A848-436975DAC9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0000"/>
                    </a:solidFill>
                    <a:effectLst>
                      <a:glow rad="38100">
                        <a:schemeClr val="bg1">
                          <a:alpha val="6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Dev!$I$19:$I$30</c:f>
              <c:numCache>
                <c:formatCode>General</c:formatCode>
                <c:ptCount val="12"/>
                <c:pt idx="0">
                  <c:v>0.26337837837837841</c:v>
                </c:pt>
                <c:pt idx="1">
                  <c:v>0.75391891891891893</c:v>
                </c:pt>
                <c:pt idx="2">
                  <c:v>0.40831081081081083</c:v>
                </c:pt>
                <c:pt idx="3">
                  <c:v>0.63533783783783782</c:v>
                </c:pt>
                <c:pt idx="4">
                  <c:v>0.81371621621621615</c:v>
                </c:pt>
                <c:pt idx="5">
                  <c:v>0.1833108108108108</c:v>
                </c:pt>
                <c:pt idx="6">
                  <c:v>0.58668918918918911</c:v>
                </c:pt>
                <c:pt idx="7">
                  <c:v>0.73770270270270266</c:v>
                </c:pt>
                <c:pt idx="8">
                  <c:v>0.19243243243243241</c:v>
                </c:pt>
                <c:pt idx="9">
                  <c:v>0.18432432432432433</c:v>
                </c:pt>
                <c:pt idx="10">
                  <c:v>0.80662162162162154</c:v>
                </c:pt>
                <c:pt idx="11">
                  <c:v>0.47722972972972977</c:v>
                </c:pt>
              </c:numCache>
            </c:numRef>
          </c:xVal>
          <c:yVal>
            <c:numRef>
              <c:f>Dev!$J$19:$J$30</c:f>
              <c:numCache>
                <c:formatCode>General</c:formatCode>
                <c:ptCount val="12"/>
                <c:pt idx="0">
                  <c:v>0.32966142722207797</c:v>
                </c:pt>
                <c:pt idx="1">
                  <c:v>0.58784956794181642</c:v>
                </c:pt>
                <c:pt idx="2">
                  <c:v>0.73478173068417263</c:v>
                </c:pt>
                <c:pt idx="3">
                  <c:v>0.36062129151298972</c:v>
                </c:pt>
                <c:pt idx="4">
                  <c:v>0.47312254312670438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bubbleSize>
            <c:numRef>
              <c:f>Dev!$G$19:$G$30</c:f>
              <c:numCache>
                <c:formatCode>General</c:formatCode>
                <c:ptCount val="12"/>
                <c:pt idx="0">
                  <c:v>107.12667702747248</c:v>
                </c:pt>
                <c:pt idx="1">
                  <c:v>94.145719269695704</c:v>
                </c:pt>
                <c:pt idx="2">
                  <c:v>95.650317315787163</c:v>
                </c:pt>
                <c:pt idx="3">
                  <c:v>88.211302074336658</c:v>
                </c:pt>
                <c:pt idx="4">
                  <c:v>81.60425163370661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Dev!$H$19:$H$30</c15:f>
                <c15:dlblRangeCache>
                  <c:ptCount val="12"/>
                  <c:pt idx="0">
                    <c:v>107.1</c:v>
                  </c:pt>
                  <c:pt idx="1">
                    <c:v>94.1</c:v>
                  </c:pt>
                  <c:pt idx="2">
                    <c:v>95.7</c:v>
                  </c:pt>
                  <c:pt idx="3">
                    <c:v>88.2</c:v>
                  </c:pt>
                  <c:pt idx="4">
                    <c:v>81.6</c:v>
                  </c:pt>
                  <c:pt idx="5">
                    <c:v>#REF!</c:v>
                  </c:pt>
                  <c:pt idx="6">
                    <c:v>#REF!</c:v>
                  </c:pt>
                  <c:pt idx="7">
                    <c:v>#REF!</c:v>
                  </c:pt>
                  <c:pt idx="8">
                    <c:v>#REF!</c:v>
                  </c:pt>
                  <c:pt idx="9">
                    <c:v>#REF!</c:v>
                  </c:pt>
                  <c:pt idx="10">
                    <c:v>#REF!</c:v>
                  </c:pt>
                  <c:pt idx="11">
                    <c:v>#REF!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4B3-4466-A848-436975DAC9F1}"/>
            </c:ext>
          </c:extLst>
        </c:ser>
        <c:ser>
          <c:idx val="1"/>
          <c:order val="1"/>
          <c:tx>
            <c:v>Jack labels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B38CA6E-29A3-4ACE-8682-7FE4BABBA5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B3-4466-A848-436975DAC9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4F8FFAE-B4F1-4705-9797-42E6DF8B01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B3-4466-A848-436975DAC9F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B53943-74A8-42AA-AB00-3B51A3A96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4B3-4466-A848-436975DAC9F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ECDC49D-B012-4123-93C4-2E86CB11EB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4B3-4466-A848-436975DAC9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4CC690-E56E-4272-A613-ABB11A92E2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4B3-4466-A848-436975DAC9F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71DFE7A-E991-4A26-BD2B-CB5F86FF4A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4B3-4466-A848-436975DAC9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3CF0CB0-EC63-4BC3-9D0F-1893A1FB4B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4B3-4466-A848-436975DAC9F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C7FDCD3-C6D1-47A3-B309-7523A2B918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4B3-4466-A848-436975DAC9F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3F070CD-DD4A-4562-8CE3-439168A9CF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4B3-4466-A848-436975DAC9F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8058872-9FD8-4BD0-A4DD-FC9F4E7A24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4B3-4466-A848-436975DAC9F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0E902AE-3546-4206-A0A6-2761F24017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4B3-4466-A848-436975DAC9F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1838909-DB69-43D6-845D-87A7F5BC96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4B3-4466-A848-436975DAC9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Dev!$K$19:$K$30</c:f>
              <c:numCache>
                <c:formatCode>General</c:formatCode>
                <c:ptCount val="12"/>
                <c:pt idx="0">
                  <c:v>0.26337837837837841</c:v>
                </c:pt>
                <c:pt idx="1">
                  <c:v>0.75391891891891893</c:v>
                </c:pt>
                <c:pt idx="2">
                  <c:v>0.40831081081081083</c:v>
                </c:pt>
                <c:pt idx="3">
                  <c:v>0.63533783783783782</c:v>
                </c:pt>
                <c:pt idx="4">
                  <c:v>0.81371621621621615</c:v>
                </c:pt>
                <c:pt idx="5">
                  <c:v>0.1833108108108108</c:v>
                </c:pt>
                <c:pt idx="6">
                  <c:v>0.58668918918918911</c:v>
                </c:pt>
                <c:pt idx="7">
                  <c:v>0.73770270270270266</c:v>
                </c:pt>
                <c:pt idx="8">
                  <c:v>0.19243243243243241</c:v>
                </c:pt>
                <c:pt idx="9">
                  <c:v>0.18432432432432433</c:v>
                </c:pt>
                <c:pt idx="10">
                  <c:v>0.80662162162162154</c:v>
                </c:pt>
                <c:pt idx="11">
                  <c:v>0.47722972972972977</c:v>
                </c:pt>
              </c:numCache>
            </c:numRef>
          </c:xVal>
          <c:yVal>
            <c:numRef>
              <c:f>Dev!$L$19:$L$30</c:f>
              <c:numCache>
                <c:formatCode>General</c:formatCode>
                <c:ptCount val="12"/>
                <c:pt idx="0">
                  <c:v>0.35306511056511053</c:v>
                </c:pt>
                <c:pt idx="1">
                  <c:v>0.60599385749385759</c:v>
                </c:pt>
                <c:pt idx="2">
                  <c:v>0.75353562653562656</c:v>
                </c:pt>
                <c:pt idx="3">
                  <c:v>0.37636117936117935</c:v>
                </c:pt>
                <c:pt idx="4">
                  <c:v>0.48618550368550362</c:v>
                </c:pt>
                <c:pt idx="5">
                  <c:v>0.53832432432432431</c:v>
                </c:pt>
                <c:pt idx="6">
                  <c:v>0.79901842751842755</c:v>
                </c:pt>
                <c:pt idx="7">
                  <c:v>0.81676781326781323</c:v>
                </c:pt>
                <c:pt idx="8">
                  <c:v>0.7180368550368551</c:v>
                </c:pt>
                <c:pt idx="9">
                  <c:v>0.43959336609336602</c:v>
                </c:pt>
                <c:pt idx="10">
                  <c:v>0.37636117936117935</c:v>
                </c:pt>
                <c:pt idx="11">
                  <c:v>0.74909828009828006</c:v>
                </c:pt>
              </c:numCache>
            </c:numRef>
          </c:yVal>
          <c:bubbleSize>
            <c:numRef>
              <c:f>Dev!$A$19:$A$30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Dev!$F$19:$F$30</c15:f>
                <c15:dlblRangeCache>
                  <c:ptCount val="12"/>
                  <c:pt idx="0">
                    <c:v>′</c:v>
                  </c:pt>
                  <c:pt idx="1">
                    <c:v>′</c:v>
                  </c:pt>
                  <c:pt idx="2">
                    <c:v>′</c:v>
                  </c:pt>
                  <c:pt idx="3">
                    <c:v>′</c:v>
                  </c:pt>
                  <c:pt idx="4">
                    <c:v>′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04B3-4466-A848-436975DAC9F1}"/>
            </c:ext>
          </c:extLst>
        </c:ser>
        <c:ser>
          <c:idx val="2"/>
          <c:order val="2"/>
          <c:tx>
            <c:v>Bubble size normalisation</c:v>
          </c:tx>
          <c:spPr>
            <a:noFill/>
            <a:ln>
              <a:noFill/>
            </a:ln>
            <a:effectLst/>
          </c:spPr>
          <c:invertIfNegative val="0"/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bubbleSize>
            <c:numRef>
              <c:f>Dev!$B$6</c:f>
              <c:numCache>
                <c:formatCode>General</c:formatCode>
                <c:ptCount val="1"/>
                <c:pt idx="0">
                  <c:v>108.5984742805346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04B3-4466-A848-436975DA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5"/>
        <c:showNegBubbles val="0"/>
        <c:sizeRepresents val="w"/>
        <c:axId val="626688288"/>
        <c:axId val="626691648"/>
      </c:bubbleChart>
      <c:valAx>
        <c:axId val="626688288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26691648"/>
        <c:crosses val="autoZero"/>
        <c:crossBetween val="midCat"/>
      </c:valAx>
      <c:valAx>
        <c:axId val="626691648"/>
        <c:scaling>
          <c:orientation val="minMax"/>
          <c:max val="1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626688288"/>
        <c:crosses val="autoZero"/>
        <c:crossBetween val="midCat"/>
      </c:valAx>
      <c:spPr>
        <a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a:blip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B13E1F"/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rgbClr val="B13E1F"/>
                </a:solidFill>
              </a:rPr>
              <a:t>Jill's Apple</a:t>
            </a:r>
            <a:r>
              <a:rPr lang="en-GB" sz="1200" b="1" baseline="0">
                <a:solidFill>
                  <a:srgbClr val="B13E1F"/>
                </a:solidFill>
              </a:rPr>
              <a:t> Tree</a:t>
            </a:r>
            <a:endParaRPr lang="en-GB" sz="1200" b="1">
              <a:solidFill>
                <a:srgbClr val="B13E1F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B13E1F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ubbleChart>
        <c:varyColors val="0"/>
        <c:ser>
          <c:idx val="0"/>
          <c:order val="0"/>
          <c:tx>
            <c:v>Jill</c:v>
          </c:tx>
          <c:spPr>
            <a:gradFill>
              <a:gsLst>
                <a:gs pos="9000">
                  <a:srgbClr val="54620C"/>
                </a:gs>
                <a:gs pos="57000">
                  <a:srgbClr val="9B4429">
                    <a:alpha val="97255"/>
                  </a:srgbClr>
                </a:gs>
                <a:gs pos="100000">
                  <a:srgbClr val="F3434F"/>
                </a:gs>
              </a:gsLst>
              <a:lin ang="0" scaled="0"/>
            </a:gradFill>
            <a:ln w="12700">
              <a:solidFill>
                <a:srgbClr val="54620C"/>
              </a:solidFill>
            </a:ln>
            <a:effectLst>
              <a:glow rad="25400">
                <a:schemeClr val="bg1">
                  <a:alpha val="75000"/>
                </a:schemeClr>
              </a:glo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4A84F95-EBDA-42ED-8377-E072A5FCFE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F75-474F-AB87-1D947AB89EB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581878-CA9C-49AF-8676-E7B325F797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F75-474F-AB87-1D947AB89E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36D122-631D-40FC-9281-76AF86EFED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F75-474F-AB87-1D947AB89E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016099-D88D-4B10-9166-BA5DD36222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F75-474F-AB87-1D947AB89EB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D2B44F-25BB-4988-8BF5-ECBA6D6645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F75-474F-AB87-1D947AB89EB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3A41655-BF3A-4859-9BA3-986165BB57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F75-474F-AB87-1D947AB89EB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4A77F93-3E12-420A-A3B8-0C90959C6F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F75-474F-AB87-1D947AB89EB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B509C68-7BBD-4D47-A857-18CA7D0D24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F75-474F-AB87-1D947AB89EB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F9F3193-1B9F-4693-8CEA-CC7DD00476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F75-474F-AB87-1D947AB89EB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C7E3EE1-D9E7-45D8-9E63-885AAAAFBD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F75-474F-AB87-1D947AB89EB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F57A691-F571-4A42-82CE-F55A4E981C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F75-474F-AB87-1D947AB89EB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D0F8567-8D4E-4D1A-A4E4-E3C5F1087F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F75-474F-AB87-1D947AB89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effectLst>
                      <a:glow rad="38100">
                        <a:srgbClr val="000000">
                          <a:alpha val="50000"/>
                        </a:srgb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Dev!$O$19:$O$30</c:f>
              <c:numCache>
                <c:formatCode>General</c:formatCode>
                <c:ptCount val="12"/>
                <c:pt idx="0">
                  <c:v>0.26337837837837841</c:v>
                </c:pt>
                <c:pt idx="1">
                  <c:v>0.75391891891891893</c:v>
                </c:pt>
                <c:pt idx="2">
                  <c:v>0.40831081081081083</c:v>
                </c:pt>
                <c:pt idx="3">
                  <c:v>0.63533783783783782</c:v>
                </c:pt>
                <c:pt idx="4">
                  <c:v>0.81371621621621615</c:v>
                </c:pt>
                <c:pt idx="5">
                  <c:v>0.1833108108108108</c:v>
                </c:pt>
                <c:pt idx="6">
                  <c:v>0.58668918918918911</c:v>
                </c:pt>
                <c:pt idx="7">
                  <c:v>0.73770270270270266</c:v>
                </c:pt>
                <c:pt idx="8">
                  <c:v>0.19243243243243241</c:v>
                </c:pt>
                <c:pt idx="9">
                  <c:v>0.18432432432432433</c:v>
                </c:pt>
                <c:pt idx="10">
                  <c:v>0.80662162162162154</c:v>
                </c:pt>
                <c:pt idx="11">
                  <c:v>0.47722972972972977</c:v>
                </c:pt>
              </c:numCache>
            </c:numRef>
          </c:xVal>
          <c:yVal>
            <c:numRef>
              <c:f>Dev!$P$19:$P$30</c:f>
              <c:numCache>
                <c:formatCode>General</c:formatCode>
                <c:ptCount val="12"/>
                <c:pt idx="0">
                  <c:v>0.33217249309408031</c:v>
                </c:pt>
                <c:pt idx="1">
                  <c:v>0.58675513576684035</c:v>
                </c:pt>
                <c:pt idx="2">
                  <c:v>0.73113049215318515</c:v>
                </c:pt>
                <c:pt idx="3">
                  <c:v>0.35236117936117939</c:v>
                </c:pt>
                <c:pt idx="4">
                  <c:v>0.46287129394085363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bubbleSize>
            <c:numRef>
              <c:f>Dev!$M$19:$M$30</c:f>
              <c:numCache>
                <c:formatCode>General</c:formatCode>
                <c:ptCount val="12"/>
                <c:pt idx="0">
                  <c:v>100.92899697025943</c:v>
                </c:pt>
                <c:pt idx="1">
                  <c:v>96.846938915285037</c:v>
                </c:pt>
                <c:pt idx="2">
                  <c:v>104.66211126350406</c:v>
                </c:pt>
                <c:pt idx="3">
                  <c:v>108.5984742805346</c:v>
                </c:pt>
                <c:pt idx="4">
                  <c:v>106.90584302127395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Dev!$N$19:$N$30</c15:f>
                <c15:dlblRangeCache>
                  <c:ptCount val="12"/>
                  <c:pt idx="0">
                    <c:v>100.9</c:v>
                  </c:pt>
                  <c:pt idx="1">
                    <c:v>96.8</c:v>
                  </c:pt>
                  <c:pt idx="2">
                    <c:v>104.7</c:v>
                  </c:pt>
                  <c:pt idx="3">
                    <c:v>108.6</c:v>
                  </c:pt>
                  <c:pt idx="4">
                    <c:v>106.9</c:v>
                  </c:pt>
                  <c:pt idx="5">
                    <c:v>#REF!</c:v>
                  </c:pt>
                  <c:pt idx="6">
                    <c:v>#REF!</c:v>
                  </c:pt>
                  <c:pt idx="7">
                    <c:v>#REF!</c:v>
                  </c:pt>
                  <c:pt idx="8">
                    <c:v>#REF!</c:v>
                  </c:pt>
                  <c:pt idx="9">
                    <c:v>#REF!</c:v>
                  </c:pt>
                  <c:pt idx="10">
                    <c:v>#REF!</c:v>
                  </c:pt>
                  <c:pt idx="11">
                    <c:v>#REF!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F75-474F-AB87-1D947AB89EB6}"/>
            </c:ext>
          </c:extLst>
        </c:ser>
        <c:ser>
          <c:idx val="1"/>
          <c:order val="1"/>
          <c:tx>
            <c:v>Jill labels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698064A-7520-4562-AD23-B3EA7840AE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75-474F-AB87-1D947AB89EB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AFB84C-3354-483F-9B60-7D3219E349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F75-474F-AB87-1D947AB89E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BB2CD84-63CD-4189-AC95-CC157512A4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F75-474F-AB87-1D947AB89E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7AE7204-896C-4BB9-9A4B-781A0BC0F4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F75-474F-AB87-1D947AB89EB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001E7F9-42A4-4856-A44C-298D1C5559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F75-474F-AB87-1D947AB89EB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837965-4C5F-4132-84B6-2CEC5E20FA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F75-474F-AB87-1D947AB89EB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A308CB-4C09-43E9-803B-AC4E657379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F75-474F-AB87-1D947AB89EB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B856EE2-F495-4566-AA02-E5EDAFC459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F75-474F-AB87-1D947AB89EB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35216E1-5A4B-4966-B4D7-808184DB33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F75-474F-AB87-1D947AB89EB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05425A9-8FC7-456A-B884-A10041D8E7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F75-474F-AB87-1D947AB89EB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8703DF9-28E7-4A71-9619-7D102E222C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F75-474F-AB87-1D947AB89EB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BB8ED8F-B4D5-40DE-90C5-F7E1576039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F75-474F-AB87-1D947AB89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Dev!$Q$19:$Q$30</c:f>
              <c:numCache>
                <c:formatCode>General</c:formatCode>
                <c:ptCount val="12"/>
                <c:pt idx="0">
                  <c:v>0.26337837837837841</c:v>
                </c:pt>
                <c:pt idx="1">
                  <c:v>0.75391891891891893</c:v>
                </c:pt>
                <c:pt idx="2">
                  <c:v>0.40831081081081083</c:v>
                </c:pt>
                <c:pt idx="3">
                  <c:v>0.63533783783783782</c:v>
                </c:pt>
                <c:pt idx="4">
                  <c:v>0.81371621621621615</c:v>
                </c:pt>
                <c:pt idx="5">
                  <c:v>0.1833108108108108</c:v>
                </c:pt>
                <c:pt idx="6">
                  <c:v>0.58668918918918911</c:v>
                </c:pt>
                <c:pt idx="7">
                  <c:v>0.73770270270270266</c:v>
                </c:pt>
                <c:pt idx="8">
                  <c:v>0.19243243243243241</c:v>
                </c:pt>
                <c:pt idx="9">
                  <c:v>0.18432432432432433</c:v>
                </c:pt>
                <c:pt idx="10">
                  <c:v>0.80662162162162154</c:v>
                </c:pt>
                <c:pt idx="11">
                  <c:v>0.47722972972972977</c:v>
                </c:pt>
              </c:numCache>
            </c:numRef>
          </c:xVal>
          <c:yVal>
            <c:numRef>
              <c:f>Dev!$R$19:$R$30</c:f>
              <c:numCache>
                <c:formatCode>General</c:formatCode>
                <c:ptCount val="12"/>
                <c:pt idx="0">
                  <c:v>0.35306511056511053</c:v>
                </c:pt>
                <c:pt idx="1">
                  <c:v>0.60599385749385759</c:v>
                </c:pt>
                <c:pt idx="2">
                  <c:v>0.75353562653562656</c:v>
                </c:pt>
                <c:pt idx="3">
                  <c:v>0.37636117936117935</c:v>
                </c:pt>
                <c:pt idx="4">
                  <c:v>0.48618550368550362</c:v>
                </c:pt>
                <c:pt idx="5">
                  <c:v>0.53832432432432431</c:v>
                </c:pt>
                <c:pt idx="6">
                  <c:v>0.79901842751842755</c:v>
                </c:pt>
                <c:pt idx="7">
                  <c:v>0.81676781326781323</c:v>
                </c:pt>
                <c:pt idx="8">
                  <c:v>0.7180368550368551</c:v>
                </c:pt>
                <c:pt idx="9">
                  <c:v>0.43959336609336602</c:v>
                </c:pt>
                <c:pt idx="10">
                  <c:v>0.37636117936117935</c:v>
                </c:pt>
                <c:pt idx="11">
                  <c:v>0.74909828009828006</c:v>
                </c:pt>
              </c:numCache>
            </c:numRef>
          </c:yVal>
          <c:bubbleSize>
            <c:numRef>
              <c:f>Dev!$A$19:$A$30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Dev!$F$19:$F$30</c15:f>
                <c15:dlblRangeCache>
                  <c:ptCount val="12"/>
                  <c:pt idx="0">
                    <c:v>′</c:v>
                  </c:pt>
                  <c:pt idx="1">
                    <c:v>′</c:v>
                  </c:pt>
                  <c:pt idx="2">
                    <c:v>′</c:v>
                  </c:pt>
                  <c:pt idx="3">
                    <c:v>′</c:v>
                  </c:pt>
                  <c:pt idx="4">
                    <c:v>′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5F75-474F-AB87-1D947AB89EB6}"/>
            </c:ext>
          </c:extLst>
        </c:ser>
        <c:ser>
          <c:idx val="2"/>
          <c:order val="2"/>
          <c:tx>
            <c:v>Bubble size normalisation</c:v>
          </c:tx>
          <c:spPr>
            <a:noFill/>
            <a:ln>
              <a:noFill/>
            </a:ln>
            <a:effectLst/>
          </c:spPr>
          <c:invertIfNegative val="0"/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bubbleSize>
            <c:numRef>
              <c:f>Dev!$B$6</c:f>
              <c:numCache>
                <c:formatCode>General</c:formatCode>
                <c:ptCount val="1"/>
                <c:pt idx="0">
                  <c:v>108.5984742805346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5F75-474F-AB87-1D947AB8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5"/>
        <c:showNegBubbles val="0"/>
        <c:sizeRepresents val="w"/>
        <c:axId val="626688288"/>
        <c:axId val="626691648"/>
      </c:bubbleChart>
      <c:valAx>
        <c:axId val="626688288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26691648"/>
        <c:crosses val="autoZero"/>
        <c:crossBetween val="midCat"/>
      </c:valAx>
      <c:valAx>
        <c:axId val="626691648"/>
        <c:scaling>
          <c:orientation val="minMax"/>
          <c:max val="1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626688288"/>
        <c:crosses val="autoZero"/>
        <c:crossBetween val="midCat"/>
      </c:valAx>
      <c:spPr>
        <a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a:blip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85000"/>
                    <a:lumOff val="15000"/>
                  </a:schemeClr>
                </a:solidFill>
              </a:rPr>
              <a:t>Distributions</a:t>
            </a:r>
            <a:r>
              <a:rPr lang="en-GB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Apple Weights</a:t>
            </a:r>
          </a:p>
          <a:p>
            <a:pPr>
              <a:defRPr/>
            </a:pPr>
            <a:r>
              <a:rPr lang="en-GB" sz="1200" baseline="0">
                <a:solidFill>
                  <a:schemeClr val="bg1">
                    <a:lumMod val="50000"/>
                  </a:schemeClr>
                </a:solidFill>
              </a:rPr>
              <a:t>Solid = population; dashed = sample</a:t>
            </a:r>
            <a:endParaRPr lang="en-GB" sz="12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Jack population</c:v>
          </c:tx>
          <c:spPr>
            <a:ln w="38100" cap="rnd">
              <a:solidFill>
                <a:srgbClr val="50790D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238DBE1-18B8-4D30-A438-1201FB12AFA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8AA-479B-AB7C-1561E92BBB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6BBCC39-463A-41E2-8048-F0866BA84B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8AA-479B-AB7C-1561E92BBB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BBA949-2BE1-4D31-8D12-EC7F62D9E9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8AA-479B-AB7C-1561E92BBB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C434CA1-CC14-413E-8693-1FBA6FF177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8AA-479B-AB7C-1561E92BBB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F899D7D-8025-41F9-B409-9E35BC7B71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8AA-479B-AB7C-1561E92BBB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D9ED8EF-8332-4671-A174-F53D62CA96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8AA-479B-AB7C-1561E92BBB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DAC3EA-FFAC-4C06-BE61-77791D297D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8AA-479B-AB7C-1561E92BBB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5959BCA-5C91-490F-8D51-66F50F07AE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8AA-479B-AB7C-1561E92BBB0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1B80254-3FCB-41C5-8B52-5CDAF6EB8E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8AA-479B-AB7C-1561E92BBB0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B273D0A-345F-4976-BC48-C82C118AF8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8AA-479B-AB7C-1561E92BBB0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D717C45-3D6F-4FD7-B557-11F4BCCE6B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8AA-479B-AB7C-1561E92BBB0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3EE54FE-D1CD-4599-924E-879D6F23A4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8AA-479B-AB7C-1561E92BBB0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3B00960-44C5-4C8C-94C7-73EEEA92AD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8AA-479B-AB7C-1561E92BBB0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0D6D2B5-3510-4DC7-91D8-BDAA814CC4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8AA-479B-AB7C-1561E92BBB0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3CBE2BD-0DD8-4B0C-B440-85C417FBFC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8AA-479B-AB7C-1561E92BBB0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62DB9FD-CAF4-4410-A4D8-9C290AF73F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8AA-479B-AB7C-1561E92BBB0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FB21DAE-679D-4DFB-B428-5A3D1FFFAF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8AA-479B-AB7C-1561E92BBB0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96D0F3B-1BDF-40E1-8235-A3253B2D5D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8AA-479B-AB7C-1561E92BBB0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3F8D897-21A7-4B99-A497-EA8CF21282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8AA-479B-AB7C-1561E92BBB0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3B9939A-F4F9-42B1-87F9-EC8DB3BE41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8AA-479B-AB7C-1561E92BBB0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EFCA3F2-E102-49AC-B7E2-DD5067A899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8AA-479B-AB7C-1561E92BBB0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383A7B3-82A9-40CB-805D-193466E478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8AA-479B-AB7C-1561E92BBB0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399E1E0-4712-426B-99D2-26039FC078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8AA-479B-AB7C-1561E92BBB0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A22F61C-25F5-4858-B462-959C06BAFC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8AA-479B-AB7C-1561E92BBB0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35B1978-1C03-4664-95DC-F235C77C1D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8AA-479B-AB7C-1561E92BBB0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5B13933-83F5-4B4C-9F24-A1F951A2DE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8AA-479B-AB7C-1561E92BBB0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0F86006-5C16-4A02-B59F-ED2FD2EFAA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8AA-479B-AB7C-1561E92BBB0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F61CC87-ABDD-4D07-8310-ACFED3BC44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8AA-479B-AB7C-1561E92BBB0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81B4A03-BF4D-4D89-982F-CDD16318CF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8AA-479B-AB7C-1561E92BBB0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2B6BBB9-E342-42E1-A569-79B9B5DD82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8AA-479B-AB7C-1561E92BBB0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3F4258D-4614-474A-BD29-BD5BE0A972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8AA-479B-AB7C-1561E92BBB0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5BA35A6-A118-4E28-B722-7A45AE6997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8AA-479B-AB7C-1561E92BBB0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4822D92-1B43-449F-B0BC-CC82077C5A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8AA-479B-AB7C-1561E92BBB0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3F93DF3-0ED0-4311-B3D0-67316CF96E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8AA-479B-AB7C-1561E92BBB0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D124CE2-6A21-48FC-B818-0FF6B587A5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8AA-479B-AB7C-1561E92BBB0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C7EC4F8-D31E-4A46-A18B-C1EB28D011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8AA-479B-AB7C-1561E92BBB0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675C0FA-439E-4911-88C5-C52B0FEF83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8AA-479B-AB7C-1561E92BBB0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93A35B5-2395-46DF-B496-EBD87E0767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8AA-479B-AB7C-1561E92BBB0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7BE19D4-662A-4EAD-837C-F81E6D012E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8AA-479B-AB7C-1561E92BBB0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6E0385B-28D5-4389-9149-AB0EFEFCFC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8AA-479B-AB7C-1561E92BBB0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DF80680-0231-4503-A150-B8343729D5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8AA-479B-AB7C-1561E92BBB0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E3251FE-B9B1-4A51-AD12-C671991063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8AA-479B-AB7C-1561E92BBB0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D7304B7-2737-4196-AAFE-B077BB74DF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8AA-479B-AB7C-1561E92BBB0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E518FE2-003E-4698-B8F5-7AC1E4D0BD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8AA-479B-AB7C-1561E92BBB0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EF65A49-0AF2-4683-B4AE-C16A54FB37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8AA-479B-AB7C-1561E92BBB0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256E975-D73A-4084-BFD0-D07F8B38F2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8AA-479B-AB7C-1561E92BBB0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3524A77-D27D-4C12-B5F8-595DF8DB14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8AA-479B-AB7C-1561E92BBB0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0E3AA2D-586A-4F15-AC6A-CDD2CE60AA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8AA-479B-AB7C-1561E92BBB0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560A77F-6EED-406D-995B-E608F7EC72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8AA-479B-AB7C-1561E92BBB0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428B150-1EE7-4524-9EDB-333BE6816A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8AA-479B-AB7C-1561E92BBB0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C146F48-4F96-490C-A74D-112CE6AEFD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8AA-479B-AB7C-1561E92BBB0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179C23F-013B-497D-80E8-A0830B9427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8AA-479B-AB7C-1561E92BBB0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85B1EB63-94B9-4BA5-A761-08A96E264D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8AA-479B-AB7C-1561E92BBB0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28B3560-F05F-4ACE-A0D3-38E49BB890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8AA-479B-AB7C-1561E92BBB0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09EECE9-9CB8-405B-8E7B-B2AAC2BE40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8AA-479B-AB7C-1561E92BBB0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681071E-CD01-44A7-A2BC-72A4A19343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8AA-479B-AB7C-1561E92BBB0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C0E70A6-94C6-4FB7-8199-579D80813C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8AA-479B-AB7C-1561E92BBB0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3547A2A7-3FFF-42E4-96CF-1030C14EE9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8AA-479B-AB7C-1561E92BBB0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6E6D3C19-8C83-4DB4-AE4B-2055CA73F6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8AA-479B-AB7C-1561E92BBB0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0B94502-4359-4234-974E-02C5C946FE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8AA-479B-AB7C-1561E92BBB00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C0DD99D8-DD69-4BE0-8E9C-1F9D03D1CD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8AA-479B-AB7C-1561E92BBB00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7BBAC341-D868-49B4-A985-D42E3E02E2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8AA-479B-AB7C-1561E92BBB00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52CC0D55-465A-44F6-BED3-616E54F7D9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8AA-479B-AB7C-1561E92BBB00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5F0E1319-E924-49FB-B7CB-68DAD5E30C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8AA-479B-AB7C-1561E92BBB00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D275F8BD-E48A-4EC3-86E8-1FFE7B03A2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8AA-479B-AB7C-1561E92BBB00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10C83BE5-ABC0-49E2-BA59-A9501E4E87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8AA-479B-AB7C-1561E92BBB00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95BAA1A-D4A8-41AE-BB33-7010493D70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8AA-479B-AB7C-1561E92BBB00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F11662D6-4107-442B-97AF-E1CBF2CC44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8AA-479B-AB7C-1561E92BBB00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81C13DF2-13CE-4268-839D-981DABD3EB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8AA-479B-AB7C-1561E92BBB00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36E943E4-8F48-44F8-8886-D4ACB6B291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8AA-479B-AB7C-1561E92BBB00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4222AA9-EC0F-42E8-B2AC-3F4588EE64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8AA-479B-AB7C-1561E92BBB00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2B0D7CE-3936-4980-9866-6548E457EA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8AA-479B-AB7C-1561E92BBB0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00856AF-031B-4BC2-BFE9-758801C40F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8AA-479B-AB7C-1561E92BBB00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941847FF-746D-4010-B4AF-225280BF6B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8AA-479B-AB7C-1561E92BBB00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5FE3FAF-8815-4862-8F3C-74355548B9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8AA-479B-AB7C-1561E92BBB00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066E4B93-5597-4393-AA49-D63DDDAEC4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8AA-479B-AB7C-1561E92BBB00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A1CE5A2-D8A9-46FC-AEFE-D9C273EEED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8AA-479B-AB7C-1561E92BBB00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BB0F77EC-79DF-4992-8086-5167BB7D26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8AA-479B-AB7C-1561E92BBB0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154D4FF1-237F-45CB-AC82-04CFC19A34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8AA-479B-AB7C-1561E92BBB00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64EB0D25-30FF-478E-B3E2-1ABA9B16CF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8AA-479B-AB7C-1561E92BBB00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FC7F9B5-141A-4F9E-AE24-E709EC6E6C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8AA-479B-AB7C-1561E92BBB00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CCA37A2-DDCA-4575-BDC8-7B8BDBB914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8AA-479B-AB7C-1561E92BBB00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6B9D6F1-4820-4517-A42B-0D9B10A5B8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8AA-479B-AB7C-1561E92BBB00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E63EE977-2980-4F20-9737-FD54594C38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78AA-479B-AB7C-1561E92BBB00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3286D0AD-C338-404F-97E3-89C2D9C49D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8AA-479B-AB7C-1561E92BBB00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7F549A11-8A21-4D24-B4EC-C2DDE61B06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8AA-479B-AB7C-1561E92BBB00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30DBD4B5-20F6-4080-9AEC-0322E965AD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8AA-479B-AB7C-1561E92BBB00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5BCD4076-3497-4AE0-A038-992E20CD39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8AA-479B-AB7C-1561E92BBB00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10A5019-9E8A-484E-B731-BD5C953CE0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8AA-479B-AB7C-1561E92BBB00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317F55E-5F68-47B8-A1E0-F3055464D8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8AA-479B-AB7C-1561E92BBB00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AC6EAF69-88DD-4BFE-B5D7-073A9AA78F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8AA-479B-AB7C-1561E92BBB00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B9B9F98-13E7-4D19-8512-EE9809CBC4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8AA-479B-AB7C-1561E92BBB00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9968974-AA85-4458-859E-8049BDE057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8AA-479B-AB7C-1561E92BBB00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35256A05-14B5-422F-957F-00BA6E909C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8AA-479B-AB7C-1561E92BBB00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776FA6E0-B121-4B8B-B77F-FD52D0AF2F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8AA-479B-AB7C-1561E92BBB00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CF966D10-6298-464B-ADFB-8A5A6A64AB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8AA-479B-AB7C-1561E92BBB00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3DD639CA-55DF-4D3C-BF3C-C0158A048B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8AA-479B-AB7C-1561E92BBB00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8E6DF9B7-899F-44AB-8707-8F4EFC3C36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8AA-479B-AB7C-1561E92BBB00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56855D9A-A45A-44CC-BC53-200C3F5C14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8AA-479B-AB7C-1561E92BBB00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6D7011D-EB68-40A9-80CF-9A230D45A4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8AA-479B-AB7C-1561E92BBB00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9312CD6E-0700-427B-8ACC-D8339D5A49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8AA-479B-AB7C-1561E92BBB00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EFBDD1B9-FFB7-41C6-B35B-1CF7C086A3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8AA-479B-AB7C-1561E92BBB00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D38427E3-227F-4610-967B-9857FE8867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8AA-479B-AB7C-1561E92BBB0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5CD33FB-F2E1-4C15-9AF0-7E4EC88E7A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8AA-479B-AB7C-1561E92BBB0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F2D4430-5597-4BA3-B43D-0D1F7FEAB9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8AA-479B-AB7C-1561E92BBB0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8CE7DFE4-D822-423E-A520-6A1C78340E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8AA-479B-AB7C-1561E92BBB0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7660081-DF47-4996-80BB-0714764457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8AA-479B-AB7C-1561E92BBB0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0FA2BB22-41E4-4902-AAA4-3F5FAAB577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8AA-479B-AB7C-1561E92BBB0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2A5B2635-F733-44C5-8A09-7D0564DD0F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8AA-479B-AB7C-1561E92BBB0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2438F439-5FBF-4F62-9809-11E2A37A37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8AA-479B-AB7C-1561E92BBB00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81211D3A-AB42-467D-9728-20A621E75B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8AA-479B-AB7C-1561E92BBB00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B81F173B-17F1-40FD-AAC0-3762A08CFE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8AA-479B-AB7C-1561E92BBB00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B0132074-23C9-4FF0-AC4D-6523361E64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8AA-479B-AB7C-1561E92BBB00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941259F-1FCB-479C-A8D4-038B568021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8AA-479B-AB7C-1561E92BBB00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1A34BD99-354F-4CF9-9125-9A387D28DE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8AA-479B-AB7C-1561E92BBB00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2190E67D-1F8B-4CFA-9FA1-6459458E45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8AA-479B-AB7C-1561E92BBB00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D153BEEE-004A-4C6B-8F8F-2C7AFDABD0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8AA-479B-AB7C-1561E92BBB00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BC77DD75-A57E-4F09-8D77-75C3AC7EB3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8AA-479B-AB7C-1561E92BBB00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9500FFA3-907C-4F25-A518-EAB0BEAC58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8AA-479B-AB7C-1561E92BBB00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6C2585FE-0722-46AE-BA7D-8B67E73915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8AA-479B-AB7C-1561E92BBB00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EE61285-21B5-4F74-98C4-4B6AA0B821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8AA-479B-AB7C-1561E92BBB00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C21F21FF-5209-42A0-A340-46281438B2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8AA-479B-AB7C-1561E92BBB00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35D34421-F1EF-41FC-88D3-75F61FF2C0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8AA-479B-AB7C-1561E92BBB00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ADCB8BC-462D-4A70-96C6-47D9FA33AF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8AA-479B-AB7C-1561E92BBB00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858F8FCB-113E-41D6-BEC1-054CBB6570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8AA-479B-AB7C-1561E92BBB00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5039178-4342-48B6-84FD-34CAB8BC76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8AA-479B-AB7C-1561E92BBB00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F59B1932-15EB-4A75-B870-E10F743794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8AA-479B-AB7C-1561E92BBB0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664F47C-3147-4ABB-B488-C9F0CD30C8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8AA-479B-AB7C-1561E92BBB00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9F4C8237-3423-421A-B454-4863423B1B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8AA-479B-AB7C-1561E92BBB00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296FD142-77A9-42C1-A44F-7CFC9A84D4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8AA-479B-AB7C-1561E92BBB00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1C15B7F6-E2F4-4A40-ADE5-38A1138E9E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8AA-479B-AB7C-1561E92BBB00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A9C2D20E-F144-44ED-950E-17F44E102D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8AA-479B-AB7C-1561E92BBB00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0928D566-D899-4EC3-BFE7-B03FC1FE40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8AA-479B-AB7C-1561E92BBB00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FB6DE2A-A266-43AB-8808-DF65F9208B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8AA-479B-AB7C-1561E92BBB00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F17FDE78-1A84-4C8B-BFCD-5CEB18C798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8AA-479B-AB7C-1561E92BBB00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198E1C2D-CBBB-4011-AFF3-D783818186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8AA-479B-AB7C-1561E92BBB00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413B221F-8C84-4D56-AE5B-A90DC7C214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8AA-479B-AB7C-1561E92BBB00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31F96744-FF81-4B82-B275-21581A6748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8AA-479B-AB7C-1561E92BBB0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AE2BD3DC-A56D-40AD-B708-D0629D355C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8AA-479B-AB7C-1561E92BBB00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AD513B46-3BE4-4227-9540-FAAC549B2F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8AA-479B-AB7C-1561E92BBB00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D8702252-EA7E-4E41-BEA7-524FEF8E8B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8AA-479B-AB7C-1561E92BBB00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83347E98-AB5A-4ACF-82E7-E28CB8748E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8AA-479B-AB7C-1561E92BBB00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57F1862-4199-4708-BFC4-F59EA8B713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8AA-479B-AB7C-1561E92BBB00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DF7D2C84-CE46-44B4-B84A-17158CBA19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8AA-479B-AB7C-1561E92BBB00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93A439EF-CBC6-41C2-A9BC-4B640C845D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8AA-479B-AB7C-1561E92BBB00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B61419B4-2E2D-4137-BC3D-EB834C32E7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8AA-479B-AB7C-1561E92BBB00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E4FA06A9-DF0A-480E-95A1-49D10F4C39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8AA-479B-AB7C-1561E92BBB00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1F777E35-A9BA-43C8-9A3E-305E110D05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8AA-479B-AB7C-1561E92BBB0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59773CF5-CC38-4CA5-BC46-F08ACE2EA7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8AA-479B-AB7C-1561E92BBB00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66583E5-6B87-4E7A-A91F-767A398A03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8AA-479B-AB7C-1561E92BBB00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A2C8272E-04DE-405F-B93D-C91273341D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8AA-479B-AB7C-1561E92BBB00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B10DE615-3040-4E85-8EF4-0C81FE3E5B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8AA-479B-AB7C-1561E92BBB00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0C49ADDA-A224-4465-A679-BF3FE30BCF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8AA-479B-AB7C-1561E92BBB00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0964A406-988D-45E4-A850-08068A87DC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8AA-479B-AB7C-1561E92BBB00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A7D27474-CF5B-41E8-995C-D839DEA41B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8AA-479B-AB7C-1561E92BBB00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1B72A742-359F-4D96-A807-BAA4C08527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8AA-479B-AB7C-1561E92BBB00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0D7F9C94-FCE8-435B-AD40-35AA265ABD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8AA-479B-AB7C-1561E92BBB00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22E55C86-82B3-4FC0-AEE6-86617D69AE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8AA-479B-AB7C-1561E92BBB00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D027A836-B0EA-4117-9D3F-A145420459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8AA-479B-AB7C-1561E92BBB00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E6F308C0-E8E2-4E05-BA31-1C032B8B00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8AA-479B-AB7C-1561E92BBB00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12B591E1-C78E-497B-94A7-1344A45BC7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8AA-479B-AB7C-1561E92BBB00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D701F2ED-A1EF-4BAE-B6DD-64FDFFB9C0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8AA-479B-AB7C-1561E92BBB00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408B975B-43B2-405A-BC7C-154941D5FC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8AA-479B-AB7C-1561E92BBB00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2A5CD36C-6D74-421A-9BD2-2C54C87E17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8AA-479B-AB7C-1561E92BBB00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7341DCEA-5042-4050-803D-44CDFF503C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8AA-479B-AB7C-1561E92BBB00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4F6DDA6B-F73D-4784-A014-41F07FCEE3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8AA-479B-AB7C-1561E92BBB00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FC3AFDF-B670-4290-8EB9-31281FF6C5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8AA-479B-AB7C-1561E92BBB00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66282BF2-DB3E-4766-BD51-B17ABE1347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8AA-479B-AB7C-1561E92BBB00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CE21BC90-4FF6-473C-A9B8-5088FCD788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8AA-479B-AB7C-1561E92BBB00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3A347718-7896-4754-923A-7CCFE130CA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8AA-479B-AB7C-1561E92BBB00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C264C343-BBEC-4FC9-ABF1-AEC42669F5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8AA-479B-AB7C-1561E92BBB00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FC74E3F2-3704-45B4-8EEC-0D04646E71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8AA-479B-AB7C-1561E92BBB00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9868104F-4625-4859-83CD-DB4F3D7A98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8AA-479B-AB7C-1561E92BBB00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B5B6D671-F9FE-44BE-B357-CAF71B3512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78AA-479B-AB7C-1561E92BBB00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ABE8D44D-26E7-4213-8D0A-245DEFAE01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78AA-479B-AB7C-1561E92BBB00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16DBBCAA-4F76-408B-8393-3B6F76ADBD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78AA-479B-AB7C-1561E92BBB00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5208911-045F-4C42-9609-D04F413886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78AA-479B-AB7C-1561E92BBB00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E66C1849-6E17-4F8F-8B35-E8CB772D5E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78AA-479B-AB7C-1561E92BBB00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83A5663C-F5E4-42EC-B359-9867D4EA41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78AA-479B-AB7C-1561E92BBB00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CF067036-016C-4AC5-A0B7-DBB74F7235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78AA-479B-AB7C-1561E92BBB00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456FA771-E240-4DFD-B28E-612C2CE26B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78AA-479B-AB7C-1561E92BBB00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4C690E0B-1660-4A86-A538-96514DE54D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78AA-479B-AB7C-1561E92BBB00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F2112B06-2B7F-42C1-B2FA-0292A17151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78AA-479B-AB7C-1561E92BBB00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808D068-3AFB-4E0F-BDAF-72E3442017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78AA-479B-AB7C-1561E92BBB00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CBEF7235-ED5F-4C6D-83FE-A0C35EF9C7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78AA-479B-AB7C-1561E92BBB00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5037FFAE-19AF-4739-AA19-7422390BE9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78AA-479B-AB7C-1561E92BBB00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FDA2FCAD-B53A-4DE3-A493-60E9C77F73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78AA-479B-AB7C-1561E92BBB00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966F6D12-CB3B-432F-9317-5A7A839E4F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78AA-479B-AB7C-1561E92BBB00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36CE2A53-DF9D-4101-B597-4DD65F91D2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78AA-479B-AB7C-1561E92BBB00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2E5F4BC8-056D-4E55-A75A-725CEF5784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78AA-479B-AB7C-1561E92BBB00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316BF9D1-2DC9-432D-84B5-0C52B129B7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78AA-479B-AB7C-1561E92BBB00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821A0ED9-E955-4F2A-A243-0658618F2F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78AA-479B-AB7C-1561E92BBB00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287C9E45-AA0A-4CF0-BE23-9245A4BB98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78AA-479B-AB7C-1561E92BBB00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758DBE7-87FD-4118-8992-D3D20E27F7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78AA-479B-AB7C-1561E92BBB00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9D9C0737-E706-42CB-9320-D82B742A08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78AA-479B-AB7C-1561E92BBB00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3CB186F1-E2C5-4D3E-B808-4461A5A9B0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78AA-479B-AB7C-1561E92BBB00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10158005-1281-4F6F-870B-46DCEF6827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78AA-479B-AB7C-1561E92BBB00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B0203CA4-302D-4A14-BD16-82CDD968A7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78AA-479B-AB7C-1561E92BBB00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C04034B-E18C-451D-9660-4AA262718D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78AA-479B-AB7C-1561E92BBB00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6435BA6-31FF-441B-84CB-4D26752FBB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78AA-479B-AB7C-1561E92BBB00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6F6D4CB-BEFC-48D5-9022-9C26C392A0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78AA-479B-AB7C-1561E92BBB00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B852E6EF-BB5D-41DB-AF36-E79FE5E299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78AA-479B-AB7C-1561E92BBB00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CC88805A-8315-4B3D-8D0E-BF72F36D91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78AA-479B-AB7C-1561E92BBB00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93D6E672-EDA0-4FB2-A26B-6BFEA73AC2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78AA-479B-AB7C-1561E92BBB00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914F8B32-8495-4CF7-B3DC-3C823B40A5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78AA-479B-AB7C-1561E92BBB00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CA4F510E-B192-4A01-B9EC-2EAE6D2D90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78AA-479B-AB7C-1561E92BBB00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91F15B64-6CA2-4258-A0DC-1D6F15BB4D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78AA-479B-AB7C-1561E92BBB00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978F1EF5-2D25-489F-8C6D-16473B078C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78AA-479B-AB7C-1561E92BBB00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42235199-DE9B-4130-A39E-86AAD97DEA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78AA-479B-AB7C-1561E92BBB00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F6DBDCA4-EB06-4557-9370-99FDD4BEC1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78AA-479B-AB7C-1561E92BBB00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EF39C4EA-AAE5-44BD-88FF-E6D175ABD3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78AA-479B-AB7C-1561E92BBB00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800716D9-E991-48BF-95A7-37BEDFD924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78AA-479B-AB7C-1561E92BBB00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18385500-CA73-42BB-B46D-F9F252888D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78AA-479B-AB7C-1561E92BBB00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DE445233-5FF2-4AC8-B162-2F3674F3AD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78AA-479B-AB7C-1561E92BBB00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1E0E3271-3F85-4682-9FE7-C98CF2A61C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78AA-479B-AB7C-1561E92BBB00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8AE78198-65E3-4D27-91AE-95DAEBEBA4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78AA-479B-AB7C-1561E92BBB00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AAC09FE3-8447-478C-8C83-FD329A79AA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78AA-479B-AB7C-1561E92BBB00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B7DDEA6F-863A-4CE1-B2FA-72FA697516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78AA-479B-AB7C-1561E92BBB00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DFEC0E45-266A-4844-A69D-19EAE046C4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78AA-479B-AB7C-1561E92BBB00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703871A4-C82A-4CD9-8EFF-314206C5ED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78AA-479B-AB7C-1561E92BBB00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26D0C8F9-1B34-4C26-BF3C-7FB12550B5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78AA-479B-AB7C-1561E92BBB00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3E1160C0-4C7C-4A69-B603-8B8D023721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78AA-479B-AB7C-1561E92BBB00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293FF2A0-C45B-439C-AB08-8E43C87022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78AA-479B-AB7C-1561E92BBB00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4A266504-8029-4678-AAA5-60721C19CF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78AA-479B-AB7C-1561E92BBB00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FFB21B2A-4989-4713-A5C5-4AAB4EC2D1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78AA-479B-AB7C-1561E92BBB00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2D38DD8A-FCCE-4DDF-B2BB-59389F5CB4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78AA-479B-AB7C-1561E92BBB00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3EA257B7-514B-43C5-8C7C-DADC7DCCD1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78AA-479B-AB7C-1561E92BBB00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AB9747EA-A89D-4A97-920F-D522D05A2D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78AA-479B-AB7C-1561E92BBB00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0721FF85-1F74-4D42-9E45-915DE603EF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78AA-479B-AB7C-1561E92BBB00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47A20319-2E61-4D07-AC2D-7A941E7793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78AA-479B-AB7C-1561E92BBB00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F1074EC4-716D-4B52-8D4D-B66F446447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78AA-479B-AB7C-1561E92BBB00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B34BAF82-2F0A-459A-90E3-B1375E670F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78AA-479B-AB7C-1561E92BBB00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322496D8-7B29-46EE-8359-BD17458EA2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78AA-479B-AB7C-1561E92BBB00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3F7F20B3-2766-42AC-956E-C99FA5EB61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78AA-479B-AB7C-1561E92BBB00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0B88E15C-89BA-4E7D-8FFF-97082D9533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78AA-479B-AB7C-1561E92BBB00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0B697A52-2A56-44A3-A013-0065467DA6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78AA-479B-AB7C-1561E92BBB00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C96C5C0C-5BD7-4A8E-BF0C-90F94E8C34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78AA-479B-AB7C-1561E92BBB00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7595C62B-D1E4-494D-947F-EA9DD19044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78AA-479B-AB7C-1561E92BBB00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B3ED2F7A-4FE5-4FFF-80A6-267C331401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78AA-479B-AB7C-1561E92BBB00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0CABD241-2A0A-415D-A294-DFCE2F3860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78AA-479B-AB7C-1561E92BBB00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8E83BBF7-C45B-4424-AC34-496591AFE0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78AA-479B-AB7C-1561E92BBB00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3E8182D-2EF6-45FD-80C7-CD84FE145C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78AA-479B-AB7C-1561E92BBB00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6D0FB3ED-2E50-47A3-A4B4-A2D1EDD181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78AA-479B-AB7C-1561E92BBB00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068F40E5-508E-4DE5-A177-241FD8A79C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78AA-479B-AB7C-1561E92BBB00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779D6C19-0DBE-42C2-A8CF-822076A3B0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78AA-479B-AB7C-1561E92BBB00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4E2057BF-3C2A-4601-9392-8537C6E6D6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78AA-479B-AB7C-1561E92BBB00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916828B2-455B-41C5-981B-BB4C04C8FA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78AA-479B-AB7C-1561E92BBB00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A0593B47-5F06-4738-A9D4-864743A60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78AA-479B-AB7C-1561E92BBB00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60EC4778-139A-424E-8C80-55869E4864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78AA-479B-AB7C-1561E92BBB00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45C77ABE-826A-4C4C-A757-E607850152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78AA-479B-AB7C-1561E92BBB00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0164C21C-CD67-4697-B0C0-7502B76205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78AA-479B-AB7C-1561E92BBB00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C06F864A-6FC4-4603-B37E-61BDEEBC39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78AA-479B-AB7C-1561E92BBB00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3A3BC35E-052B-4C2E-B0B1-AC4209C583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78AA-479B-AB7C-1561E92BBB00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BCAEB021-DAE5-4AED-BAD7-603A61839F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78AA-479B-AB7C-1561E92BBB00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955B2A73-8355-4450-9B05-816629E2F6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78AA-479B-AB7C-1561E92BBB00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C36A161E-D9F3-4392-926B-0B28FFCCB1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78AA-479B-AB7C-1561E92BBB00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EBF2D016-92DD-4CA3-A11E-8DCA074CAF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78AA-479B-AB7C-1561E92BBB00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30A78D56-208C-47BA-95B4-17AEB5DF8D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78AA-479B-AB7C-1561E92BBB00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15824209-2128-45EE-99E6-CC82908999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78AA-479B-AB7C-1561E92BBB00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A0E8FE3D-9C6E-44B0-88A7-D96F56D11F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78AA-479B-AB7C-1561E92BBB00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493913A4-971A-4B79-9357-530E991038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78AA-479B-AB7C-1561E92BBB00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F43519D5-9BEE-4A00-B327-B24AB53D3C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78AA-479B-AB7C-1561E92BBB00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E078B030-F6A6-4486-B452-F6281E5664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78AA-479B-AB7C-1561E92BBB00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F96A854-3D16-4DD1-B0F9-6232D15A01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78AA-479B-AB7C-1561E92BBB00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05B60788-4B71-4623-B7EB-894DD03923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78AA-479B-AB7C-1561E92BBB00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11C2CCD0-565E-406F-BEED-EAF32EF604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78AA-479B-AB7C-1561E92BBB00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D964B1DD-07E9-4EB5-803F-298D3F64AE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78AA-479B-AB7C-1561E92BBB00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5E312825-BDCD-4659-8342-1D9E9CBC42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78AA-479B-AB7C-1561E92BBB00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6FB59742-6EA4-45E8-AB59-409624DDAF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78AA-479B-AB7C-1561E92BBB00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6D8B871D-483F-445E-A50E-BF22E311E2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78AA-479B-AB7C-1561E92BBB00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8C025F44-0BF7-413B-A2F2-966CE9F9AD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78AA-479B-AB7C-1561E92BBB00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F89A6A3B-D065-47C7-9453-B19D49D055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78AA-479B-AB7C-1561E92BBB00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C163D255-C7FE-4C44-A56A-AF42F3C44F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78AA-479B-AB7C-1561E92BBB00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FECC86AD-6847-46D3-B75D-54D7378DB1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78AA-479B-AB7C-1561E92BBB00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FC6E136-76AA-468B-80AB-78E8189F8B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78AA-479B-AB7C-1561E92BBB00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1FAD1175-8641-496F-99E7-6FCDA252C9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78AA-479B-AB7C-1561E92BBB00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E38E5CD8-4C32-48C6-8772-6CF40C19A7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78AA-479B-AB7C-1561E92BBB00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36244717-0108-43D7-A182-66D4DA5A27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78AA-479B-AB7C-1561E92BBB00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C7450350-2167-484A-9EE4-9BCEB72E06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78AA-479B-AB7C-1561E92BBB00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16F7F938-A227-4C0D-8335-E578C0A6EC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78AA-479B-AB7C-1561E92BBB00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48127FD2-919C-43E3-9343-2F4143488D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78AA-479B-AB7C-1561E92BBB00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F6A4C1AB-9DB1-4340-BD6C-59CEBD772B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78AA-479B-AB7C-1561E92BBB00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6B44FB8A-2C05-4E0A-9DC6-4748D80B17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78AA-479B-AB7C-1561E92BBB00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45D9FDD7-F772-43FA-BC62-734CCFA80F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78AA-479B-AB7C-1561E92BBB00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22A40DFD-3CAD-4D45-90E5-647D6D6A2F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78AA-479B-AB7C-1561E92BBB00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0DBBCA1-512B-4CDC-B9E4-3D17A07805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78AA-479B-AB7C-1561E92BBB00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9D067097-B7E8-4EE3-AE5B-F9328B2DBA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78AA-479B-AB7C-1561E92BBB00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7C59F65C-3401-4461-B01C-9702DC5D80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78AA-479B-AB7C-1561E92BBB00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F82F9AAC-7B36-4B2A-B8CC-F6F817373E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78AA-479B-AB7C-1561E92BBB00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469DC8F7-E32D-4B1E-8492-8505286517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78AA-479B-AB7C-1561E92BBB00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C22D40CA-01B6-413C-B372-CC23F038E8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78AA-479B-AB7C-1561E92BBB00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7130BA6-D1DF-4486-B202-7CA8A19C93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78AA-479B-AB7C-1561E92BBB00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ACF1BE2B-10E4-4F77-9471-9DBA262E0B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78AA-479B-AB7C-1561E92BBB00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6F954EC4-292F-4946-BA68-7972B13D6A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78AA-479B-AB7C-1561E92BBB00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37B7BC66-2CED-4447-9F64-1421BA9F91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78AA-479B-AB7C-1561E92BBB00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BBD041AB-6D45-47D9-A366-6012B38D7A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78AA-479B-AB7C-1561E92BBB00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EA325E75-B089-407E-9AE1-735D8D17B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78AA-479B-AB7C-1561E92BBB00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9090A769-0544-4B8A-9821-AE480E44F2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78AA-479B-AB7C-1561E92BBB00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CC9440F9-7025-4025-A173-B58D8B9D3A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78AA-479B-AB7C-1561E92BBB00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59A2B9B9-5980-4B9D-AF58-3E1BE024F6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78AA-479B-AB7C-1561E92BBB00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EDDD2F5D-79B3-4917-B47E-CC91D0E2BC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78AA-479B-AB7C-1561E92BBB00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57692BA6-FC69-419C-A09F-8E4D1AE76C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78AA-479B-AB7C-1561E92BBB00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2C9088B2-02A4-4A20-9D37-54532905B3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78AA-479B-AB7C-1561E92BBB00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C6085EDB-72D6-4403-9C76-91A4FEC657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78AA-479B-AB7C-1561E92BBB00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142EFCE4-C243-40CC-B84D-7ED0F740C3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78AA-479B-AB7C-1561E92BBB00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0D3A4554-CCDE-416E-BEB7-809746CA57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78AA-479B-AB7C-1561E92BBB00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8DCA8A94-C126-4001-8C4F-FDFA324E14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78AA-479B-AB7C-1561E92BBB00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42D3400D-59C7-457C-B01F-B78BB7FC7D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78AA-479B-AB7C-1561E92BBB00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46E5A913-89BB-4C7D-8002-97A45EA4CD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78AA-479B-AB7C-1561E92BBB00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020BDCC7-E494-451F-A6C8-02112F328E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78AA-479B-AB7C-1561E92BBB00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8521F7BF-F025-4358-BC79-35B8A8F592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78AA-479B-AB7C-1561E92BBB00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833AF30E-463A-462A-BF46-BD494C4073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78AA-479B-AB7C-1561E92BBB00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D75FD010-3D33-4CC0-82AC-D73EFBFFC5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78AA-479B-AB7C-1561E92BBB00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D8868C88-80BD-47B0-B37A-B33BCFC6EA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78AA-479B-AB7C-1561E92BBB00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B818F208-7B5E-479D-A645-A140598C27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78AA-479B-AB7C-1561E92BBB00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6EEE8690-28A0-4F43-A568-5D3211CB9D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78AA-479B-AB7C-1561E92BBB00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0CC5F8BF-E726-48D9-9EEB-5A762F81BF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78AA-479B-AB7C-1561E92BBB00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69C67472-B713-4905-81C6-F83C6D3C38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78AA-479B-AB7C-1561E92BBB00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DEF6F3D6-16C4-4187-A47A-63BF37C52E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78AA-479B-AB7C-1561E92BBB00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B5DF8542-A5BF-49B2-BEE1-1A60569090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78AA-479B-AB7C-1561E92BBB00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CED48939-F224-4FC4-AEE5-468788358D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78AA-479B-AB7C-1561E92BBB00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A26DE1BC-0DCA-4BB8-8BD5-1694D9249E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78AA-479B-AB7C-1561E92BBB00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017BF870-0FB4-4E4A-95AB-73957BD36A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78AA-479B-AB7C-1561E92BBB00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452FCA50-5039-4CEC-B896-259B3C3E37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78AA-479B-AB7C-1561E92BBB00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58E6E79C-8BE8-4E92-8EE6-153BA41459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78AA-479B-AB7C-1561E92BBB00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54A116BE-2099-4445-9DD6-1DE011FB11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78AA-479B-AB7C-1561E92BBB00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F247EE4A-00A9-4814-A716-3658EDB8FB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78AA-479B-AB7C-1561E92BBB00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7D84480B-BEF2-4A8E-A26A-49281EE846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78AA-479B-AB7C-1561E92BBB00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817F0951-2F35-40CC-804C-39CA242276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78AA-479B-AB7C-1561E92BBB00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AEA08C00-BAC8-4274-8CAC-6D2733C869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78AA-479B-AB7C-1561E92BBB00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7EBC569B-820A-4994-ADA4-AC128C2056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78AA-479B-AB7C-1561E92BBB00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A5EAE458-702E-4CAB-8778-E1707CB411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78AA-479B-AB7C-1561E92BBB00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3DBD9ED2-61D7-4410-8ABD-318F0E86B1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78AA-479B-AB7C-1561E92BBB00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A27C92C5-D810-486E-B35C-59991B47B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78AA-479B-AB7C-1561E92BBB00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1288EDFE-5F34-4499-A75F-5F7EBAD30E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78AA-479B-AB7C-1561E92BBB00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2604858A-F985-4DFA-8C4D-1F0A4457BD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78AA-479B-AB7C-1561E92BBB00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2E5513E4-27B7-4AA8-9D85-8C19C8A5A1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78AA-479B-AB7C-1561E92BBB00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E3D1319-C9C1-47B3-9577-FCC8CA45AE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78AA-479B-AB7C-1561E92BBB00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7C881DF-A3CF-4A54-9C02-3186F08EA2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78AA-479B-AB7C-1561E92BBB00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1FC11DA7-40F8-4E33-B092-CEFC712CB1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78AA-479B-AB7C-1561E92BBB00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91A1252F-63B9-4F54-AF20-CD27FB0B04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78AA-479B-AB7C-1561E92BBB00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58392DDD-867F-48F1-9B74-410BD00A55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78AA-479B-AB7C-1561E92BBB00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02C602B5-4B3D-4521-911A-DB78461E65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78AA-479B-AB7C-1561E92BBB00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80059CCE-140F-4D3A-A7F9-BCD4120BE3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78AA-479B-AB7C-1561E92BBB00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F2FE2EEB-54C3-49FD-AAC6-79D26202C5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78AA-479B-AB7C-1561E92BBB00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4A1DBF34-4180-469C-A889-73CC7D2C2D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78AA-479B-AB7C-1561E92BBB00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4BF28CE4-4DE3-467F-8459-315EAAB7BC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78AA-479B-AB7C-1561E92BBB00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7945C78C-0EFB-41A6-82FF-95474D69FF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78AA-479B-AB7C-1561E92BBB00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6DAE8465-F80C-4C22-9A7F-9E9B39CF34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78AA-479B-AB7C-1561E92BBB00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D91BC54B-5782-4178-9827-3A8F5219E1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78AA-479B-AB7C-1561E92BBB00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1D2E0FF4-EFCD-4E73-B822-2AA57FBF1F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78AA-479B-AB7C-1561E92BBB00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4A01D792-E5DB-4539-AED7-5D2507A1FB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78AA-479B-AB7C-1561E92BBB00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F7BAC0B7-30D3-4E80-9C79-831BE211DB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78AA-479B-AB7C-1561E92BBB00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521D83FE-A0AB-4EBD-A9A0-C84EC20BCB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78AA-479B-AB7C-1561E92BBB00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4F3CA07A-650C-4825-89FD-2465A386E6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78AA-479B-AB7C-1561E92BBB00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0D5CBA93-F607-45E7-ABB0-6D1861C16F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78AA-479B-AB7C-1561E92BBB00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5A9B25E7-763D-4B52-8E04-C5E3358E09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78AA-479B-AB7C-1561E92BBB00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B5533A63-4262-4EFD-B437-AD0D6C2C00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78AA-479B-AB7C-1561E92BBB00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A85B0D40-81FA-4323-90EB-941DC175F0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78AA-479B-AB7C-1561E92BBB00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69245E5A-4295-4E0E-B988-4D131221EF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78AA-479B-AB7C-1561E92BBB00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2637E536-AF0E-4A73-AC69-58C9A74098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78AA-479B-AB7C-1561E92BBB00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8C9D667A-1D90-4F7F-8678-6A80A05CB6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78AA-479B-AB7C-1561E92BBB00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96547D0B-430B-42B2-89F9-7D3DF5F6D5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78AA-479B-AB7C-1561E92BBB00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65D6DECE-19BB-4BBD-A097-B3290ABFB7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78AA-479B-AB7C-1561E92BBB00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5471902-2859-4AFD-9AFC-BD52DDE62A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78AA-479B-AB7C-1561E92BBB00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51B0E9B7-5A60-42F5-A770-E09F1B5595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78AA-479B-AB7C-1561E92BBB00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9BCF84C1-2C1C-41C0-BCE1-172F3B6DAE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78AA-479B-AB7C-1561E92BBB00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5C61AF3D-DE8E-461D-B933-8F16D65FE2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78AA-479B-AB7C-1561E92BBB00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4E30B29F-E1F9-4010-9B5E-632AB925E0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78AA-479B-AB7C-1561E92BBB00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E6361443-5D71-45DE-873E-B7FB767086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78AA-479B-AB7C-1561E92BBB00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9F00446B-DCF6-4B8A-8406-7D69CD9128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78AA-479B-AB7C-1561E92BBB00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BE8D599E-C747-41E6-8E22-645433071D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78AA-479B-AB7C-1561E92BBB00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96A4359D-58E0-4281-B935-106EA771ED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78AA-479B-AB7C-1561E92BBB00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98D9E157-BAC8-4159-82B3-9D05907845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78AA-479B-AB7C-1561E92BBB00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1ED4502F-27CB-499E-BD27-5FA428FCE6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78AA-479B-AB7C-1561E92BBB00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650988EC-B7B6-4674-B178-6E4308ED27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78AA-479B-AB7C-1561E92BBB00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15B65317-3113-4BD2-9E34-7911B12901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78AA-479B-AB7C-1561E92BBB00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CF098751-BD8D-46F9-BC87-8C12AE9A41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78AA-479B-AB7C-1561E92BBB00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4368B757-003F-452C-84CA-6F1BBEE4B7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78AA-479B-AB7C-1561E92BBB00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A602D432-F461-403A-9D26-04DA0305E6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78AA-479B-AB7C-1561E92BBB00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D608AF7E-02A9-49B8-B3A6-2C1C74D35C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78AA-479B-AB7C-1561E92BBB00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ACA4D913-826A-4B8C-9819-3C8E18A491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78AA-479B-AB7C-1561E92BBB00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0960580E-0E3E-4B90-8A35-E78E8027E9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78AA-479B-AB7C-1561E92BBB00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69110317-5AD3-4198-8EA6-FC6EEE70F4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78AA-479B-AB7C-1561E92BBB00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E44F0C15-74E2-4B09-9A32-2074B5A432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78AA-479B-AB7C-1561E92BBB00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3CFEC062-BBCC-49A0-A872-518C5332C8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78AA-479B-AB7C-1561E92BBB00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B6634317-5DB1-4056-AEA9-05A4D54994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78AA-479B-AB7C-1561E92BBB00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54945804-9335-4E7D-B0CC-4EA3D0A0EE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78AA-479B-AB7C-1561E92BBB00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60CFE8FD-90C2-4393-AF3C-A1046E5507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78AA-479B-AB7C-1561E92BBB00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7327BEB5-99F2-40D1-B71C-DA626D0ADD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78AA-479B-AB7C-1561E92BBB00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F0584EF8-1074-46CD-AD7E-ABB47C9ED4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78AA-479B-AB7C-1561E92BBB00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7A5FCB49-738B-4355-8F7D-ED0A20398F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78AA-479B-AB7C-1561E92BBB00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0035B7AB-DC49-4489-B401-29DABDBCCB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78AA-479B-AB7C-1561E92BBB00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EA63BEE3-4D7C-4A76-8C94-08AC960E08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78AA-479B-AB7C-1561E92BBB00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BBC6EBA0-5FE2-4DD6-B7FF-B65B72523F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78AA-479B-AB7C-1561E92BBB00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20EB1B66-8E0F-45BF-AD76-9A4047163C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78AA-479B-AB7C-1561E92BBB00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B5D2BB0F-3EDE-4299-9C34-84E4C50D17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78AA-479B-AB7C-1561E92BBB00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458EBE00-6893-42ED-8815-D16BD796FA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78AA-479B-AB7C-1561E92BBB00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A8568CB1-119C-4AD7-AF0D-25D20BEB37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78AA-479B-AB7C-1561E92BBB00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35A87128-C117-4DDB-8E2F-FC57FC245B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78AA-479B-AB7C-1561E92BBB00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4CFA55A4-2CA9-4510-8CC3-1C7695CC6F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78AA-479B-AB7C-1561E92BBB00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BA977A7F-6F67-41A2-96E2-34554CF498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78AA-479B-AB7C-1561E92BBB00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26FE3741-C819-4215-A0F8-BD6B3A62DC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78AA-479B-AB7C-1561E92BBB00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A4CE0AE3-66C5-4BDC-A002-A6C71D6131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78AA-479B-AB7C-1561E92BBB00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729910A0-46D0-4621-BCF9-015987D4C7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78AA-479B-AB7C-1561E92BBB00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DD213C79-D851-4DA8-90D2-6816765BA9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78AA-479B-AB7C-1561E92BBB00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DB3F1391-1F06-4CDA-95E3-7D9E45049F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78AA-479B-AB7C-1561E92BBB00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07B71AC4-1769-46C6-AD95-808FFDD4C2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78AA-479B-AB7C-1561E92BBB00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FB7D49BA-65D3-491F-858D-E26F2D9567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78AA-479B-AB7C-1561E92BBB00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B78651A3-34F6-4D2E-9E7C-804C55E25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78AA-479B-AB7C-1561E92BBB00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6B4B3CFD-8669-43A4-BE18-7807C489CD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78AA-479B-AB7C-1561E92BBB00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881318A7-0F4E-42BD-B4E3-832186BB4C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78AA-479B-AB7C-1561E92BBB00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AD389E38-8AC9-4492-B0DB-3474585427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78AA-479B-AB7C-1561E92BBB00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8B8862E5-89C9-403F-A481-74C68D1442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78AA-479B-AB7C-1561E92BBB00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0C0EB829-EBF7-4E6B-950D-527F9C783D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78AA-479B-AB7C-1561E92BBB00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EC648C0F-A90B-4F50-A00E-69F0180495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78AA-479B-AB7C-1561E92BBB00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B9048C69-47C8-4C1D-89FF-08517505CF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78AA-479B-AB7C-1561E92BBB00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75769EFB-D247-4BC8-8250-375953EE4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78AA-479B-AB7C-1561E92BBB00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63C9BD71-BFFB-4E8E-96F7-3BD8AB0F72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78AA-479B-AB7C-1561E92BBB00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30355797-AD27-484A-A919-2BB75CAF7E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78AA-479B-AB7C-1561E92BBB00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83F89F72-4E9C-426E-A6F8-002DAA963E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78AA-479B-AB7C-1561E92BBB00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6C9545C9-4F4F-43E7-A500-15EC5352EC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78AA-479B-AB7C-1561E92BBB00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F2F9B29D-5DBF-4BBB-90AB-6D99CFE41C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78AA-479B-AB7C-1561E92BBB00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CBED12AB-B8A6-4AF6-901D-D702288CF2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78AA-479B-AB7C-1561E92BBB00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A69857A4-7BEA-456A-972A-76606B85DF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78AA-479B-AB7C-1561E92BBB00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467247A5-EAAE-4878-8E27-4D3E77D097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78AA-479B-AB7C-1561E92BBB00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09C6F53A-4DD4-4B9C-9545-AAE99463BB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78AA-479B-AB7C-1561E92BBB00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04A2DAE3-BB83-484E-9AD5-1EFA507CD2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78AA-479B-AB7C-1561E92BBB00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C3D39181-BC8B-40EA-8A71-EBC1736CB6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78AA-479B-AB7C-1561E92BBB00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138442F2-E846-4D7F-A921-F705FFD407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78AA-479B-AB7C-1561E92BBB00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E2A3196B-1705-4B57-92E3-A2DB7093CE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78AA-479B-AB7C-1561E92BBB00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912108C0-BAFB-4FB6-B78E-00EF89BAA5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78AA-479B-AB7C-1561E92BBB00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0F8555B9-4314-4353-96F8-BF056871D4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78AA-479B-AB7C-1561E92BBB00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F445F66D-EF31-4EF1-B49C-E38CE2777F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78AA-479B-AB7C-1561E92BBB00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63B3C49B-0D36-42EA-9588-E180FDB8BE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78AA-479B-AB7C-1561E92BBB00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5B0C635E-2A39-4FC9-AB84-3B9E939C18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78AA-479B-AB7C-1561E92BBB00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DCB4B063-7F1B-49D9-B625-C019A9FA4A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78AA-479B-AB7C-1561E92BBB00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955E68A2-E126-4A40-A1D6-B24B99A10B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78AA-479B-AB7C-1561E92BBB00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CC8B2BF4-E896-4E4D-BDEC-2D7DD13EA5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78AA-479B-AB7C-1561E92BBB00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DAB2CC4-DE96-4E3E-A9A4-78B24CCEAB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78AA-479B-AB7C-1561E92BBB00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3CA0BED8-8EBB-43B8-9FF1-FB9C2FEF93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78AA-479B-AB7C-1561E92BBB00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AC02D79E-85E7-4E5E-9BE1-BC6C959A2C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78AA-479B-AB7C-1561E92BBB00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A865A5B4-8B44-48E7-9DA4-8BCC7445DF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78AA-479B-AB7C-1561E92BBB00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E5864F9D-9712-4947-A3A9-B586806A14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78AA-479B-AB7C-1561E92BBB00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CE54C219-1BDD-4718-B4B3-903E4A9289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78AA-479B-AB7C-1561E92BBB00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436E1EB6-644E-41BA-A16A-FB28183AEC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78AA-479B-AB7C-1561E92BBB00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A9B10006-4BCA-498D-93E3-AE4143A7B7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78AA-479B-AB7C-1561E92BBB00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3701E492-6CB0-49B4-84B1-46ACE901F3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78AA-479B-AB7C-1561E92BBB00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071B4A16-B7BE-4197-8E63-4056D71992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78AA-479B-AB7C-1561E92BBB00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A08B90C2-55A7-43AD-851D-382B8AC7C0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78AA-479B-AB7C-1561E92BBB00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BAE21286-76F2-4A74-831C-F0AFD6175D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78AA-479B-AB7C-1561E92BBB00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8190482C-BD3B-4D2C-B56E-7B65CE8EB1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78AA-479B-AB7C-1561E92BBB00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676B6863-F087-4F83-B72E-10159E9BF8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78AA-479B-AB7C-1561E92BBB00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015C3FDB-E898-465C-97FF-A0DD24BFD1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78AA-479B-AB7C-1561E92BBB00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0BC0FF62-11FC-4176-B24A-1744D4557C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78AA-479B-AB7C-1561E92BBB00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E65F1949-FF2C-43E8-9242-CF0EEDFFE0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78AA-479B-AB7C-1561E92BBB00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5F9C1DC4-D2A3-4248-AD26-21A8A2868D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78AA-479B-AB7C-1561E92BBB00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C30F0A33-5D98-4011-96C2-E5458733C4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78AA-479B-AB7C-1561E92BBB00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BF3BE839-1566-4677-96DA-A586A7A616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78AA-479B-AB7C-1561E92BBB00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DE9D9593-8EFB-43C5-B2C8-319BF3894A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78AA-479B-AB7C-1561E92BBB00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A93CBECF-8A2F-4FDE-97E4-F7DB181502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78AA-479B-AB7C-1561E92BBB00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50BA677A-14E2-4D7B-87AC-4C18EEE1A8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78AA-479B-AB7C-1561E92BBB00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CD13028A-E64B-4AA2-B802-CD05A752B3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78AA-479B-AB7C-1561E92BBB00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03A5ED7B-9371-46A3-B239-6B83EE682B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78AA-479B-AB7C-1561E92BBB00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88FEB4F9-7D7E-4037-8B62-0634A626D9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78AA-479B-AB7C-1561E92BBB00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6D25178D-7CD7-4287-A54B-9B12B3832B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78AA-479B-AB7C-1561E92BBB00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3BF37457-0413-4E63-88AC-8918349B67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78AA-479B-AB7C-1561E92BBB00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FE40C479-B264-431E-B77B-CCCDDC1B32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78AA-479B-AB7C-1561E92BBB00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636BDF82-D46A-4087-9FE9-1F77D9A5F1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78AA-479B-AB7C-1561E92BBB00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42478449-F5EE-4EE9-B6B8-095B78BE07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78AA-479B-AB7C-1561E92BBB00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BAB0FA23-A92C-45F8-83D5-352B5ADF84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78AA-479B-AB7C-1561E92BBB00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07CBD43C-5FFA-4E14-8A75-82A178EADA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78AA-479B-AB7C-1561E92BBB00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35AB3724-C06D-4031-B3AE-C245782DF7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78AA-479B-AB7C-1561E92BBB00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AAF4C775-8BF5-4EC3-A501-EEC0CF0009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78AA-479B-AB7C-1561E92BBB00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1C5761C6-F43E-49CA-B178-C4892BF56A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78AA-479B-AB7C-1561E92BBB00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C08B7FA8-DF2F-4243-A1EC-C052623E31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78AA-479B-AB7C-1561E92BBB00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4EBA568E-ED46-4B7C-B08B-78966CB015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78AA-479B-AB7C-1561E92BBB00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FF516E36-BA4A-418F-B068-D4835733AF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78AA-479B-AB7C-1561E92BBB00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CF75998F-53A7-4B75-BF64-FFAB7DA413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78AA-479B-AB7C-1561E92BBB00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438FC825-9A4F-4DD7-99B1-1F984C04C2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78AA-479B-AB7C-1561E92BBB00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72D0ADC9-6D9C-4769-8860-3C9D828D08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78AA-479B-AB7C-1561E92BBB00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560A54CF-D192-47A8-83B9-C866256BEF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78AA-479B-AB7C-1561E92BBB00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736FC169-A6CE-44CE-B554-F0C211611C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78AA-479B-AB7C-1561E92BBB00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D5CFEE56-FA68-4A29-BD48-BE1CFA070B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78AA-479B-AB7C-1561E92BBB00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900485D4-A019-4E62-8C64-D34C99ED97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78AA-479B-AB7C-1561E92BBB00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22A15CCE-9061-4D42-B0CD-18D8BFE066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78AA-479B-AB7C-1561E92BBB00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579B44D5-618C-4B24-9FBF-DA3E5F340B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78AA-479B-AB7C-1561E92BBB00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B46FAFEE-1D2F-45D0-9A03-D68D380563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78AA-479B-AB7C-1561E92BBB00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76FDCCB5-0242-4837-9407-AE5F43C122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78AA-479B-AB7C-1561E92BBB00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E6258B75-32C4-4A0A-BB24-D7D85BD749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78AA-479B-AB7C-1561E92BBB00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40D2C966-F53C-42C1-8155-5E24D29CC2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78AA-479B-AB7C-1561E92BBB00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DA5E8068-36AB-44FC-B038-00119B7299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78AA-479B-AB7C-1561E92BBB00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1E1F9092-B61A-4962-99CB-0E9C3FA6EB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78AA-479B-AB7C-1561E92BBB00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7049CB59-D768-472E-BA58-43C5DF2FF1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78AA-479B-AB7C-1561E92BBB00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E12C462C-2419-4671-B420-3DAC16CB9A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78AA-479B-AB7C-1561E92BBB00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E8515789-69C1-48CB-9FF1-857D550E81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78AA-479B-AB7C-1561E92BBB00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D7270FDC-D0F6-4C05-BC22-7B37167521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78AA-479B-AB7C-1561E92BBB00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B0823ED2-481B-45C1-A311-A4DDB332A5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78AA-479B-AB7C-1561E92BBB00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2503C58A-EB83-4507-A554-8DFB4FB194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78AA-479B-AB7C-1561E92BBB00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A0032DE7-B5BC-4A25-BD9D-2C00906293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78AA-479B-AB7C-1561E92BBB00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E6E5359E-A19B-4472-849A-5DF950D2F2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78AA-479B-AB7C-1561E92BBB00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D24F4FA0-2761-438E-9FE8-1659074489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78AA-479B-AB7C-1561E92BBB00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04967D08-9D12-4569-8E77-0867AEFB8D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78AA-479B-AB7C-1561E92BBB00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D7F6E556-8E08-4B4C-AFD1-54C6EABBDE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78AA-479B-AB7C-1561E92BBB00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0AA21589-E50F-4ED2-8638-B19B5D98D8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78AA-479B-AB7C-1561E92BBB00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02A12515-9668-4D97-9264-E860A2F59C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78AA-479B-AB7C-1561E92BBB00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1D4B7F3F-A463-471A-841F-57D48BC5CB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78AA-479B-AB7C-1561E92BBB00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C925BF2A-FC87-406F-AD65-C3A66E246C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78AA-479B-AB7C-1561E92BBB00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5F3D0D3E-3AF4-4A97-AFEC-B22CE04CCC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78AA-479B-AB7C-1561E92BBB00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B86A1950-EEE1-48ED-AE75-C972C45C44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78AA-479B-AB7C-1561E92BBB00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F2BC7DEB-BE3C-4B36-9BA6-2D4BD933E3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78AA-479B-AB7C-1561E92BBB00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0B689C72-DB0F-44FB-967F-232D243215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78AA-479B-AB7C-1561E92BBB00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3F12E8B0-03D2-4401-990D-3524018781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78AA-479B-AB7C-1561E92BBB00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2A655688-AD32-462B-BC78-D10B22C20D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78AA-479B-AB7C-1561E92BBB00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9015A74C-CD5E-427B-8003-7B3435B8AF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78AA-479B-AB7C-1561E92BBB00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12C9B68C-7A61-4DE4-9126-1D1D7EE74E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78AA-479B-AB7C-1561E92BBB00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F877E74C-826A-472F-9856-11598226A7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78AA-479B-AB7C-1561E92BBB00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06A01AB5-5F3D-443B-AD39-0D0B454E5C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78AA-479B-AB7C-1561E92BBB00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4EA56232-5723-4996-9A8C-1D7595A724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78AA-479B-AB7C-1561E92BBB00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BE6C2E92-4648-4FAE-B3BE-0553B7246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78AA-479B-AB7C-1561E92BBB00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69029C5B-5CB3-44E8-9374-255D4FEB13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78AA-479B-AB7C-1561E92BBB00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FFCE38C9-2292-4FD5-AE29-28B4EEC6D9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78AA-479B-AB7C-1561E92BBB00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A60F2AA2-1642-4A42-9733-A084D1125C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78AA-479B-AB7C-1561E92BBB00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130D8D4C-D5A8-486E-B266-4AB0CF64A8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78AA-479B-AB7C-1561E92BBB00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2CC21663-2DD5-429E-89FB-5689A616D6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78AA-479B-AB7C-1561E92BBB00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8E8AB917-9E6B-429E-B262-789DD73B01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78AA-479B-AB7C-1561E92BBB00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8893351B-3B38-4388-8CA7-454C52D8CD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78AA-479B-AB7C-1561E92BBB00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14EC0016-E1B9-469C-B3A5-C9B0AB7486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78AA-479B-AB7C-1561E92BBB00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7EA71CA3-3B12-4081-A139-43B8981977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78AA-479B-AB7C-1561E92BBB00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F1E5B799-F184-4591-ABE9-5A16974DC6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78AA-479B-AB7C-1561E92BBB00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81345BE0-5F54-45C0-BA38-68DF2DE4DE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78AA-479B-AB7C-1561E92BBB00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BF731694-E07B-4426-BBDB-97B15F8BA0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78AA-479B-AB7C-1561E92BBB00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ED4037AA-8B47-4F60-AB5E-1DCDB87109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78AA-479B-AB7C-1561E92BBB00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BF321B70-80EF-4A8A-929A-DD28388866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78AA-479B-AB7C-1561E92BBB00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54310DFF-1CC1-46C4-BD2C-0BE4038736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78AA-479B-AB7C-1561E92BBB00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88E7AABC-F471-45D9-9002-7762289D81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78AA-479B-AB7C-1561E92BBB00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ECE51D5E-E4B0-4A24-AA08-A87EAE0EDA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78AA-479B-AB7C-1561E92BBB00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2F12C315-F499-4E7A-9A7D-8053C7AD6E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78AA-479B-AB7C-1561E92BBB00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C2AFEC87-0E3D-44A8-B99C-683B079138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78AA-479B-AB7C-1561E92BBB00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70CE21AD-354E-4595-A3FB-D1B0B1D7BA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78AA-479B-AB7C-1561E92BBB00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A7B11C3B-FBFC-4F42-A43D-356A948D17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78AA-479B-AB7C-1561E92BBB00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7AAA0488-A879-402A-B4DA-AA2182CD3D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78AA-479B-AB7C-1561E92BBB00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2EB7F4AA-0608-4DC8-B7ED-3616A57F17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78AA-479B-AB7C-1561E92BBB00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83EA1F4E-E30F-4BF0-856A-A03D77FEA3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78AA-479B-AB7C-1561E92BBB00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29D22617-2BBF-47BF-B5B2-A444E4CA60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78AA-479B-AB7C-1561E92BBB00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FCD340C9-DEE7-4DE2-A6F9-3E4F00438A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78AA-479B-AB7C-1561E92BBB00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CDA440E5-2BCC-4C47-BFF1-92E7564FF6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78AA-479B-AB7C-1561E92BBB00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D8DC00DB-8B10-43A7-A590-2B414EBC09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78AA-479B-AB7C-1561E92BBB00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1BFC2043-B4F6-482E-A8AC-30940A8724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78AA-479B-AB7C-1561E92BBB00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F7DA79D5-9C32-4C75-B2F5-A03F13F8E2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78AA-479B-AB7C-1561E92BBB00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2E394BFA-A906-444B-BE90-D2B52A63D3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78AA-479B-AB7C-1561E92BBB00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1CBAE00C-2C76-40DB-8A74-C65A7A2D86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78AA-479B-AB7C-1561E92BBB00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27A6E955-3D2D-48C1-BE1B-8D87BD6D70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78AA-479B-AB7C-1561E92BBB00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430534C2-F75C-481E-8D6C-0A343B17E0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78AA-479B-AB7C-1561E92BBB00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EB2722AE-6723-4992-B15B-A0BD630AB1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78AA-479B-AB7C-1561E92BBB00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D95AC878-8C58-4A85-8A15-7F4090B59D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78AA-479B-AB7C-1561E92BBB00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5211B9B6-393E-4357-8149-529D662834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78AA-479B-AB7C-1561E92BBB00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A639BB4B-4C35-46D9-B299-DFB3ED6C7A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78AA-479B-AB7C-1561E92BBB00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33918B26-603D-4985-BAE0-EF05132F03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78AA-479B-AB7C-1561E92BBB00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C2089310-CF45-48B7-86AC-A07CF276E6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78AA-479B-AB7C-1561E92BBB00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ADAD99E6-D3D3-4959-8A37-21ADD93F0B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78AA-479B-AB7C-1561E92BBB00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0B134347-9D17-433E-8C76-9179A09664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78AA-479B-AB7C-1561E92BBB00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C8389A35-52CC-4AA9-950B-02F43907F8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78AA-479B-AB7C-1561E92BBB00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FD7590AB-EBDE-4D6F-B976-D09E3F4ACC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78AA-479B-AB7C-1561E92BBB00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A0B99AEC-7B65-4966-A488-70BC8B5C08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78AA-479B-AB7C-1561E92BBB00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94EACC2E-A9AC-4B42-AEC4-DAF9F8381B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78AA-479B-AB7C-1561E92BBB00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FB86AFC9-1636-433A-B84D-BCC9C7898A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78AA-479B-AB7C-1561E92BBB00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159F0E96-68A4-4B14-B666-F9753C727E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78AA-479B-AB7C-1561E92BBB00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3B4F2078-ECFD-45F4-8F0C-47C23D971B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78AA-479B-AB7C-1561E92BBB00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721BB5BD-D7C1-44C0-93B3-4DB20AA86F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78AA-479B-AB7C-1561E92BBB00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9B3C5F5D-6FD4-412E-96EA-BCB325DE01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78AA-479B-AB7C-1561E92BBB00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90EE6310-7529-473F-A072-20818458DE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78AA-479B-AB7C-1561E92BBB00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B0199EEF-D9FF-48EB-B182-A2783162C6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78AA-479B-AB7C-1561E92BBB00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DCAA9639-C651-4A29-B209-CDE172001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78AA-479B-AB7C-1561E92BBB00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301FD18B-0A75-4562-A61D-22F08BA754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78AA-479B-AB7C-1561E92BBB00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7A400E1F-674B-436C-BEE1-C131D96E44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78AA-479B-AB7C-1561E92BBB00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38F0288C-A33B-4000-A39C-9F9F555A63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78AA-479B-AB7C-1561E92BBB00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08938D37-5D4D-4720-B8E8-A45DCC2D60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78AA-479B-AB7C-1561E92BBB00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7656BA52-0815-43F6-8748-16E3F5F61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78AA-479B-AB7C-1561E92BBB00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C9FF1421-2E22-4A8E-A3CF-0E7A39A403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78AA-479B-AB7C-1561E92BBB00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9AA3D25B-5BE0-4654-92BA-F7D6E73DD6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78AA-479B-AB7C-1561E92BBB00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46EF56EB-EC02-4F90-84D1-7F791A41CD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78AA-479B-AB7C-1561E92BBB00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B71C06CB-E437-459D-9401-83DADCB0DF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78AA-479B-AB7C-1561E92BBB00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D83C2CB0-12B2-4E6D-A1D3-1C90D6A8B9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78AA-479B-AB7C-1561E92BBB00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1F317B49-622C-45E5-BDF1-F408324C20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78AA-479B-AB7C-1561E92BBB00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8FDF1497-A796-4B9F-986D-908C13B7FD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78AA-479B-AB7C-1561E92BBB00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791FA8FF-780A-4F87-A732-C0A0C6629D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78AA-479B-AB7C-1561E92BBB00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D7D329C6-722B-4750-A8D3-074F606E4E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78AA-479B-AB7C-1561E92BBB00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CDC19F07-ADD9-403B-86EA-1757250D32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78AA-479B-AB7C-1561E92BBB00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BFFC2D93-DCE8-41E0-8E09-7431152F1B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78AA-479B-AB7C-1561E92BBB00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3137869D-C2E7-40DB-BC8B-C5C414AFE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78AA-479B-AB7C-1561E92BBB00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CFFC9E26-87FC-4600-86E3-4A10C4C5E9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78AA-479B-AB7C-1561E92BBB00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9CF30903-08C6-4B4D-A5B5-7F235891E6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78AA-479B-AB7C-1561E92BBB00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28170353-3EED-4969-995C-E707E786DE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78AA-479B-AB7C-1561E92BBB00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D76467E9-5ED4-47B1-8D2E-0276814706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78AA-479B-AB7C-1561E92BBB00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890507F6-6934-464D-BEE9-C58BE94621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78AA-479B-AB7C-1561E92BBB00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F03A47FC-05F8-472A-91BF-A1188335F8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78AA-479B-AB7C-1561E92BBB00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D15485F2-62D1-4A55-9296-0677B10CD1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78AA-479B-AB7C-1561E92BBB00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8A26FB8A-6D82-4776-8998-DE7F3CE3B4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78AA-479B-AB7C-1561E92BBB00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95919101-6846-4436-B579-E0D8E773AB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78AA-479B-AB7C-1561E92BBB00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C56E0E22-A0BA-4FFA-BB11-F5C52609BB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78AA-479B-AB7C-1561E92BBB00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276C84B3-2FB0-4777-9B86-1B3F73E651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78AA-479B-AB7C-1561E92BBB00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B8D98F49-ACEF-4D2E-A11B-48F53EA7E6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78AA-479B-AB7C-1561E92BBB00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C20DBF95-ED4C-40B3-89B2-59C55ADEAC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78AA-479B-AB7C-1561E92BBB00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F365F616-D600-41FB-AD44-96DB0CC481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78AA-479B-AB7C-1561E92BBB00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69150907-37FD-4804-84C9-B10406AE57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78AA-479B-AB7C-1561E92BBB00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35BD6F06-CBAA-421C-88D8-E13C7E969D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78AA-479B-AB7C-1561E92BBB00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612D073E-542E-4BC3-9AED-B8AB4FACDD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78AA-479B-AB7C-1561E92BBB00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A568C58A-9A5B-461C-B1D0-A427DA4551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78AA-479B-AB7C-1561E92BBB00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ABA44AC0-2ECA-4551-AF02-CF9095CB79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78AA-479B-AB7C-1561E92BBB00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D3AC52C3-6D7A-4B34-95B3-2257B49A91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78AA-479B-AB7C-1561E92BBB00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832DB778-EC66-4D49-AC82-A6B656F74F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78AA-479B-AB7C-1561E92BBB00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E2757C55-36C4-4138-BB35-C2723D7953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78AA-479B-AB7C-1561E92BBB00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799943C6-5EB9-4E78-8A67-B10562170B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78AA-479B-AB7C-1561E92BBB00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6D186FFC-9EFE-4960-AEB2-5F79BEF328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78AA-479B-AB7C-1561E92BBB00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ECF19DF6-DA91-445C-AAF6-FFED753F97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78AA-479B-AB7C-1561E92BBB00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A43094C6-15A2-412F-A08E-FCC4E1C302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78AA-479B-AB7C-1561E92BBB00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31004918-7696-429F-A604-BBD3A77153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78AA-479B-AB7C-1561E92BBB00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FC1208D1-CBA4-46BC-93C9-42B12F018A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78AA-479B-AB7C-1561E92BBB00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545E7546-4525-479A-8C05-432D32AB9B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78AA-479B-AB7C-1561E92BBB00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B98DB8DD-7954-444C-90F5-F4C8824994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78AA-479B-AB7C-1561E92BBB00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B56FF138-C0E0-401F-A9F1-67A17AA4DE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78AA-479B-AB7C-1561E92BBB00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19301DFF-D339-4F93-A2D8-B67BDEEED7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78AA-479B-AB7C-1561E92BBB00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15A98A2E-407D-4CF9-851F-9D2379815A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78AA-479B-AB7C-1561E92BBB00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8776762E-A527-4A91-831C-5F5868ECE9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78AA-479B-AB7C-1561E92BBB00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453ED67E-55F7-434D-A187-444B0A7832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78AA-479B-AB7C-1561E92BBB00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0CF20F8F-C21A-4015-BE89-76E8C8C570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78AA-479B-AB7C-1561E92BBB00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4A7198A7-6AB0-491C-9108-A7EDCF7B86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78AA-479B-AB7C-1561E92BBB00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04E27285-5755-4AD7-BC94-926F2379CB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78AA-479B-AB7C-1561E92BBB00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9E8DDE39-3A77-437A-B773-811CA9FF7C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78AA-479B-AB7C-1561E92BBB00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25A9C720-E5EC-4CCA-9494-0100B03DC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78AA-479B-AB7C-1561E92BBB00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882ED2AB-AD0B-430F-97EE-677A0C85CF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78AA-479B-AB7C-1561E92BBB00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1B6423B8-2606-4980-ACE9-1EAE7AD20C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78AA-479B-AB7C-1561E92BBB00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0768F922-52EF-4AD0-9783-5689668AEE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78AA-479B-AB7C-1561E92BBB00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31C749EC-FBEF-46AB-8153-110B169646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78AA-479B-AB7C-1561E92BBB00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7746C957-0B93-428C-B18D-B48605B67D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78AA-479B-AB7C-1561E92BBB00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A6AB0C3C-45E3-4EDC-8264-B91F3F7127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78AA-479B-AB7C-1561E92BBB00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9C752B6C-E078-4E5B-AFDB-BACF57BEFA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78AA-479B-AB7C-1561E92BBB00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0008F5E6-0E87-4093-90A6-B4FE4A3EF0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78AA-479B-AB7C-1561E92BBB00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C53B7294-ED6E-4A9B-8A8E-39D3253CCC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78AA-479B-AB7C-1561E92BBB00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1DF84A75-7D6A-418F-A5E5-E1275F1DDA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78AA-479B-AB7C-1561E92BBB00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E0BB0AAF-7DFA-4EBB-9DB7-351DFD485B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78AA-479B-AB7C-1561E92BBB00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CF28308C-D83E-4382-9CFC-FD68DF9581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78AA-479B-AB7C-1561E92BBB00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6C91B998-0846-4418-A8AC-798973EB7E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78AA-479B-AB7C-1561E92BBB00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71964558-6304-40E2-B21F-80AF161C30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78AA-479B-AB7C-1561E92BBB00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05138DC6-4BD5-4F54-A1A9-2E63B64B0A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78AA-479B-AB7C-1561E92BBB00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33B0AF2B-C2E7-4601-ADFF-0C61173A4A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78AA-479B-AB7C-1561E92BBB00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C1DFBDBC-6885-404F-8E2F-A8A70057A9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78AA-479B-AB7C-1561E92BBB00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E0673124-3E5D-4F0F-BDC6-3A7A9CC8E4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78AA-479B-AB7C-1561E92BBB00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40AAFEA8-67BE-4F8E-97D7-D3ED881227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78AA-479B-AB7C-1561E92BBB00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BAA69A42-8DCA-40F7-A810-718F7EF408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78AA-479B-AB7C-1561E92BBB00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6B155357-1BA6-4E93-84A4-4BC2BCAD75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78AA-479B-AB7C-1561E92BBB00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C35982E0-7857-4DC9-9E4F-7AE048CFF4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78AA-479B-AB7C-1561E92BBB00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D788CB86-2280-43E8-A45B-F586ABA308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78AA-479B-AB7C-1561E92BBB00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C0BA213F-BA14-4EDB-B412-5E8A951ED3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78AA-479B-AB7C-1561E92BBB00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0E01E084-2389-472E-B151-0526108E2C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78AA-479B-AB7C-1561E92BBB00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7836E279-ECDF-47FC-85AF-D89942B00C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78AA-479B-AB7C-1561E92BBB00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90C4BA5A-1E02-40B3-A34F-736884F7C7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78AA-479B-AB7C-1561E92BBB00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422CB0D5-5E77-4037-85B6-ABD68039D0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78AA-479B-AB7C-1561E92BBB00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3F1195AE-6875-4E6B-8BDC-187A2FE1AA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78AA-479B-AB7C-1561E92BBB00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11A978F3-57E8-4F2E-BCC2-DCAB61D861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78AA-479B-AB7C-1561E92BBB00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F5EBA372-A78B-4CE3-9099-E298EADCA3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78AA-479B-AB7C-1561E92BBB00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66674E4A-E80D-4A71-94E9-F797EF185F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78AA-479B-AB7C-1561E92BBB00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45830026-01CE-4160-9F63-270987688E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78AA-479B-AB7C-1561E92BBB00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88B36E3E-0421-4E42-9E5D-2E38E437E9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78AA-479B-AB7C-1561E92BBB00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867E5B9C-7E07-4826-A032-EB6C8AEE54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78AA-479B-AB7C-1561E92BBB00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E1EA1A92-11AA-42E8-9DB4-3D8C07F6E4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78AA-479B-AB7C-1561E92BBB00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86E00516-8F4B-4B36-BEA0-D77E7E951E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78AA-479B-AB7C-1561E92BBB00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4D489B5E-0823-4CFE-87F1-3F74595707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78AA-479B-AB7C-1561E92BBB00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45851831-C2A8-45F5-BB37-7B27B0D672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78AA-479B-AB7C-1561E92BBB00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F9B6C005-7CC6-429C-B552-1303308B76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78AA-479B-AB7C-1561E92BBB00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FCEDA00C-B34E-4E07-804A-7A314FE2AD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78AA-479B-AB7C-1561E92BBB00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58BA85F7-C679-43E6-A1B5-2BE7FD2862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78AA-479B-AB7C-1561E92BBB00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954678DB-DC8C-4EEE-91F5-F48684BCDD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78AA-479B-AB7C-1561E92BBB00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2D53A2D6-58AC-4163-8A3C-C36C8863C8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78AA-479B-AB7C-1561E92BBB00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8252BCF3-E47F-4DA4-8893-43BB7A2FCF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78AA-479B-AB7C-1561E92BBB00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9F5AA28F-14C5-40DD-BF41-8AED60C32D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78AA-479B-AB7C-1561E92BBB00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172AC28D-D244-41AF-802C-362052054B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78AA-479B-AB7C-1561E92BBB00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703D82B5-A310-4409-A601-9F991E2752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78AA-479B-AB7C-1561E92BBB00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26BB80EE-2D16-48EA-A8FC-A5072624B7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78AA-479B-AB7C-1561E92BBB00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FB998FE7-739A-4D7E-94E7-4719A93294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78AA-479B-AB7C-1561E92BBB00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1EB25AC1-2FB0-4F40-81FA-9871E4EED4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78AA-479B-AB7C-1561E92BBB00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89325F98-F464-45DB-8609-E977644EE6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78AA-479B-AB7C-1561E92BBB00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D3672C4A-7136-4DD4-92CF-7C08A7F00B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78AA-479B-AB7C-1561E92BBB00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FACCD01C-4E10-470D-A530-594174BDAE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78AA-479B-AB7C-1561E92BBB00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E3BB9984-643F-4FED-B894-D08CB34EED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78AA-479B-AB7C-1561E92BBB00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EEFBFACA-87BF-4D23-B1C3-3585F424D0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78AA-479B-AB7C-1561E92BBB00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0429C85E-28BA-418D-8BF3-10DA6C0EDD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78AA-479B-AB7C-1561E92BBB00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7E6CF86F-D013-4FDF-BBAF-73AED0295D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78AA-479B-AB7C-1561E92BBB00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A3D0CB11-90CF-4F63-88DE-9BE69B4A0D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78AA-479B-AB7C-1561E92BBB00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88638E86-806F-4E01-99DA-D4BC35AF70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78AA-479B-AB7C-1561E92BBB00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6DEF2BD7-B558-423B-844D-03E39F3520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78AA-479B-AB7C-1561E92BBB00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928D50C5-29CF-42CA-91C4-D694B0B8FA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78AA-479B-AB7C-1561E92BBB00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A15C4001-EF7E-4B6A-BEED-99D15F4C12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78AA-479B-AB7C-1561E92BBB00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47836916-F206-420C-893E-9C4A79B72E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78AA-479B-AB7C-1561E92BBB00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609D5FC7-32F0-4593-89DB-1A37F9E6CA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78AA-479B-AB7C-1561E92BBB00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253867F7-FFDE-419F-842C-97845E45FA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78AA-479B-AB7C-1561E92BBB00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9E4DEFE2-D1E1-4D9B-A339-9B8769B833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78AA-479B-AB7C-1561E92BBB00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74FE8866-5AA5-463C-9269-7288F2C850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78AA-479B-AB7C-1561E92BBB00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EA20FBBA-735F-421D-A741-1C6D11349B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78AA-479B-AB7C-1561E92BBB00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7EB5A3FF-37D2-4747-AC86-AABC6375F4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78AA-479B-AB7C-1561E92BBB00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AC911EAC-0B0E-4B31-A363-E7D4C5361D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78AA-479B-AB7C-1561E92BBB00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A00ABCB3-3F0E-4410-80DD-F2CFDB0C42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78AA-479B-AB7C-1561E92BBB00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2A6FDF20-ADC5-43D5-AC00-C3DDAE17B2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78AA-479B-AB7C-1561E92BBB00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74E93B4C-92F6-40AE-A280-24F42D57F6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78AA-479B-AB7C-1561E92BBB00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ACDC02BB-114F-4BAD-9896-1912F3B913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78AA-479B-AB7C-1561E92BBB00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78112C12-7590-4102-A91C-AEB25F804C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78AA-479B-AB7C-1561E92BBB00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A20CBFD0-2E00-4A87-B049-1522931BB9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78AA-479B-AB7C-1561E92BBB00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330E6303-DD4C-429C-B133-03D32490FB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78AA-479B-AB7C-1561E92BBB00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F639135F-D58C-4FBA-88D1-21522E0E54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78AA-479B-AB7C-1561E92BBB00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940B7A39-6600-4194-AACC-5756641356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78AA-479B-AB7C-1561E92BBB00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19F3CEBD-B1E5-4D89-BC5D-18EF413602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78AA-479B-AB7C-1561E92BBB00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7E7304D8-6DB1-42B4-937E-1B469DF1BA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78AA-479B-AB7C-1561E92BBB00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2289A078-F680-4F6C-A1E2-A5FBFE92A4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78AA-479B-AB7C-1561E92BBB00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8F8A2BBA-2351-4F34-B75E-1C5B58C29D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78AA-479B-AB7C-1561E92BBB00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3D173760-3145-4B84-8A25-68340E8FC1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78AA-479B-AB7C-1561E92BBB00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9469B07A-B8F8-40B1-B32E-C018ACF399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78AA-479B-AB7C-1561E92BBB00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64DDA992-DDCD-41C6-9F92-5943A9A2A5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78AA-479B-AB7C-1561E92BBB00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070F30A6-D8CA-47A3-8BC7-0074B06E29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78AA-479B-AB7C-1561E92BBB00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C37E36BA-B36B-4E38-A43B-461F15C126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78AA-479B-AB7C-1561E92BBB00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1BCF1665-AA20-4BBB-87B3-B34FFB4158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78AA-479B-AB7C-1561E92BBB00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BC8BF6D5-FAB1-4BFB-9857-966169798E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78AA-479B-AB7C-1561E92BBB00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0112F301-DE99-45FA-B72D-C2B96EF680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78AA-479B-AB7C-1561E92BBB00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87002828-36D2-4182-9BAB-24EDCA4ECD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78AA-479B-AB7C-1561E92BBB00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774A929B-019B-424E-9FD2-424603BC1E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78AA-479B-AB7C-1561E92BBB00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D76FCB47-A73C-4C38-B532-CE6ECA4615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78AA-479B-AB7C-1561E92BBB00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5F1BA38C-A9AE-4227-A017-C329448491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78AA-479B-AB7C-1561E92BBB00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04BF7528-2148-4225-98E8-B5C6B73FD2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78AA-479B-AB7C-1561E92BBB00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1D7084EA-964D-4793-B379-856DCE0309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78AA-479B-AB7C-1561E92BBB00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8E3B8367-7B9B-46A3-8D15-610204D053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78AA-479B-AB7C-1561E92BBB00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5B6672B1-125F-4DFE-97CB-0E5725FEED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78AA-479B-AB7C-1561E92BBB00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3A074E83-62F7-47B3-B6F0-68091EB27F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78AA-479B-AB7C-1561E92BBB00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E7A1282D-3DD8-4D33-9AC6-DD5CBCB536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78AA-479B-AB7C-1561E92BBB00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D9D7B75A-DD52-4E87-A299-9333EA50FE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78AA-479B-AB7C-1561E92BBB00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EE34D006-F50B-4192-8727-6FE0717E12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78AA-479B-AB7C-1561E92BBB00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2F507318-85D0-411B-A150-4921A14995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78AA-479B-AB7C-1561E92BBB00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5804C8EB-F700-4FFA-ABCB-61312B292D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78AA-479B-AB7C-1561E92BBB00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A46EF2CF-7489-4D30-AEF0-4042F7B0D4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78AA-479B-AB7C-1561E92BBB00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A9692113-6631-454D-91A1-E5B9BCF161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78AA-479B-AB7C-1561E92BBB00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1C25D627-7657-4722-8A71-6CE2EC0ADE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78AA-479B-AB7C-1561E92BBB00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688D397A-85D1-46C5-B3EF-2D48402859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78AA-479B-AB7C-1561E92BBB00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325479D0-07E9-42F7-B58E-EE2815B149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78AA-479B-AB7C-1561E92BBB00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4F42CD75-4867-4993-A439-78D4786A30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78AA-479B-AB7C-1561E92BBB00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1CDD272B-3C5C-49F6-91AA-377C2D42DD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78AA-479B-AB7C-1561E92BBB00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E702D46A-719D-47FD-A3C4-15ED5BC9DD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78AA-479B-AB7C-1561E92BBB00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6DC6FAED-C403-4A1D-95E0-258D05D841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78AA-479B-AB7C-1561E92BBB00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02E1E5F5-0DA9-4089-94ED-6882A7C5A6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78AA-479B-AB7C-1561E92BBB00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ECC78E5A-FB8A-4FE0-939C-2815066B4D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78AA-479B-AB7C-1561E92BBB00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B026EBE2-4A3E-4DD8-88E1-55A34FC4AE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78AA-479B-AB7C-1561E92BBB00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D0CB2732-222D-439A-B750-9FFC7EE3FA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78AA-479B-AB7C-1561E92BBB00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850C45BD-8060-44DD-85A3-D18E1F9BF1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78AA-479B-AB7C-1561E92BBB00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218B3080-9D1F-49DB-8F35-F6CE9EB88C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78AA-479B-AB7C-1561E92BBB00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35310E75-0AE3-456C-B123-31B0332A86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78AA-479B-AB7C-1561E92BBB00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3228884C-7253-45C8-8DD5-3DA0EA8DA3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78AA-479B-AB7C-1561E92BBB00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CBEEDC73-EB9E-4B7C-9FFF-A1EA078253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78AA-479B-AB7C-1561E92BBB00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8D6E2D77-1FCE-4A9C-B16D-0F6E80D913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78AA-479B-AB7C-1561E92BBB00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D312247E-0A6E-4D07-BE74-D683BAA10F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78AA-479B-AB7C-1561E92BBB00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0C468C71-BB43-4770-9E64-D7DBF2A7FD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78AA-479B-AB7C-1561E92BBB00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2D938C51-D58D-4346-86C5-FAAD902BFF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78AA-479B-AB7C-1561E92BBB00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2BD965FD-61D4-4782-9A51-6DF59D6977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78AA-479B-AB7C-1561E92BBB00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85401AA2-9568-4EBD-84F2-272836624F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78AA-479B-AB7C-1561E92BBB00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B19807B9-207D-4DB2-8450-0C9AF4B30D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78AA-479B-AB7C-1561E92BBB00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ABD4ED6F-D53C-4253-9A0D-ED3F9DDAAD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78AA-479B-AB7C-1561E92BBB00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DF6D3086-C4B8-479B-BC11-9EB9062130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78AA-479B-AB7C-1561E92BBB00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61A914AD-1828-45D7-9D97-9E49AEC970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78AA-479B-AB7C-1561E92BBB00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70A14FFE-FC1A-4A25-8B46-DAD6E1641C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78AA-479B-AB7C-1561E92BBB00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20C4AFAF-3264-4755-8185-C5D2CEB3BF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78AA-479B-AB7C-1561E92BBB00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7D206476-1F5B-407E-A47D-13714D6417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78AA-479B-AB7C-1561E92BBB00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A3E353B1-3FF1-4DD4-8477-71A2F46741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78AA-479B-AB7C-1561E92BBB00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F9F04803-BCD8-40CF-BF28-690304246F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78AA-479B-AB7C-1561E92BBB00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8BB965C4-1647-4155-A73D-9C0908657A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78AA-479B-AB7C-1561E92BBB00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F08A6240-6C26-455B-8978-85FAEB140B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78AA-479B-AB7C-1561E92BBB00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9843769B-543A-43CD-A42C-4066F16E38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78AA-479B-AB7C-1561E92BBB00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85DBCC67-8776-4BCA-97FB-BEF07175C5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78AA-479B-AB7C-1561E92BBB00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BD7DDC0A-AED6-46D4-BE7F-F38556B4F4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78AA-479B-AB7C-1561E92BBB00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9E50CC69-37CC-44E2-936F-4655858A26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78AA-479B-AB7C-1561E92BBB00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0072CADE-A272-48D4-958B-838F32B0F1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78AA-479B-AB7C-1561E92BBB00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22E3BD2D-80A6-4424-A591-353A691AF4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78AA-479B-AB7C-1561E92BBB00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25AEB9CC-C1BE-4CD3-952D-D0E4926E25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78AA-479B-AB7C-1561E92BBB00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005D4C8C-9417-41B6-8131-E3ADF5B30C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78AA-479B-AB7C-1561E92BBB00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D26A7BF7-593C-4908-8B12-9F9AB3C0A8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78AA-479B-AB7C-1561E92BBB00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ABB52144-42C2-4954-90CC-3E91B9B9AE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78AA-479B-AB7C-1561E92BBB00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04B503EA-364F-4C5D-B7E6-06F1C3014F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78AA-479B-AB7C-1561E92BBB00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3DECF29C-A015-48C6-8C5C-7E9C213E7E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78AA-479B-AB7C-1561E92BBB00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216A6500-6A03-4CF4-B7D0-647F5F3C2F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78AA-479B-AB7C-1561E92BBB00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C1F30707-6365-4866-8C45-61D51AA089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78AA-479B-AB7C-1561E92BBB00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37985D5D-499B-4906-BDC1-48FF4073C1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78AA-479B-AB7C-1561E92BBB00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3573F1B4-BA22-4C35-BD61-97CA5747AD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78AA-479B-AB7C-1561E92BBB00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3782A0EC-EB74-4EE7-A2C1-F1DFA387B7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78AA-479B-AB7C-1561E92BBB00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5DD5B435-CC65-4170-A90F-18899D7930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78AA-479B-AB7C-1561E92BBB00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A02926C9-1BA4-43DA-91CA-793A558043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78AA-479B-AB7C-1561E92BBB00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4D56C9C0-8933-4E3A-A5F1-91A69B97D2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78AA-479B-AB7C-1561E92BBB00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7111463B-B365-48E2-8B66-04351D8BA5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78AA-479B-AB7C-1561E92BBB00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97FB2A39-3711-4AF3-BC19-4FBAFD0BCC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78AA-479B-AB7C-1561E92BBB00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4BA2D542-A8F9-4985-959E-4C6E7283FB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78AA-479B-AB7C-1561E92BBB00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6281AB31-C3B5-4CDB-843D-8E8E2C024E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78AA-479B-AB7C-1561E92BBB00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B598F541-F0DE-4246-B2DB-6B6BB17727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78AA-479B-AB7C-1561E92BBB00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5186B0AE-5B89-44CD-A59A-3C07FD1695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78AA-479B-AB7C-1561E92BBB00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66EE6E11-0FF2-44CB-B168-35135D8F14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78AA-479B-AB7C-1561E92BBB00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A0FB3368-C2C2-4EA1-8D15-969EF2EBE1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78AA-479B-AB7C-1561E92BBB00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05D75E61-A6F8-4023-85B5-F1598FE5A5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78AA-479B-AB7C-1561E92BBB00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79087FC0-6171-4C6B-B02E-8C78CE2B35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78AA-479B-AB7C-1561E92BBB00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3DCF76E0-4D5D-4AAD-A384-6B986184CC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78AA-479B-AB7C-1561E92BBB00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A1981EAE-28BA-4817-A50E-F2E46B51F2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78AA-479B-AB7C-1561E92BBB00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0262A7A6-4B48-4E30-9D56-CEFE6B8A5A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78AA-479B-AB7C-1561E92BBB00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46A21524-D033-4A4A-AE79-508015ECA4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78AA-479B-AB7C-1561E92BBB00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730F23EA-5B6A-4AAB-8475-1125A40696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78AA-479B-AB7C-1561E92BBB00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54A6DE47-5D34-47E5-A2E2-49F889C40C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78AA-479B-AB7C-1561E92BBB00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0C46A1FA-C044-4FA9-8EA5-AFADF34213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78AA-479B-AB7C-1561E92BBB00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2317E427-D97A-43D1-A592-A697947E3F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78AA-479B-AB7C-1561E92BBB00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DA14B923-EDA7-427F-B422-E55734CEBD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78AA-479B-AB7C-1561E92BBB00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A959A8CD-E618-40FD-A916-8AC9846B2B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78AA-479B-AB7C-1561E92BBB00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2EDDEFB8-9832-4B52-B5ED-B37071E727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78AA-479B-AB7C-1561E92BBB00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60872A6A-9870-4594-848E-71079586EF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78AA-479B-AB7C-1561E92BBB00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FC75A1CE-39B3-4138-9567-583AD289D4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78AA-479B-AB7C-1561E92BBB00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DBB88B5E-4D5D-4480-9298-87DF45B33C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78AA-479B-AB7C-1561E92BBB00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56EB6CFE-1FF8-4D99-8EFE-0296EB92B7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78AA-479B-AB7C-1561E92BBB00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93AB7191-9B32-4954-A8A3-295205034D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78AA-479B-AB7C-1561E92BBB00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25BB764D-B2A3-4FD5-8A97-BEE707DCB0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78AA-479B-AB7C-1561E92BBB00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307BCDBD-7CC2-474E-B517-3C370219FD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78AA-479B-AB7C-1561E92BBB00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95989D2A-73DB-4E59-8F7A-67DF52A26C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78AA-479B-AB7C-1561E92BBB00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C6323194-84FB-458E-8B5C-3F737C1707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78AA-479B-AB7C-1561E92BBB00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53FEAABB-032B-4995-8982-B5EE4C7B0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78AA-479B-AB7C-1561E92BBB00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3490342E-CE89-4748-B5A4-686630F919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78AA-479B-AB7C-1561E92BBB00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E9EA1B7C-041D-4B58-B0A2-582CEE1B23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78AA-479B-AB7C-1561E92BBB00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2F6DE1F6-61F5-422D-9C16-0F2E0FBF38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78AA-479B-AB7C-1561E92BBB00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E6B49361-F2EE-40C6-BC69-280D179CFB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78AA-479B-AB7C-1561E92BBB00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5C10475F-C9F4-4A67-87EA-5DBBA954AF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78AA-479B-AB7C-1561E92BBB00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CE2C2284-0270-4B3A-8A21-187A51BD79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78AA-479B-AB7C-1561E92BBB00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C3212442-6E3A-42F4-AE61-693EACC216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78AA-479B-AB7C-1561E92BBB00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AC421E27-7126-4FBD-8863-9EC5E2D798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78AA-479B-AB7C-1561E92BBB00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88581755-4C78-45D7-AB48-F50358DDFD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78AA-479B-AB7C-1561E92BBB00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98764B29-7803-4A19-B54A-CF929A917B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78AA-479B-AB7C-1561E92BBB00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42268DDE-52A4-4320-80D5-FE54F7DC3C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78AA-479B-AB7C-1561E92BBB00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EE7D2B78-711F-49FE-9AC4-59389B9FFE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78AA-479B-AB7C-1561E92BBB00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1CCB8B25-79CA-4092-A3F7-EF55F4F7E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78AA-479B-AB7C-1561E92BBB00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D0827EF2-2810-4E9C-B240-9E6FC30AAE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78AA-479B-AB7C-1561E92BBB00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E1995FC3-6218-489F-979E-44A8FBAE55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78AA-479B-AB7C-1561E92BBB00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AA93A42C-C84B-43EB-80FB-0773816DE7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78AA-479B-AB7C-1561E92BBB00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EB18B5BE-C705-4E31-AF42-A2AB98C669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78AA-479B-AB7C-1561E92BBB00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04306B4C-3446-4869-BE5A-05DF76DF3A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78AA-479B-AB7C-1561E92BBB00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0B805CAC-99EB-44D2-A510-899E9E84EE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78AA-479B-AB7C-1561E92BBB00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EF905F8F-9BE2-457A-8A98-ABBCDEDB4D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78AA-479B-AB7C-1561E92BBB00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40E46F93-9268-499D-8AE7-0415943920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78AA-479B-AB7C-1561E92BBB00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1744D06E-1027-4F34-B1DE-A2F05C1C9F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78AA-479B-AB7C-1561E92BBB00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D824A2B7-9E00-49F2-BFEC-F8878EC66C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78AA-479B-AB7C-1561E92BBB00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54EE88BD-8DC3-4505-A266-B68099862A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78AA-479B-AB7C-1561E92BBB00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029118FD-650F-42BD-81F3-CBCEF5AECA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78AA-479B-AB7C-1561E92BBB00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4808A283-46C8-4346-86E2-ED061BE826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78AA-479B-AB7C-1561E92BBB00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CFBC96E9-E0FA-4591-9248-9257D24BC6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78AA-479B-AB7C-1561E92BBB00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B415E35D-F4C4-4818-B3E8-726721B2E4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78AA-479B-AB7C-1561E92BBB00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520CC81B-C63D-4534-B168-DA069DA056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78AA-479B-AB7C-1561E92BBB00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2E67769B-A605-4492-BBAC-D674D6EF03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78AA-479B-AB7C-1561E92BBB00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00A88246-8891-484C-AEBF-FCA675E5C1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78AA-479B-AB7C-1561E92BBB00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881E604A-328B-4D5D-9DF3-4446890EAD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78AA-479B-AB7C-1561E92BBB00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A3E8144D-E3B7-4DC5-A650-88437EC964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78AA-479B-AB7C-1561E92BBB00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B4DD0FFC-25E1-48DE-B5CD-DDB595A7C0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78AA-479B-AB7C-1561E92BBB00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47C570C7-3AEA-418D-BE8B-56F4726158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78AA-479B-AB7C-1561E92BBB00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102D2869-082B-4B61-85E9-B373C1E7F1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78AA-479B-AB7C-1561E92BBB00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399225A9-584A-404B-9A61-27A39106CB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78AA-479B-AB7C-1561E92BBB00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B1A7A632-4431-4DE5-A058-1D6DF6E345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78AA-479B-AB7C-1561E92BBB00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2C8B1634-DE48-470D-984D-3C168B82B5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78AA-479B-AB7C-1561E92BBB00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B1516A2D-5BB2-42D4-815D-AF7A978A6E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78AA-479B-AB7C-1561E92BBB00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6CC89E96-9CB1-4B63-B398-02D8BB9268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78AA-479B-AB7C-1561E92BBB00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37720079-4F31-4C2C-8AB7-D6FF8CF9B3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78AA-479B-AB7C-1561E92BBB00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93D20630-FB8F-445A-A90C-9CAC461EE3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78AA-479B-AB7C-1561E92BBB00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200F80C3-8448-4B56-A909-E5F2F31D01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78AA-479B-AB7C-1561E92BBB00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3A0EC5D8-C487-45EF-9BB4-B3A5F98543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78AA-479B-AB7C-1561E92BBB00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7B799A98-937F-493A-9CE2-E50FEB1258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78AA-479B-AB7C-1561E92BBB00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1FFEBC9F-83D2-4C9B-A207-3B5AC691AF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78AA-479B-AB7C-1561E92BBB00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06E20994-4831-436F-94B3-35F9462CAA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78AA-479B-AB7C-1561E92BBB00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4006A295-16EE-4B99-9206-6AE2771884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78AA-479B-AB7C-1561E92BBB00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C5AE6584-EB90-4506-AECF-EECD2DCED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78AA-479B-AB7C-1561E92BBB00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72A90D19-2111-40D9-BA6D-BC27BDC145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78AA-479B-AB7C-1561E92BBB00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CE5FC1AD-213D-492B-A848-538DD03A39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78AA-479B-AB7C-1561E92BBB00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56AA384E-E6FB-491D-AD3F-83BC190D83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78AA-479B-AB7C-1561E92BBB00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656F5FEC-F8B8-4D47-A026-D699003DBA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78AA-479B-AB7C-1561E92BBB00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4A7ED56D-CC7C-46B3-BA46-EB5F3C0A24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78AA-479B-AB7C-1561E92BBB00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A91D171B-07D2-4171-B9CD-F2BFE2C6E2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78AA-479B-AB7C-1561E92BBB00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B7E5320D-7E94-4464-B822-1D9D107B03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78AA-479B-AB7C-1561E92BBB00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E935A02F-C8B3-4461-9CD2-3DABC6823E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78AA-479B-AB7C-1561E92BBB00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F2439E66-74C7-4AFA-AC38-C62DFB6F04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78AA-479B-AB7C-1561E92BBB00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01F910B9-B91A-4777-BE07-1BF62EFFD5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78AA-479B-AB7C-1561E92BBB00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19E23F27-AFA3-492B-A386-535D2C9C1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78AA-479B-AB7C-1561E92BBB00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9DE122A2-3C8F-4D0D-A1B2-E2AA620CD2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78AA-479B-AB7C-1561E92BBB00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8F632749-E092-4269-A2D6-81FDEEA38D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78AA-479B-AB7C-1561E92BBB00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88F0D238-36A9-4430-8FC0-273CB39AB8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78AA-479B-AB7C-1561E92BBB00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7185F783-5A95-4419-B55B-3CFCF482B7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78AA-479B-AB7C-1561E92BBB00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8A1E841F-360D-4FA7-9EE5-D12810A1DD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78AA-479B-AB7C-1561E92BBB00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9CCB7495-0121-49CF-A9D8-7DE3B3261A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78AA-479B-AB7C-1561E92BBB00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E24AB4FE-A7E6-492A-BB5D-D870E87D43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78AA-479B-AB7C-1561E92BBB00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3BC5AC25-9ECD-408C-8821-A065EB3038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78AA-479B-AB7C-1561E92BBB00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FC07174C-98E8-453E-A2EF-DFB398B701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78AA-479B-AB7C-1561E92BBB00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9A3ADDD9-4DDB-4A41-A94D-105ACFC558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78AA-479B-AB7C-1561E92BBB00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3D39A069-B533-44F5-9EBF-3118E42A81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78AA-479B-AB7C-1561E92BBB00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2934287D-AC5E-432D-A437-F1E2B111AC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78AA-479B-AB7C-1561E92BBB00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94D82EC4-602A-4949-8F14-4D3838C4BD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78AA-479B-AB7C-1561E92BBB00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0A8CB3A1-0535-4E26-8D66-8D5817AF60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78AA-479B-AB7C-1561E92BBB00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338A8468-198B-4DFA-BA74-FC78355EE6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78AA-479B-AB7C-1561E92BBB00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0381B06E-36E3-4A8E-B030-D2C07CA0FE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78AA-479B-AB7C-1561E92BBB00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AE2CC02F-5421-4E02-BDBA-0A7320A0C5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78AA-479B-AB7C-1561E92BBB00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B29C74BB-2CE8-4B82-950B-53C290E6D2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78AA-479B-AB7C-1561E92BBB00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3A2854CF-9346-4B0C-BF85-72B5335C67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78AA-479B-AB7C-1561E92BBB00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CF9010B8-FB2E-4C13-B446-D30FD11C9A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78AA-479B-AB7C-1561E92BBB00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8E490679-170E-4BA3-A808-B150BC1ADC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78AA-479B-AB7C-1561E92BBB00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F892A8F9-583A-4289-A332-D3961020C2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78AA-479B-AB7C-1561E92BBB00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F2B04543-327B-4CF0-B246-AEF3C6259A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78AA-479B-AB7C-1561E92BBB00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FB5169EE-3503-46D7-88F5-665ED8FDF5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78AA-479B-AB7C-1561E92BBB00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7F1FE233-68B4-4F43-B995-9E71BB1DBF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78AA-479B-AB7C-1561E92BBB00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A3F9F259-BCDA-4231-9711-A0F4E1A15F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78AA-479B-AB7C-1561E92BBB00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F8B6BE3E-E277-4F58-944D-0664DA29AF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78AA-479B-AB7C-1561E92BBB00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3590FBB4-6137-4967-8C2A-629D0C8CB5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78AA-479B-AB7C-1561E92BBB00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3942EA0A-09FE-4F65-AF1F-313AC9A747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78AA-479B-AB7C-1561E92BBB00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15D9F443-DA97-4CB1-9D9A-EB51B0FE5B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78AA-479B-AB7C-1561E92BBB00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0E29C84E-5EC9-496D-A097-1C931ED946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78AA-479B-AB7C-1561E92BBB00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A008A0E8-054E-4EEC-90BC-BC99C218E4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78AA-479B-AB7C-1561E92BBB00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22C07B36-403E-4575-9983-838C62AAFA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78AA-479B-AB7C-1561E92BBB00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7EAE031D-1FAD-4DE1-A7E5-C853017955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78AA-479B-AB7C-1561E92BBB00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4579577C-0848-4C6B-9CB4-C1C888C7B5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78AA-479B-AB7C-1561E92BBB00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CE9CDA2A-6BF2-427D-8377-0FC3A2E07A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78AA-479B-AB7C-1561E92BBB00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DF4E0952-8A64-4B0D-A53A-F8BE6EF271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78AA-479B-AB7C-1561E92BBB00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041CB979-C98B-481A-9A0C-0BCBCA399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78AA-479B-AB7C-1561E92BBB00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738CE07E-EABB-4392-98DA-E5147CDBA3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78AA-479B-AB7C-1561E92BBB00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0BE4F165-7238-41E1-842B-32AADC060D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78AA-479B-AB7C-1561E92BBB00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3D3819A6-030A-4BEA-82EA-504DC5DF1B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78AA-479B-AB7C-1561E92BBB00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A38A391C-1688-4A9D-A2E6-86163CC733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78AA-479B-AB7C-1561E92BBB00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888DE363-F0C8-4CCF-801C-5895A4D51F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78AA-479B-AB7C-1561E92BBB00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F74095B4-EAE3-4165-BE35-E358926531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78AA-479B-AB7C-1561E92BBB00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F218784E-43C3-430E-8025-DFE138D482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78AA-479B-AB7C-1561E92BBB00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BDF4576E-A685-4906-8CF4-F1FEB56667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78AA-479B-AB7C-1561E92BBB00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02C3DC8F-9A9A-4065-BA77-648FA457E6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78AA-479B-AB7C-1561E92BBB00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64C73292-1BAB-495A-87AA-116E6DB034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78AA-479B-AB7C-1561E92BBB00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4B9088FF-AD44-415C-A14D-55FD18C20A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78AA-479B-AB7C-1561E92BBB00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6AD29687-F43A-4ED9-8D5C-DE6126AA1A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78AA-479B-AB7C-1561E92BBB00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E38F0535-D76F-419A-BC7D-F5C7B128B0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78AA-479B-AB7C-1561E92BBB00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6F699AF6-F9BC-4CE4-8027-327EE199B0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78AA-479B-AB7C-1561E92BBB00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D0CAED2B-0A53-4476-ABE6-4920C7E862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78AA-479B-AB7C-1561E92BBB00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A2779DD6-384D-4BE1-806B-46AD620DC0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78AA-479B-AB7C-1561E92BBB00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9EEDDB29-A217-4190-9AEA-4367387E7B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78AA-479B-AB7C-1561E92BBB00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25D71920-5B31-4285-98DA-8FD5988C4D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78AA-479B-AB7C-1561E92BBB00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40344D2C-FA7B-410C-BCB1-58E765B83D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78AA-479B-AB7C-1561E92BBB00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DDC4FE93-4ABC-46C7-B49B-3C3D39D213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78AA-479B-AB7C-1561E92BBB00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DA7A8E71-7026-4578-ABB7-A3D1ABB39F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78AA-479B-AB7C-1561E92BBB00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A8CDE827-2A49-4C54-B532-33A13FB4D3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78AA-479B-AB7C-1561E92BBB00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6693430C-A159-4BAA-B55B-31EF88EA3F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78AA-479B-AB7C-1561E92BBB00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522E727E-1948-43DD-9DF3-7221ACE59D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78AA-479B-AB7C-1561E92BBB00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5DBCAE94-DBB2-40A8-82A4-683F652512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78AA-479B-AB7C-1561E92BBB00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B1175EB1-10D6-4F44-AC26-45E698884B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78AA-479B-AB7C-1561E92BBB00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879B7B30-F86C-4490-BD15-2F1D33F6E6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78AA-479B-AB7C-1561E92BBB00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FFA5D40E-8A7A-44C1-A1DB-BDE570494C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78AA-479B-AB7C-1561E92BBB00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3FBE60A6-6917-4677-9E21-8882333C60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78AA-479B-AB7C-1561E92BBB00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B34FD07B-EC2C-47F3-9B4A-FC0028212C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78AA-479B-AB7C-1561E92BBB00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70E881A4-45C9-49C0-ACB9-03B8645A6E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78AA-479B-AB7C-1561E92BBB00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51F3F434-C215-44F9-A25C-C87864A21C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78AA-479B-AB7C-1561E92BBB00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66D83E08-BA70-4CD7-89BC-03C467B2D5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78AA-479B-AB7C-1561E92BBB00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BEC3AA33-A198-4D7C-AD19-F017DF183A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78AA-479B-AB7C-1561E92BBB00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4C328795-5DAA-4E7F-9777-C78E598667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78AA-479B-AB7C-1561E92BBB00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9CB2F1E9-E56C-439B-AC06-AABF60B27D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78AA-479B-AB7C-1561E92BBB00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3C4CC8CD-903D-4DA2-9B8D-3BF6B3CB11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78AA-479B-AB7C-1561E92BBB00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5FADC1FC-213C-44A2-9632-1CD3181648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78AA-479B-AB7C-1561E92BBB00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AC7C01D9-FD71-47C7-8269-0BEAB37F1A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78AA-479B-AB7C-1561E92BBB00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06217008-55CC-4CF8-9602-582D70F205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78AA-479B-AB7C-1561E92BBB00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5AFCC331-DA89-49E9-93A2-3D7D5481E8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78AA-479B-AB7C-1561E92BBB00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877BD6FC-29F8-421F-98F6-C6C9A655CA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78AA-479B-AB7C-1561E92BBB00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8EF8B643-6519-4DA2-8BE7-CE3DA9EE97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78AA-479B-AB7C-1561E92BBB00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1558DF61-8DE6-4C07-9CCE-F5290ABC41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78AA-479B-AB7C-1561E92BBB00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FC471553-D7B3-48CD-B15F-8269DC4F7C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78AA-479B-AB7C-1561E92BBB00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A1418810-82E1-4DDE-8FF3-B26B0F8E8E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78AA-479B-AB7C-1561E92BBB00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22ABB14D-3FCF-46B0-90DB-5CBE70AAEE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78AA-479B-AB7C-1561E92BBB00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D17BA47C-C1F9-4A19-8275-059D9BF5C3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78AA-479B-AB7C-1561E92BBB00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9F2D900C-E252-49C6-B0DD-2A2E175D75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78AA-479B-AB7C-1561E92BBB00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9DDA96F1-254C-456D-BBB7-9C2E13308E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78AA-479B-AB7C-1561E92BBB00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BB8A6A02-834B-46A4-B464-BFCB527EFB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78AA-479B-AB7C-1561E92BBB00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C2E01B5B-1499-4EE8-AA29-CCD156EFDE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78AA-479B-AB7C-1561E92BBB00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53EF3F6F-C968-4403-9A81-11435C02BE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78AA-479B-AB7C-1561E92BBB00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9A62F0CB-1284-4277-AE50-ED3B7EAF66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78AA-479B-AB7C-1561E92BBB00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228A9663-6A00-4D8B-BE81-CB799C92AE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78AA-479B-AB7C-1561E92BBB00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5AF18422-C17C-4710-8008-742AEECBD9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78AA-479B-AB7C-1561E92BBB00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4186B6C2-765D-4794-B8CF-636A6B89BF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78AA-479B-AB7C-1561E92BBB00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7BBFEEDC-1404-42D1-912F-F9D3C7928A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78AA-479B-AB7C-1561E92BBB00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89E69C7E-8B7E-4A8A-98D1-39BA96AB23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78AA-479B-AB7C-1561E92BBB00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19529CA7-CC11-4C4A-8DD5-68D80C214B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78AA-479B-AB7C-1561E92BBB00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A53E5EE5-9C20-40F0-8E2B-B0B010CDE2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78AA-479B-AB7C-1561E92BBB00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CE83CC5D-57BA-4E2D-B501-66EEA1D031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78AA-479B-AB7C-1561E92BBB00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CD0C34FF-8609-457C-BAB6-30C93CC1E6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78AA-479B-AB7C-1561E92BBB00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8B279913-B427-4B37-9403-9DCC8B37D5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78AA-479B-AB7C-1561E92BBB00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17F05E8C-0BDC-4517-B021-757E196200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78AA-479B-AB7C-1561E92BBB00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52915027-F60D-4FD2-8760-BF8F28A257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78AA-479B-AB7C-1561E92BBB00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97AD26AF-4A3F-4ACB-AB84-1ED149F0D7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78AA-479B-AB7C-1561E92BBB00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F15DF49C-7D04-4164-9B5E-B0DF75E3ED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78AA-479B-AB7C-1561E92BBB00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D1687BED-85A3-4E7B-89DC-27DC4F7163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78AA-479B-AB7C-1561E92BBB00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A3FDAB2B-8BF3-44A4-A82E-DF9CA70FD7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78AA-479B-AB7C-1561E92BBB00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B0226B1F-CE50-480E-A28D-013B82CF58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78AA-479B-AB7C-1561E92BBB00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7A6E82D7-6B3D-4CF3-ABFE-5C4DC9A8AD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78AA-479B-AB7C-1561E92BBB00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D89BBC8F-AACE-4968-AEB8-3A7B4CFFDB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78AA-479B-AB7C-1561E92BBB00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590B7C2F-030F-44CF-88C3-DD2EC8CABA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78AA-479B-AB7C-1561E92BBB00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733B55B3-2C38-4988-AB7D-64E53BF6A9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78AA-479B-AB7C-1561E92BBB00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87B7AA7C-E7CC-401D-800A-8EFA9EAE7A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78AA-479B-AB7C-1561E92BBB00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4FC61186-4E72-4F40-A277-404C3F1362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78AA-479B-AB7C-1561E92BBB00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69BE47D4-57C7-4237-B283-E1106F710E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78AA-479B-AB7C-1561E92BBB00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F7C9F616-6E0A-47CC-8748-D089BC805E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78AA-479B-AB7C-1561E92BB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50790D"/>
                    </a:solidFill>
                    <a:effectLst>
                      <a:glow rad="38100">
                        <a:schemeClr val="bg1">
                          <a:alpha val="7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[0]!histWeightLbls</c:f>
              <c:strCache>
                <c:ptCount val="1001"/>
                <c:pt idx="0">
                  <c:v>70</c:v>
                </c:pt>
                <c:pt idx="200">
                  <c:v>80</c:v>
                </c:pt>
                <c:pt idx="400">
                  <c:v>90</c:v>
                </c:pt>
                <c:pt idx="600">
                  <c:v>100</c:v>
                </c:pt>
                <c:pt idx="800">
                  <c:v>110</c:v>
                </c:pt>
                <c:pt idx="1000">
                  <c:v>120</c:v>
                </c:pt>
              </c:strCache>
            </c:strRef>
          </c:cat>
          <c:val>
            <c:numRef>
              <c:f>[0]!histDensJackPop</c:f>
              <c:numCache>
                <c:formatCode>General</c:formatCode>
                <c:ptCount val="1001"/>
                <c:pt idx="0">
                  <c:v>1.752830049356854E-3</c:v>
                </c:pt>
                <c:pt idx="1">
                  <c:v>1.7748557513561033E-3</c:v>
                </c:pt>
                <c:pt idx="2">
                  <c:v>1.7971132954039608E-3</c:v>
                </c:pt>
                <c:pt idx="3">
                  <c:v>1.8196044690699234E-3</c:v>
                </c:pt>
                <c:pt idx="4">
                  <c:v>1.8423310646861989E-3</c:v>
                </c:pt>
                <c:pt idx="5">
                  <c:v>1.865294879226984E-3</c:v>
                </c:pt>
                <c:pt idx="6">
                  <c:v>1.8884977141856107E-3</c:v>
                </c:pt>
                <c:pt idx="7">
                  <c:v>1.9119413754496108E-3</c:v>
                </c:pt>
                <c:pt idx="8">
                  <c:v>1.9356276731736851E-3</c:v>
                </c:pt>
                <c:pt idx="9">
                  <c:v>1.9595584216505193E-3</c:v>
                </c:pt>
                <c:pt idx="10">
                  <c:v>1.9837354391795186E-3</c:v>
                </c:pt>
                <c:pt idx="11">
                  <c:v>2.0081605479333833E-3</c:v>
                </c:pt>
                <c:pt idx="12">
                  <c:v>2.0328355738225669E-3</c:v>
                </c:pt>
                <c:pt idx="13">
                  <c:v>2.0577623463575896E-3</c:v>
                </c:pt>
                <c:pt idx="14">
                  <c:v>2.0829426985091984E-3</c:v>
                </c:pt>
                <c:pt idx="15">
                  <c:v>2.1083784665663894E-3</c:v>
                </c:pt>
                <c:pt idx="16">
                  <c:v>2.1340714899922555E-3</c:v>
                </c:pt>
                <c:pt idx="17">
                  <c:v>2.1600236112776878E-3</c:v>
                </c:pt>
                <c:pt idx="18">
                  <c:v>2.1862366757929123E-3</c:v>
                </c:pt>
                <c:pt idx="19">
                  <c:v>2.2127125316368382E-3</c:v>
                </c:pt>
                <c:pt idx="20">
                  <c:v>2.2394530294842594E-3</c:v>
                </c:pt>
                <c:pt idx="21">
                  <c:v>2.2664600224308567E-3</c:v>
                </c:pt>
                <c:pt idx="22">
                  <c:v>2.2937353658360349E-3</c:v>
                </c:pt>
                <c:pt idx="23">
                  <c:v>2.3212809171635762E-3</c:v>
                </c:pt>
                <c:pt idx="24">
                  <c:v>2.349098535820097E-3</c:v>
                </c:pt>
                <c:pt idx="25">
                  <c:v>2.3771900829913403E-3</c:v>
                </c:pt>
                <c:pt idx="26">
                  <c:v>2.4055574214762562E-3</c:v>
                </c:pt>
                <c:pt idx="27">
                  <c:v>2.4342024155189104E-3</c:v>
                </c:pt>
                <c:pt idx="28">
                  <c:v>2.4631269306382045E-3</c:v>
                </c:pt>
                <c:pt idx="29">
                  <c:v>2.492332833455384E-3</c:v>
                </c:pt>
                <c:pt idx="30">
                  <c:v>2.5218219915193888E-3</c:v>
                </c:pt>
                <c:pt idx="31">
                  <c:v>2.5515962731299832E-3</c:v>
                </c:pt>
                <c:pt idx="32">
                  <c:v>2.5816575471587131E-3</c:v>
                </c:pt>
                <c:pt idx="33">
                  <c:v>2.6120076828676821E-3</c:v>
                </c:pt>
                <c:pt idx="34">
                  <c:v>2.6426485497261123E-3</c:v>
                </c:pt>
                <c:pt idx="35">
                  <c:v>2.6735820172247623E-3</c:v>
                </c:pt>
                <c:pt idx="36">
                  <c:v>2.7048099546881149E-3</c:v>
                </c:pt>
                <c:pt idx="37">
                  <c:v>2.7363342310844276E-3</c:v>
                </c:pt>
                <c:pt idx="38">
                  <c:v>2.7681567148335885E-3</c:v>
                </c:pt>
                <c:pt idx="39">
                  <c:v>2.8002792736127858E-3</c:v>
                </c:pt>
                <c:pt idx="40">
                  <c:v>2.8327037741600427E-3</c:v>
                </c:pt>
                <c:pt idx="41">
                  <c:v>2.8654320820755501E-3</c:v>
                </c:pt>
                <c:pt idx="42">
                  <c:v>2.8984660616208618E-3</c:v>
                </c:pt>
                <c:pt idx="43">
                  <c:v>2.9318075755159446E-3</c:v>
                </c:pt>
                <c:pt idx="44">
                  <c:v>2.9654584847340409E-3</c:v>
                </c:pt>
                <c:pt idx="45">
                  <c:v>2.9994206482944433E-3</c:v>
                </c:pt>
                <c:pt idx="46">
                  <c:v>3.0336959230530753E-3</c:v>
                </c:pt>
                <c:pt idx="47">
                  <c:v>3.0682861634909893E-3</c:v>
                </c:pt>
                <c:pt idx="48">
                  <c:v>3.1031932215007307E-3</c:v>
                </c:pt>
                <c:pt idx="49">
                  <c:v>3.1384189461705634E-3</c:v>
                </c:pt>
                <c:pt idx="50">
                  <c:v>3.1739651835666401E-3</c:v>
                </c:pt>
                <c:pt idx="51">
                  <c:v>3.2098337765130193E-3</c:v>
                </c:pt>
                <c:pt idx="52">
                  <c:v>3.2460265643696378E-3</c:v>
                </c:pt>
                <c:pt idx="53">
                  <c:v>3.2825453828082057E-3</c:v>
                </c:pt>
                <c:pt idx="54">
                  <c:v>3.3193920635859976E-3</c:v>
                </c:pt>
                <c:pt idx="55">
                  <c:v>3.3565684343176382E-3</c:v>
                </c:pt>
                <c:pt idx="56">
                  <c:v>3.3940763182448005E-3</c:v>
                </c:pt>
                <c:pt idx="57">
                  <c:v>3.4319175340038976E-3</c:v>
                </c:pt>
                <c:pt idx="58">
                  <c:v>3.4700938953917573E-3</c:v>
                </c:pt>
                <c:pt idx="59">
                  <c:v>3.5086072111292551E-3</c:v>
                </c:pt>
                <c:pt idx="60">
                  <c:v>3.5474592846230098E-3</c:v>
                </c:pt>
                <c:pt idx="61">
                  <c:v>3.5866519137250389E-3</c:v>
                </c:pt>
                <c:pt idx="62">
                  <c:v>3.6261868904904821E-3</c:v>
                </c:pt>
                <c:pt idx="63">
                  <c:v>3.6660660009333844E-3</c:v>
                </c:pt>
                <c:pt idx="64">
                  <c:v>3.7062910247805006E-3</c:v>
                </c:pt>
                <c:pt idx="65">
                  <c:v>3.7468637352232269E-3</c:v>
                </c:pt>
                <c:pt idx="66">
                  <c:v>3.7877858986675949E-3</c:v>
                </c:pt>
                <c:pt idx="67">
                  <c:v>3.8290592744823844E-3</c:v>
                </c:pt>
                <c:pt idx="68">
                  <c:v>3.8706856147454013E-3</c:v>
                </c:pt>
                <c:pt idx="69">
                  <c:v>3.9126666639878321E-3</c:v>
                </c:pt>
                <c:pt idx="70">
                  <c:v>3.9550041589368522E-3</c:v>
                </c:pt>
                <c:pt idx="71">
                  <c:v>3.9976998282563415E-3</c:v>
                </c:pt>
                <c:pt idx="72">
                  <c:v>4.0407553922858531E-3</c:v>
                </c:pt>
                <c:pt idx="73">
                  <c:v>4.0841725627777997E-3</c:v>
                </c:pt>
                <c:pt idx="74">
                  <c:v>4.1279530426328532E-3</c:v>
                </c:pt>
                <c:pt idx="75">
                  <c:v>4.172098525633672E-3</c:v>
                </c:pt>
                <c:pt idx="76">
                  <c:v>4.2166106961768401E-3</c:v>
                </c:pt>
                <c:pt idx="77">
                  <c:v>4.2614912290031802E-3</c:v>
                </c:pt>
                <c:pt idx="78">
                  <c:v>4.3067417889263724E-3</c:v>
                </c:pt>
                <c:pt idx="79">
                  <c:v>4.3523640305599166E-3</c:v>
                </c:pt>
                <c:pt idx="80">
                  <c:v>4.3983595980425106E-3</c:v>
                </c:pt>
                <c:pt idx="81">
                  <c:v>4.4447301247617799E-3</c:v>
                </c:pt>
                <c:pt idx="82">
                  <c:v>4.4914772330764885E-3</c:v>
                </c:pt>
                <c:pt idx="83">
                  <c:v>4.5386025340371765E-3</c:v>
                </c:pt>
                <c:pt idx="84">
                  <c:v>4.5861076271052608E-3</c:v>
                </c:pt>
                <c:pt idx="85">
                  <c:v>4.6339940998706905E-3</c:v>
                </c:pt>
                <c:pt idx="86">
                  <c:v>4.6822635277680791E-3</c:v>
                </c:pt>
                <c:pt idx="87">
                  <c:v>4.73091747379143E-3</c:v>
                </c:pt>
                <c:pt idx="88">
                  <c:v>4.7799574882074567E-3</c:v>
                </c:pt>
                <c:pt idx="89">
                  <c:v>4.8293851082674795E-3</c:v>
                </c:pt>
                <c:pt idx="90">
                  <c:v>4.879201857918021E-3</c:v>
                </c:pt>
                <c:pt idx="91">
                  <c:v>4.9294092475100229E-3</c:v>
                </c:pt>
                <c:pt idx="92">
                  <c:v>4.9800087735068091E-3</c:v>
                </c:pt>
                <c:pt idx="93">
                  <c:v>5.031001918190784E-3</c:v>
                </c:pt>
                <c:pt idx="94">
                  <c:v>5.0823901493688402E-3</c:v>
                </c:pt>
                <c:pt idx="95">
                  <c:v>5.1341749200766651E-3</c:v>
                </c:pt>
                <c:pt idx="96">
                  <c:v>5.1863576682817736E-3</c:v>
                </c:pt>
                <c:pt idx="97">
                  <c:v>5.2389398165854743E-3</c:v>
                </c:pt>
                <c:pt idx="98">
                  <c:v>5.2919227719237325E-3</c:v>
                </c:pt>
                <c:pt idx="99">
                  <c:v>5.345307925266901E-3</c:v>
                </c:pt>
                <c:pt idx="100">
                  <c:v>5.3990966513184982E-3</c:v>
                </c:pt>
                <c:pt idx="101">
                  <c:v>5.4532903082129269E-3</c:v>
                </c:pt>
                <c:pt idx="102">
                  <c:v>5.507890237212259E-3</c:v>
                </c:pt>
                <c:pt idx="103">
                  <c:v>5.5628977624020883E-3</c:v>
                </c:pt>
                <c:pt idx="104">
                  <c:v>5.6183141903864758E-3</c:v>
                </c:pt>
                <c:pt idx="105">
                  <c:v>5.6741408099820669E-3</c:v>
                </c:pt>
                <c:pt idx="106">
                  <c:v>5.7303788919113715E-3</c:v>
                </c:pt>
                <c:pt idx="107">
                  <c:v>5.7870296884952729E-3</c:v>
                </c:pt>
                <c:pt idx="108">
                  <c:v>5.8440944333447951E-3</c:v>
                </c:pt>
                <c:pt idx="109">
                  <c:v>5.9015743410521689E-3</c:v>
                </c:pt>
                <c:pt idx="110">
                  <c:v>5.9594706068812437E-3</c:v>
                </c:pt>
                <c:pt idx="111">
                  <c:v>6.0177844064572697E-3</c:v>
                </c:pt>
                <c:pt idx="112">
                  <c:v>6.0765168954561022E-3</c:v>
                </c:pt>
                <c:pt idx="113">
                  <c:v>6.1356692092928685E-3</c:v>
                </c:pt>
                <c:pt idx="114">
                  <c:v>6.1952424628101289E-3</c:v>
                </c:pt>
                <c:pt idx="115">
                  <c:v>6.2552377499656064E-3</c:v>
                </c:pt>
                <c:pt idx="116">
                  <c:v>6.315656143519463E-3</c:v>
                </c:pt>
                <c:pt idx="117">
                  <c:v>6.3764986947212575E-3</c:v>
                </c:pt>
                <c:pt idx="118">
                  <c:v>6.4377664329965233E-3</c:v>
                </c:pt>
                <c:pt idx="119">
                  <c:v>6.4994603656331031E-3</c:v>
                </c:pt>
                <c:pt idx="120">
                  <c:v>6.5615814774672336E-3</c:v>
                </c:pt>
                <c:pt idx="121">
                  <c:v>6.6241307305694407E-3</c:v>
                </c:pt>
                <c:pt idx="122">
                  <c:v>6.6871090639302761E-3</c:v>
                </c:pt>
                <c:pt idx="123">
                  <c:v>6.7505173931459682E-3</c:v>
                </c:pt>
                <c:pt idx="124">
                  <c:v>6.8143566101040052E-3</c:v>
                </c:pt>
                <c:pt idx="125">
                  <c:v>6.8786275826687318E-3</c:v>
                </c:pt>
                <c:pt idx="126">
                  <c:v>6.9433311543669546E-3</c:v>
                </c:pt>
                <c:pt idx="127">
                  <c:v>7.0084681440736596E-3</c:v>
                </c:pt>
                <c:pt idx="128">
                  <c:v>7.0740393456978617E-3</c:v>
                </c:pt>
                <c:pt idx="129">
                  <c:v>7.1400455278686171E-3</c:v>
                </c:pt>
                <c:pt idx="130">
                  <c:v>7.2064874336213074E-3</c:v>
                </c:pt>
                <c:pt idx="131">
                  <c:v>7.2733657800841704E-3</c:v>
                </c:pt>
                <c:pt idx="132">
                  <c:v>7.340681258165181E-3</c:v>
                </c:pt>
                <c:pt idx="133">
                  <c:v>7.4084345322393179E-3</c:v>
                </c:pt>
                <c:pt idx="134">
                  <c:v>7.4766262398362404E-3</c:v>
                </c:pt>
                <c:pt idx="135">
                  <c:v>7.5452569913284934E-3</c:v>
                </c:pt>
                <c:pt idx="136">
                  <c:v>7.6143273696201953E-3</c:v>
                </c:pt>
                <c:pt idx="137">
                  <c:v>7.6838379298363657E-3</c:v>
                </c:pt>
                <c:pt idx="138">
                  <c:v>7.7537891990128492E-3</c:v>
                </c:pt>
                <c:pt idx="139">
                  <c:v>7.8241816757869554E-3</c:v>
                </c:pt>
                <c:pt idx="140">
                  <c:v>7.8950158300888501E-3</c:v>
                </c:pt>
                <c:pt idx="141">
                  <c:v>7.966292102833724E-3</c:v>
                </c:pt>
                <c:pt idx="142">
                  <c:v>8.0380109056148348E-3</c:v>
                </c:pt>
                <c:pt idx="143">
                  <c:v>8.1101726203974371E-3</c:v>
                </c:pt>
                <c:pt idx="144">
                  <c:v>8.1827775992136861E-3</c:v>
                </c:pt>
                <c:pt idx="145">
                  <c:v>8.2558261638585578E-3</c:v>
                </c:pt>
                <c:pt idx="146">
                  <c:v>8.3293186055868329E-3</c:v>
                </c:pt>
                <c:pt idx="147">
                  <c:v>8.4032551848112116E-3</c:v>
                </c:pt>
                <c:pt idx="148">
                  <c:v>8.4776361308015954E-3</c:v>
                </c:pt>
                <c:pt idx="149">
                  <c:v>8.552461641385626E-3</c:v>
                </c:pt>
                <c:pt idx="150">
                  <c:v>8.6277318826505078E-3</c:v>
                </c:pt>
                <c:pt idx="151">
                  <c:v>8.7034469886461824E-3</c:v>
                </c:pt>
                <c:pt idx="152">
                  <c:v>8.7796070610899023E-3</c:v>
                </c:pt>
                <c:pt idx="153">
                  <c:v>8.8562121690722757E-3</c:v>
                </c:pt>
                <c:pt idx="154">
                  <c:v>8.9332623487648252E-3</c:v>
                </c:pt>
                <c:pt idx="155">
                  <c:v>9.010757603129126E-3</c:v>
                </c:pt>
                <c:pt idx="156">
                  <c:v>9.0886979016275935E-3</c:v>
                </c:pt>
                <c:pt idx="157">
                  <c:v>9.1670831799359285E-3</c:v>
                </c:pt>
                <c:pt idx="158">
                  <c:v>9.2459133396573575E-3</c:v>
                </c:pt>
                <c:pt idx="159">
                  <c:v>9.3251882480386364E-3</c:v>
                </c:pt>
                <c:pt idx="160">
                  <c:v>9.4049077376879668E-3</c:v>
                </c:pt>
                <c:pt idx="161">
                  <c:v>9.4850716062948003E-3</c:v>
                </c:pt>
                <c:pt idx="162">
                  <c:v>9.5656796163516543E-3</c:v>
                </c:pt>
                <c:pt idx="163">
                  <c:v>9.6467314948779585E-3</c:v>
                </c:pt>
                <c:pt idx="164">
                  <c:v>9.7282269331459906E-3</c:v>
                </c:pt>
                <c:pt idx="165">
                  <c:v>9.8101655864090108E-3</c:v>
                </c:pt>
                <c:pt idx="166">
                  <c:v>9.8925470736315919E-3</c:v>
                </c:pt>
                <c:pt idx="167">
                  <c:v>9.9753709772222188E-3</c:v>
                </c:pt>
                <c:pt idx="168">
                  <c:v>1.0058636842768261E-2</c:v>
                </c:pt>
                <c:pt idx="169">
                  <c:v>1.0142344178773303E-2</c:v>
                </c:pt>
                <c:pt idx="170">
                  <c:v>1.0226492456396986E-2</c:v>
                </c:pt>
                <c:pt idx="171">
                  <c:v>1.0311081109197316E-2</c:v>
                </c:pt>
                <c:pt idx="172">
                  <c:v>1.0396109532875585E-2</c:v>
                </c:pt>
                <c:pt idx="173">
                  <c:v>1.0481577085023921E-2</c:v>
                </c:pt>
                <c:pt idx="174">
                  <c:v>1.0567483084875512E-2</c:v>
                </c:pt>
                <c:pt idx="175">
                  <c:v>1.0653826813057645E-2</c:v>
                </c:pt>
                <c:pt idx="176">
                  <c:v>1.074060751134751E-2</c:v>
                </c:pt>
                <c:pt idx="177">
                  <c:v>1.0827824382430899E-2</c:v>
                </c:pt>
                <c:pt idx="178">
                  <c:v>1.0915476589663848E-2</c:v>
                </c:pt>
                <c:pt idx="179">
                  <c:v>1.1003563256837269E-2</c:v>
                </c:pt>
                <c:pt idx="180">
                  <c:v>1.1092083467944646E-2</c:v>
                </c:pt>
                <c:pt idx="181">
                  <c:v>1.1181036266952856E-2</c:v>
                </c:pt>
                <c:pt idx="182">
                  <c:v>1.1270420657576125E-2</c:v>
                </c:pt>
                <c:pt idx="183">
                  <c:v>1.1360235603053296E-2</c:v>
                </c:pt>
                <c:pt idx="184">
                  <c:v>1.1450480025928291E-2</c:v>
                </c:pt>
                <c:pt idx="185">
                  <c:v>1.1541152807834045E-2</c:v>
                </c:pt>
                <c:pt idx="186">
                  <c:v>1.1632252789279745E-2</c:v>
                </c:pt>
                <c:pt idx="187">
                  <c:v>1.172377876944162E-2</c:v>
                </c:pt>
                <c:pt idx="188">
                  <c:v>1.1815729505957245E-2</c:v>
                </c:pt>
                <c:pt idx="189">
                  <c:v>1.1908103714723377E-2</c:v>
                </c:pt>
                <c:pt idx="190">
                  <c:v>1.2000900069697557E-2</c:v>
                </c:pt>
                <c:pt idx="191">
                  <c:v>1.2094117202703302E-2</c:v>
                </c:pt>
                <c:pt idx="192">
                  <c:v>1.2187753703239152E-2</c:v>
                </c:pt>
                <c:pt idx="193">
                  <c:v>1.2281808118291495E-2</c:v>
                </c:pt>
                <c:pt idx="194">
                  <c:v>1.2376278952151269E-2</c:v>
                </c:pt>
                <c:pt idx="195">
                  <c:v>1.2471164666234663E-2</c:v>
                </c:pt>
                <c:pt idx="196">
                  <c:v>1.2566463678907748E-2</c:v>
                </c:pt>
                <c:pt idx="197">
                  <c:v>1.2662174365315195E-2</c:v>
                </c:pt>
                <c:pt idx="198">
                  <c:v>1.2758295057213107E-2</c:v>
                </c:pt>
                <c:pt idx="199">
                  <c:v>1.2854824042806004E-2</c:v>
                </c:pt>
                <c:pt idx="200">
                  <c:v>1.2951759566588068E-2</c:v>
                </c:pt>
                <c:pt idx="201">
                  <c:v>1.3049099829188626E-2</c:v>
                </c:pt>
                <c:pt idx="202">
                  <c:v>1.3146842987221977E-2</c:v>
                </c:pt>
                <c:pt idx="203">
                  <c:v>1.3244987153141662E-2</c:v>
                </c:pt>
                <c:pt idx="204">
                  <c:v>1.3343530395099086E-2</c:v>
                </c:pt>
                <c:pt idx="205">
                  <c:v>1.3442470736806753E-2</c:v>
                </c:pt>
                <c:pt idx="206">
                  <c:v>1.3541806157405962E-2</c:v>
                </c:pt>
                <c:pt idx="207">
                  <c:v>1.3641534591339169E-2</c:v>
                </c:pt>
                <c:pt idx="208">
                  <c:v>1.3741653928226993E-2</c:v>
                </c:pt>
                <c:pt idx="209">
                  <c:v>1.3842162012749917E-2</c:v>
                </c:pt>
                <c:pt idx="210">
                  <c:v>1.3943056644534818E-2</c:v>
                </c:pt>
                <c:pt idx="211">
                  <c:v>1.4044335578046253E-2</c:v>
                </c:pt>
                <c:pt idx="212">
                  <c:v>1.4145996522482647E-2</c:v>
                </c:pt>
                <c:pt idx="213">
                  <c:v>1.4248037141677413E-2</c:v>
                </c:pt>
                <c:pt idx="214">
                  <c:v>1.4350455054004993E-2</c:v>
                </c:pt>
                <c:pt idx="215">
                  <c:v>1.4453247832292028E-2</c:v>
                </c:pt>
                <c:pt idx="216">
                  <c:v>1.4556413003733492E-2</c:v>
                </c:pt>
                <c:pt idx="217">
                  <c:v>1.4659948049813994E-2</c:v>
                </c:pt>
                <c:pt idx="218">
                  <c:v>1.4763850406234284E-2</c:v>
                </c:pt>
                <c:pt idx="219">
                  <c:v>1.4868117462842903E-2</c:v>
                </c:pt>
                <c:pt idx="220">
                  <c:v>1.4972746563573175E-2</c:v>
                </c:pt>
                <c:pt idx="221">
                  <c:v>1.5077735006385469E-2</c:v>
                </c:pt>
                <c:pt idx="222">
                  <c:v>1.5183080043214834E-2</c:v>
                </c:pt>
                <c:pt idx="223">
                  <c:v>1.5288778879924029E-2</c:v>
                </c:pt>
                <c:pt idx="224">
                  <c:v>1.5394828676262018E-2</c:v>
                </c:pt>
                <c:pt idx="225">
                  <c:v>1.5501226545827957E-2</c:v>
                </c:pt>
                <c:pt idx="226">
                  <c:v>1.5607969556040713E-2</c:v>
                </c:pt>
                <c:pt idx="227">
                  <c:v>1.5715054728113954E-2</c:v>
                </c:pt>
                <c:pt idx="228">
                  <c:v>1.5822479037036912E-2</c:v>
                </c:pt>
                <c:pt idx="229">
                  <c:v>1.5930239411560715E-2</c:v>
                </c:pt>
                <c:pt idx="230">
                  <c:v>1.6038332734190544E-2</c:v>
                </c:pt>
                <c:pt idx="231">
                  <c:v>1.6146755841183448E-2</c:v>
                </c:pt>
                <c:pt idx="232">
                  <c:v>1.6255505522551974E-2</c:v>
                </c:pt>
                <c:pt idx="233">
                  <c:v>1.6364578522073642E-2</c:v>
                </c:pt>
                <c:pt idx="234">
                  <c:v>1.6473971537306224E-2</c:v>
                </c:pt>
                <c:pt idx="235">
                  <c:v>1.6583681219609004E-2</c:v>
                </c:pt>
                <c:pt idx="236">
                  <c:v>1.6693704174169904E-2</c:v>
                </c:pt>
                <c:pt idx="237">
                  <c:v>1.6804036960038619E-2</c:v>
                </c:pt>
                <c:pt idx="238">
                  <c:v>1.6914676090165746E-2</c:v>
                </c:pt>
                <c:pt idx="239">
                  <c:v>1.7025618031447948E-2</c:v>
                </c:pt>
                <c:pt idx="240">
                  <c:v>1.7136859204779219E-2</c:v>
                </c:pt>
                <c:pt idx="241">
                  <c:v>1.7248395985108213E-2</c:v>
                </c:pt>
                <c:pt idx="242">
                  <c:v>1.7360224701501756E-2</c:v>
                </c:pt>
                <c:pt idx="243">
                  <c:v>1.7472341637214481E-2</c:v>
                </c:pt>
                <c:pt idx="244">
                  <c:v>1.7584743029764677E-2</c:v>
                </c:pt>
                <c:pt idx="245">
                  <c:v>1.76974250710164E-2</c:v>
                </c:pt>
                <c:pt idx="246">
                  <c:v>1.7810383907267774E-2</c:v>
                </c:pt>
                <c:pt idx="247">
                  <c:v>1.7923615639345636E-2</c:v>
                </c:pt>
                <c:pt idx="248">
                  <c:v>1.8037116322706433E-2</c:v>
                </c:pt>
                <c:pt idx="249">
                  <c:v>1.8150881967543477E-2</c:v>
                </c:pt>
                <c:pt idx="250">
                  <c:v>1.826490853890057E-2</c:v>
                </c:pt>
                <c:pt idx="251">
                  <c:v>1.8379191956791992E-2</c:v>
                </c:pt>
                <c:pt idx="252">
                  <c:v>1.8493728096328883E-2</c:v>
                </c:pt>
                <c:pt idx="253">
                  <c:v>1.8608512787852072E-2</c:v>
                </c:pt>
                <c:pt idx="254">
                  <c:v>1.8723541817071292E-2</c:v>
                </c:pt>
                <c:pt idx="255">
                  <c:v>1.8838810925210961E-2</c:v>
                </c:pt>
                <c:pt idx="256">
                  <c:v>1.8954315809162337E-2</c:v>
                </c:pt>
                <c:pt idx="257">
                  <c:v>1.9070052121642238E-2</c:v>
                </c:pt>
                <c:pt idx="258">
                  <c:v>1.9186015471358238E-2</c:v>
                </c:pt>
                <c:pt idx="259">
                  <c:v>1.9302201423180395E-2</c:v>
                </c:pt>
                <c:pt idx="260">
                  <c:v>1.9418605498319572E-2</c:v>
                </c:pt>
                <c:pt idx="261">
                  <c:v>1.9535223174512246E-2</c:v>
                </c:pt>
                <c:pt idx="262">
                  <c:v>1.9652049886211911E-2</c:v>
                </c:pt>
                <c:pt idx="263">
                  <c:v>1.9769081024787079E-2</c:v>
                </c:pt>
                <c:pt idx="264">
                  <c:v>1.988631193872583E-2</c:v>
                </c:pt>
                <c:pt idx="265">
                  <c:v>2.0003737933847004E-2</c:v>
                </c:pt>
                <c:pt idx="266">
                  <c:v>2.0121354273517956E-2</c:v>
                </c:pt>
                <c:pt idx="267">
                  <c:v>2.0239156178878948E-2</c:v>
                </c:pt>
                <c:pt idx="268">
                  <c:v>2.035713882907415E-2</c:v>
                </c:pt>
                <c:pt idx="269">
                  <c:v>2.0475297361489231E-2</c:v>
                </c:pt>
                <c:pt idx="270">
                  <c:v>2.059362687199566E-2</c:v>
                </c:pt>
                <c:pt idx="271">
                  <c:v>2.0712122415201512E-2</c:v>
                </c:pt>
                <c:pt idx="272">
                  <c:v>2.0830779004708998E-2</c:v>
                </c:pt>
                <c:pt idx="273">
                  <c:v>2.0949591613378577E-2</c:v>
                </c:pt>
                <c:pt idx="274">
                  <c:v>2.1068555173599676E-2</c:v>
                </c:pt>
                <c:pt idx="275">
                  <c:v>2.1187664577568082E-2</c:v>
                </c:pt>
                <c:pt idx="276">
                  <c:v>2.1306914677569913E-2</c:v>
                </c:pt>
                <c:pt idx="277">
                  <c:v>2.1426300286272199E-2</c:v>
                </c:pt>
                <c:pt idx="278">
                  <c:v>2.1545816177020085E-2</c:v>
                </c:pt>
                <c:pt idx="279">
                  <c:v>2.1665457084140617E-2</c:v>
                </c:pt>
                <c:pt idx="280">
                  <c:v>2.1785217703253142E-2</c:v>
                </c:pt>
                <c:pt idx="281">
                  <c:v>2.1905092691586279E-2</c:v>
                </c:pt>
                <c:pt idx="282">
                  <c:v>2.2025076668301401E-2</c:v>
                </c:pt>
                <c:pt idx="283">
                  <c:v>2.2145164214822786E-2</c:v>
                </c:pt>
                <c:pt idx="284">
                  <c:v>2.2265349875174173E-2</c:v>
                </c:pt>
                <c:pt idx="285">
                  <c:v>2.2385628156322002E-2</c:v>
                </c:pt>
                <c:pt idx="286">
                  <c:v>2.2505993528525003E-2</c:v>
                </c:pt>
                <c:pt idx="287">
                  <c:v>2.2626440425690428E-2</c:v>
                </c:pt>
                <c:pt idx="288">
                  <c:v>2.2746963245736617E-2</c:v>
                </c:pt>
                <c:pt idx="289">
                  <c:v>2.2867556350962142E-2</c:v>
                </c:pt>
                <c:pt idx="290">
                  <c:v>2.2988214068421317E-2</c:v>
                </c:pt>
                <c:pt idx="291">
                  <c:v>2.3108930690306135E-2</c:v>
                </c:pt>
                <c:pt idx="292">
                  <c:v>2.3229700474334612E-2</c:v>
                </c:pt>
                <c:pt idx="293">
                  <c:v>2.3350517644145474E-2</c:v>
                </c:pt>
                <c:pt idx="294">
                  <c:v>2.3471376389699164E-2</c:v>
                </c:pt>
                <c:pt idx="295">
                  <c:v>2.3592270867685228E-2</c:v>
                </c:pt>
                <c:pt idx="296">
                  <c:v>2.3713195201935922E-2</c:v>
                </c:pt>
                <c:pt idx="297">
                  <c:v>2.3834143483846094E-2</c:v>
                </c:pt>
                <c:pt idx="298">
                  <c:v>2.3955109772799289E-2</c:v>
                </c:pt>
                <c:pt idx="299">
                  <c:v>2.4076088096600026E-2</c:v>
                </c:pt>
                <c:pt idx="300">
                  <c:v>2.4197072451912272E-2</c:v>
                </c:pt>
                <c:pt idx="301">
                  <c:v>2.4318056804704009E-2</c:v>
                </c:pt>
                <c:pt idx="302">
                  <c:v>2.4439035090697881E-2</c:v>
                </c:pt>
                <c:pt idx="303">
                  <c:v>2.4560001215827899E-2</c:v>
                </c:pt>
                <c:pt idx="304">
                  <c:v>2.4680949056702182E-2</c:v>
                </c:pt>
                <c:pt idx="305">
                  <c:v>2.4801872461071614E-2</c:v>
                </c:pt>
                <c:pt idx="306">
                  <c:v>2.4922765248304491E-2</c:v>
                </c:pt>
                <c:pt idx="307">
                  <c:v>2.5043621209866997E-2</c:v>
                </c:pt>
                <c:pt idx="308">
                  <c:v>2.5164434109809595E-2</c:v>
                </c:pt>
                <c:pt idx="309">
                  <c:v>2.5285197685259133E-2</c:v>
                </c:pt>
                <c:pt idx="310">
                  <c:v>2.5405905646916773E-2</c:v>
                </c:pt>
                <c:pt idx="311">
                  <c:v>2.5526551679561606E-2</c:v>
                </c:pt>
                <c:pt idx="312">
                  <c:v>2.56471294425599E-2</c:v>
                </c:pt>
                <c:pt idx="313">
                  <c:v>2.5767632570379995E-2</c:v>
                </c:pt>
                <c:pt idx="314">
                  <c:v>2.588805467311274E-2</c:v>
                </c:pt>
                <c:pt idx="315">
                  <c:v>2.6008389336997412E-2</c:v>
                </c:pt>
                <c:pt idx="316">
                  <c:v>2.6128630124953152E-2</c:v>
                </c:pt>
                <c:pt idx="317">
                  <c:v>2.6248770577115724E-2</c:v>
                </c:pt>
                <c:pt idx="318">
                  <c:v>2.6368804211379646E-2</c:v>
                </c:pt>
                <c:pt idx="319">
                  <c:v>2.6488724523945652E-2</c:v>
                </c:pt>
                <c:pt idx="320">
                  <c:v>2.6608524989873306E-2</c:v>
                </c:pt>
                <c:pt idx="321">
                  <c:v>2.6728199063638828E-2</c:v>
                </c:pt>
                <c:pt idx="322">
                  <c:v>2.6847740179698053E-2</c:v>
                </c:pt>
                <c:pt idx="323">
                  <c:v>2.6967141753054341E-2</c:v>
                </c:pt>
                <c:pt idx="324">
                  <c:v>2.7086397179831606E-2</c:v>
                </c:pt>
                <c:pt idx="325">
                  <c:v>2.7205499837852157E-2</c:v>
                </c:pt>
                <c:pt idx="326">
                  <c:v>2.732444308721942E-2</c:v>
                </c:pt>
                <c:pt idx="327">
                  <c:v>2.7443220270905521E-2</c:v>
                </c:pt>
                <c:pt idx="328">
                  <c:v>2.756182471534346E-2</c:v>
                </c:pt>
                <c:pt idx="329">
                  <c:v>2.7680249731024058E-2</c:v>
                </c:pt>
                <c:pt idx="330">
                  <c:v>2.7798488613097427E-2</c:v>
                </c:pt>
                <c:pt idx="331">
                  <c:v>2.7916534641978977E-2</c:v>
                </c:pt>
                <c:pt idx="332">
                  <c:v>2.803438108395984E-2</c:v>
                </c:pt>
                <c:pt idx="333">
                  <c:v>2.8152021191821669E-2</c:v>
                </c:pt>
                <c:pt idx="334">
                  <c:v>2.8269448205455797E-2</c:v>
                </c:pt>
                <c:pt idx="335">
                  <c:v>2.8386655352486495E-2</c:v>
                </c:pt>
                <c:pt idx="336">
                  <c:v>2.8503635848898489E-2</c:v>
                </c:pt>
                <c:pt idx="337">
                  <c:v>2.8620382899668458E-2</c:v>
                </c:pt>
                <c:pt idx="338">
                  <c:v>2.8736889699400598E-2</c:v>
                </c:pt>
                <c:pt idx="339">
                  <c:v>2.8853149432966015E-2</c:v>
                </c:pt>
                <c:pt idx="340">
                  <c:v>2.8969155276146036E-2</c:v>
                </c:pt>
                <c:pt idx="341">
                  <c:v>2.908490039627919E-2</c:v>
                </c:pt>
                <c:pt idx="342">
                  <c:v>2.9200377952911905E-2</c:v>
                </c:pt>
                <c:pt idx="343">
                  <c:v>2.9315581098452757E-2</c:v>
                </c:pt>
                <c:pt idx="344">
                  <c:v>2.9430502978830271E-2</c:v>
                </c:pt>
                <c:pt idx="345">
                  <c:v>2.9545136734154053E-2</c:v>
                </c:pt>
                <c:pt idx="346">
                  <c:v>2.9659475499379327E-2</c:v>
                </c:pt>
                <c:pt idx="347">
                  <c:v>2.9773512404974698E-2</c:v>
                </c:pt>
                <c:pt idx="348">
                  <c:v>2.9887240577593031E-2</c:v>
                </c:pt>
                <c:pt idx="349">
                  <c:v>3.0000653140745435E-2</c:v>
                </c:pt>
                <c:pt idx="350">
                  <c:v>3.01137432154782E-2</c:v>
                </c:pt>
                <c:pt idx="351">
                  <c:v>3.0226503921052646E-2</c:v>
                </c:pt>
                <c:pt idx="352">
                  <c:v>3.0338928375627766E-2</c:v>
                </c:pt>
                <c:pt idx="353">
                  <c:v>3.0451009696945502E-2</c:v>
                </c:pt>
                <c:pt idx="354">
                  <c:v>3.0562741003018753E-2</c:v>
                </c:pt>
                <c:pt idx="355">
                  <c:v>3.0674115412821754E-2</c:v>
                </c:pt>
                <c:pt idx="356">
                  <c:v>3.0785126046983049E-2</c:v>
                </c:pt>
                <c:pt idx="357">
                  <c:v>3.0895766028480629E-2</c:v>
                </c:pt>
                <c:pt idx="358">
                  <c:v>3.1006028483339373E-2</c:v>
                </c:pt>
                <c:pt idx="359">
                  <c:v>3.1115906541330653E-2</c:v>
                </c:pt>
                <c:pt idx="360">
                  <c:v>3.1225393336673891E-2</c:v>
                </c:pt>
                <c:pt idx="361">
                  <c:v>3.1334482008740151E-2</c:v>
                </c:pt>
                <c:pt idx="362">
                  <c:v>3.14431657027575E-2</c:v>
                </c:pt>
                <c:pt idx="363">
                  <c:v>3.15514375705181E-2</c:v>
                </c:pt>
                <c:pt idx="364">
                  <c:v>3.1659290771087055E-2</c:v>
                </c:pt>
                <c:pt idx="365">
                  <c:v>3.1766718471512599E-2</c:v>
                </c:pt>
                <c:pt idx="366">
                  <c:v>3.1873713847537934E-2</c:v>
                </c:pt>
                <c:pt idx="367">
                  <c:v>3.1980270084314248E-2</c:v>
                </c:pt>
                <c:pt idx="368">
                  <c:v>3.2086380377115038E-2</c:v>
                </c:pt>
                <c:pt idx="369">
                  <c:v>3.2192037932051547E-2</c:v>
                </c:pt>
                <c:pt idx="370">
                  <c:v>3.2297235966789226E-2</c:v>
                </c:pt>
                <c:pt idx="371">
                  <c:v>3.2401967711265099E-2</c:v>
                </c:pt>
                <c:pt idx="372">
                  <c:v>3.2506226408406017E-2</c:v>
                </c:pt>
                <c:pt idx="373">
                  <c:v>3.2610005314847479E-2</c:v>
                </c:pt>
                <c:pt idx="374">
                  <c:v>3.2713297701653266E-2</c:v>
                </c:pt>
                <c:pt idx="375">
                  <c:v>3.2816096855035316E-2</c:v>
                </c:pt>
                <c:pt idx="376">
                  <c:v>3.2918396077074301E-2</c:v>
                </c:pt>
                <c:pt idx="377">
                  <c:v>3.3020188686440168E-2</c:v>
                </c:pt>
                <c:pt idx="378">
                  <c:v>3.3121468019113122E-2</c:v>
                </c:pt>
                <c:pt idx="379">
                  <c:v>3.322222742910453E-2</c:v>
                </c:pt>
                <c:pt idx="380">
                  <c:v>3.3322460289177805E-2</c:v>
                </c:pt>
                <c:pt idx="381">
                  <c:v>3.3422159991569243E-2</c:v>
                </c:pt>
                <c:pt idx="382">
                  <c:v>3.352131994870846E-2</c:v>
                </c:pt>
                <c:pt idx="383">
                  <c:v>3.361993359393859E-2</c:v>
                </c:pt>
                <c:pt idx="384">
                  <c:v>3.3717994382235925E-2</c:v>
                </c:pt>
                <c:pt idx="385">
                  <c:v>3.3815495790929018E-2</c:v>
                </c:pt>
                <c:pt idx="386">
                  <c:v>3.3912431320417095E-2</c:v>
                </c:pt>
                <c:pt idx="387">
                  <c:v>3.4008794494887661E-2</c:v>
                </c:pt>
                <c:pt idx="388">
                  <c:v>3.4104578863033148E-2</c:v>
                </c:pt>
                <c:pt idx="389">
                  <c:v>3.4199777998766626E-2</c:v>
                </c:pt>
                <c:pt idx="390">
                  <c:v>3.4294385501936302E-2</c:v>
                </c:pt>
                <c:pt idx="391">
                  <c:v>3.4388394999038834E-2</c:v>
                </c:pt>
                <c:pt idx="392">
                  <c:v>3.4481800143931263E-2</c:v>
                </c:pt>
                <c:pt idx="393">
                  <c:v>3.4574594618541468E-2</c:v>
                </c:pt>
                <c:pt idx="394">
                  <c:v>3.4666772133577106E-2</c:v>
                </c:pt>
                <c:pt idx="395">
                  <c:v>3.475832642923276E-2</c:v>
                </c:pt>
                <c:pt idx="396">
                  <c:v>3.4849251275895415E-2</c:v>
                </c:pt>
                <c:pt idx="397">
                  <c:v>3.493954047484793E-2</c:v>
                </c:pt>
                <c:pt idx="398">
                  <c:v>3.5029187858970565E-2</c:v>
                </c:pt>
                <c:pt idx="399">
                  <c:v>3.5118187293440281E-2</c:v>
                </c:pt>
                <c:pt idx="400">
                  <c:v>3.5206532676427947E-2</c:v>
                </c:pt>
                <c:pt idx="401">
                  <c:v>3.5294217939793031E-2</c:v>
                </c:pt>
                <c:pt idx="402">
                  <c:v>3.5381237049775985E-2</c:v>
                </c:pt>
                <c:pt idx="403">
                  <c:v>3.5467584007687923E-2</c:v>
                </c:pt>
                <c:pt idx="404">
                  <c:v>3.5553252850597752E-2</c:v>
                </c:pt>
                <c:pt idx="405">
                  <c:v>3.5638237652016382E-2</c:v>
                </c:pt>
                <c:pt idx="406">
                  <c:v>3.5722532522578142E-2</c:v>
                </c:pt>
                <c:pt idx="407">
                  <c:v>3.5806131610719154E-2</c:v>
                </c:pt>
                <c:pt idx="408">
                  <c:v>3.5889029103352552E-2</c:v>
                </c:pt>
                <c:pt idx="409">
                  <c:v>3.5971219226540493E-2</c:v>
                </c:pt>
                <c:pt idx="410">
                  <c:v>3.6052696246162905E-2</c:v>
                </c:pt>
                <c:pt idx="411">
                  <c:v>3.6133454468582668E-2</c:v>
                </c:pt>
                <c:pt idx="412">
                  <c:v>3.6213488241307358E-2</c:v>
                </c:pt>
                <c:pt idx="413">
                  <c:v>3.6292791953647215E-2</c:v>
                </c:pt>
                <c:pt idx="414">
                  <c:v>3.6371360037369502E-2</c:v>
                </c:pt>
                <c:pt idx="415">
                  <c:v>3.6449186967348821E-2</c:v>
                </c:pt>
                <c:pt idx="416">
                  <c:v>3.6526267262213571E-2</c:v>
                </c:pt>
                <c:pt idx="417">
                  <c:v>3.6602595484988308E-2</c:v>
                </c:pt>
                <c:pt idx="418">
                  <c:v>3.6678166243731825E-2</c:v>
                </c:pt>
                <c:pt idx="419">
                  <c:v>3.6752974192171071E-2</c:v>
                </c:pt>
                <c:pt idx="420">
                  <c:v>3.6827014030330577E-2</c:v>
                </c:pt>
                <c:pt idx="421">
                  <c:v>3.6900280505157403E-2</c:v>
                </c:pt>
                <c:pt idx="422">
                  <c:v>3.6972768411141506E-2</c:v>
                </c:pt>
                <c:pt idx="423">
                  <c:v>3.7044472590931382E-2</c:v>
                </c:pt>
                <c:pt idx="424">
                  <c:v>3.7115387935944905E-2</c:v>
                </c:pt>
                <c:pt idx="425">
                  <c:v>3.7185509386975207E-2</c:v>
                </c:pt>
                <c:pt idx="426">
                  <c:v>3.7254831934791677E-2</c:v>
                </c:pt>
                <c:pt idx="427">
                  <c:v>3.7323350620735669E-2</c:v>
                </c:pt>
                <c:pt idx="428">
                  <c:v>3.7391060537311206E-2</c:v>
                </c:pt>
                <c:pt idx="429">
                  <c:v>3.745795682877015E-2</c:v>
                </c:pt>
                <c:pt idx="430">
                  <c:v>3.7524034691692187E-2</c:v>
                </c:pt>
                <c:pt idx="431">
                  <c:v>3.7589289375559151E-2</c:v>
                </c:pt>
                <c:pt idx="432">
                  <c:v>3.7653716183323825E-2</c:v>
                </c:pt>
                <c:pt idx="433">
                  <c:v>3.771731047197302E-2</c:v>
                </c:pt>
                <c:pt idx="434">
                  <c:v>3.778006765308492E-2</c:v>
                </c:pt>
                <c:pt idx="435">
                  <c:v>3.7841983193380425E-2</c:v>
                </c:pt>
                <c:pt idx="436">
                  <c:v>3.7903052615268669E-2</c:v>
                </c:pt>
                <c:pt idx="437">
                  <c:v>3.7963271497386361E-2</c:v>
                </c:pt>
                <c:pt idx="438">
                  <c:v>3.8022635475131024E-2</c:v>
                </c:pt>
                <c:pt idx="439">
                  <c:v>3.8081140241187986E-2</c:v>
                </c:pt>
                <c:pt idx="440">
                  <c:v>3.8138781546050979E-2</c:v>
                </c:pt>
                <c:pt idx="441">
                  <c:v>3.8195555198536409E-2</c:v>
                </c:pt>
                <c:pt idx="442">
                  <c:v>3.825145706629101E-2</c:v>
                </c:pt>
                <c:pt idx="443">
                  <c:v>3.8306483076293009E-2</c:v>
                </c:pt>
                <c:pt idx="444">
                  <c:v>3.8360629215346498E-2</c:v>
                </c:pt>
                <c:pt idx="445">
                  <c:v>3.8413891530569143E-2</c:v>
                </c:pt>
                <c:pt idx="446">
                  <c:v>3.8466266129872959E-2</c:v>
                </c:pt>
                <c:pt idx="447">
                  <c:v>3.8517749182438228E-2</c:v>
                </c:pt>
                <c:pt idx="448">
                  <c:v>3.8568336919180331E-2</c:v>
                </c:pt>
                <c:pt idx="449">
                  <c:v>3.8618025633209555E-2</c:v>
                </c:pt>
                <c:pt idx="450">
                  <c:v>3.8666811680283686E-2</c:v>
                </c:pt>
                <c:pt idx="451">
                  <c:v>3.8714691479253383E-2</c:v>
                </c:pt>
                <c:pt idx="452">
                  <c:v>3.8761661512500219E-2</c:v>
                </c:pt>
                <c:pt idx="453">
                  <c:v>3.8807718326367292E-2</c:v>
                </c:pt>
                <c:pt idx="454">
                  <c:v>3.8852858531582435E-2</c:v>
                </c:pt>
                <c:pt idx="455">
                  <c:v>3.8897078803673817E-2</c:v>
                </c:pt>
                <c:pt idx="456">
                  <c:v>3.894037588337794E-2</c:v>
                </c:pt>
                <c:pt idx="457">
                  <c:v>3.8982746577039977E-2</c:v>
                </c:pt>
                <c:pt idx="458">
                  <c:v>3.9024187757006362E-2</c:v>
                </c:pt>
                <c:pt idx="459">
                  <c:v>3.9064696362009481E-2</c:v>
                </c:pt>
                <c:pt idx="460">
                  <c:v>3.9104269397544571E-2</c:v>
                </c:pt>
                <c:pt idx="461">
                  <c:v>3.9142903936238586E-2</c:v>
                </c:pt>
                <c:pt idx="462">
                  <c:v>3.9180597118211133E-2</c:v>
                </c:pt>
                <c:pt idx="463">
                  <c:v>3.9217346151427218E-2</c:v>
                </c:pt>
                <c:pt idx="464">
                  <c:v>3.9253148312041956E-2</c:v>
                </c:pt>
                <c:pt idx="465">
                  <c:v>3.9288000944737021E-2</c:v>
                </c:pt>
                <c:pt idx="466">
                  <c:v>3.9321901463048835E-2</c:v>
                </c:pt>
                <c:pt idx="467">
                  <c:v>3.9354847349688492E-2</c:v>
                </c:pt>
                <c:pt idx="468">
                  <c:v>3.9386836156853247E-2</c:v>
                </c:pt>
                <c:pt idx="469">
                  <c:v>3.9417865506529641E-2</c:v>
                </c:pt>
                <c:pt idx="470">
                  <c:v>3.9447933090788104E-2</c:v>
                </c:pt>
                <c:pt idx="471">
                  <c:v>3.9477036672069046E-2</c:v>
                </c:pt>
                <c:pt idx="472">
                  <c:v>3.9505174083460388E-2</c:v>
                </c:pt>
                <c:pt idx="473">
                  <c:v>3.9532343228966413E-2</c:v>
                </c:pt>
                <c:pt idx="474">
                  <c:v>3.9558542083768043E-2</c:v>
                </c:pt>
                <c:pt idx="475">
                  <c:v>3.9583768694474282E-2</c:v>
                </c:pt>
                <c:pt idx="476">
                  <c:v>3.9608021179364961E-2</c:v>
                </c:pt>
                <c:pt idx="477">
                  <c:v>3.9631297728624705E-2</c:v>
                </c:pt>
                <c:pt idx="478">
                  <c:v>3.9653596604567985E-2</c:v>
                </c:pt>
                <c:pt idx="479">
                  <c:v>3.9674916141855338E-2</c:v>
                </c:pt>
                <c:pt idx="480">
                  <c:v>3.9695254747700637E-2</c:v>
                </c:pt>
                <c:pt idx="481">
                  <c:v>3.9714610902069451E-2</c:v>
                </c:pt>
                <c:pt idx="482">
                  <c:v>3.9732983157868343E-2</c:v>
                </c:pt>
                <c:pt idx="483">
                  <c:v>3.9750370141125195E-2</c:v>
                </c:pt>
                <c:pt idx="484">
                  <c:v>3.9766770551160457E-2</c:v>
                </c:pt>
                <c:pt idx="485">
                  <c:v>3.9782183160749301E-2</c:v>
                </c:pt>
                <c:pt idx="486">
                  <c:v>3.9796606816274713E-2</c:v>
                </c:pt>
                <c:pt idx="487">
                  <c:v>3.9810040437871369E-2</c:v>
                </c:pt>
                <c:pt idx="488">
                  <c:v>3.9822483019560366E-2</c:v>
                </c:pt>
                <c:pt idx="489">
                  <c:v>3.9833933629374797E-2</c:v>
                </c:pt>
                <c:pt idx="490">
                  <c:v>3.9844391409476126E-2</c:v>
                </c:pt>
                <c:pt idx="491">
                  <c:v>3.985385557626122E-2</c:v>
                </c:pt>
                <c:pt idx="492">
                  <c:v>3.9862325420460282E-2</c:v>
                </c:pt>
                <c:pt idx="493">
                  <c:v>3.9869800307225374E-2</c:v>
                </c:pt>
                <c:pt idx="494">
                  <c:v>3.9876279676209804E-2</c:v>
                </c:pt>
                <c:pt idx="495">
                  <c:v>3.9881763041638041E-2</c:v>
                </c:pt>
                <c:pt idx="496">
                  <c:v>3.98862499923665E-2</c:v>
                </c:pt>
                <c:pt idx="497">
                  <c:v>3.9889740191934864E-2</c:v>
                </c:pt>
                <c:pt idx="498">
                  <c:v>3.9892233378608158E-2</c:v>
                </c:pt>
                <c:pt idx="499">
                  <c:v>3.9893729365409462E-2</c:v>
                </c:pt>
                <c:pt idx="500">
                  <c:v>3.9894228040143274E-2</c:v>
                </c:pt>
                <c:pt idx="501">
                  <c:v>3.9893729365409518E-2</c:v>
                </c:pt>
                <c:pt idx="502">
                  <c:v>3.9892233378608269E-2</c:v>
                </c:pt>
                <c:pt idx="503">
                  <c:v>3.988974019193503E-2</c:v>
                </c:pt>
                <c:pt idx="504">
                  <c:v>3.9886249992366729E-2</c:v>
                </c:pt>
                <c:pt idx="505">
                  <c:v>3.9881763041638325E-2</c:v>
                </c:pt>
                <c:pt idx="506">
                  <c:v>3.9876279676210137E-2</c:v>
                </c:pt>
                <c:pt idx="507">
                  <c:v>3.9869800307225776E-2</c:v>
                </c:pt>
                <c:pt idx="508">
                  <c:v>3.9862325420460733E-2</c:v>
                </c:pt>
                <c:pt idx="509">
                  <c:v>3.9853855576261733E-2</c:v>
                </c:pt>
                <c:pt idx="510">
                  <c:v>3.9844391409476689E-2</c:v>
                </c:pt>
                <c:pt idx="511">
                  <c:v>3.9833933629375422E-2</c:v>
                </c:pt>
                <c:pt idx="512">
                  <c:v>3.9822483019561039E-2</c:v>
                </c:pt>
                <c:pt idx="513">
                  <c:v>3.9810040437872105E-2</c:v>
                </c:pt>
                <c:pt idx="514">
                  <c:v>3.9796606816275511E-2</c:v>
                </c:pt>
                <c:pt idx="515">
                  <c:v>3.9782183160750148E-2</c:v>
                </c:pt>
                <c:pt idx="516">
                  <c:v>3.976677055116136E-2</c:v>
                </c:pt>
                <c:pt idx="517">
                  <c:v>3.9750370141126153E-2</c:v>
                </c:pt>
                <c:pt idx="518">
                  <c:v>3.9732983157869363E-2</c:v>
                </c:pt>
                <c:pt idx="519">
                  <c:v>3.9714610902070527E-2</c:v>
                </c:pt>
                <c:pt idx="520">
                  <c:v>3.9695254747701768E-2</c:v>
                </c:pt>
                <c:pt idx="521">
                  <c:v>3.9674916141856517E-2</c:v>
                </c:pt>
                <c:pt idx="522">
                  <c:v>3.9653596604569227E-2</c:v>
                </c:pt>
                <c:pt idx="523">
                  <c:v>3.963129772862601E-2</c:v>
                </c:pt>
                <c:pt idx="524">
                  <c:v>3.9608021179366314E-2</c:v>
                </c:pt>
                <c:pt idx="525">
                  <c:v>3.9583768694475691E-2</c:v>
                </c:pt>
                <c:pt idx="526">
                  <c:v>3.9558542083769507E-2</c:v>
                </c:pt>
                <c:pt idx="527">
                  <c:v>3.9532343228967932E-2</c:v>
                </c:pt>
                <c:pt idx="528">
                  <c:v>3.950517408346195E-2</c:v>
                </c:pt>
                <c:pt idx="529">
                  <c:v>3.947703667207067E-2</c:v>
                </c:pt>
                <c:pt idx="530">
                  <c:v>3.9447933090789783E-2</c:v>
                </c:pt>
                <c:pt idx="531">
                  <c:v>3.9417865506531376E-2</c:v>
                </c:pt>
                <c:pt idx="532">
                  <c:v>3.9386836156855037E-2</c:v>
                </c:pt>
                <c:pt idx="533">
                  <c:v>3.9354847349690331E-2</c:v>
                </c:pt>
                <c:pt idx="534">
                  <c:v>3.9321901463050736E-2</c:v>
                </c:pt>
                <c:pt idx="535">
                  <c:v>3.9288000944738971E-2</c:v>
                </c:pt>
                <c:pt idx="536">
                  <c:v>3.9253148312043969E-2</c:v>
                </c:pt>
                <c:pt idx="537">
                  <c:v>3.9217346151429286E-2</c:v>
                </c:pt>
                <c:pt idx="538">
                  <c:v>3.9180597118213249E-2</c:v>
                </c:pt>
                <c:pt idx="539">
                  <c:v>3.9142903936240751E-2</c:v>
                </c:pt>
                <c:pt idx="540">
                  <c:v>3.9104269397546791E-2</c:v>
                </c:pt>
                <c:pt idx="541">
                  <c:v>3.9064696362011757E-2</c:v>
                </c:pt>
                <c:pt idx="542">
                  <c:v>3.9024187757008694E-2</c:v>
                </c:pt>
                <c:pt idx="543">
                  <c:v>3.8982746577042357E-2</c:v>
                </c:pt>
                <c:pt idx="544">
                  <c:v>3.8940375883380368E-2</c:v>
                </c:pt>
                <c:pt idx="545">
                  <c:v>3.8897078803676301E-2</c:v>
                </c:pt>
                <c:pt idx="546">
                  <c:v>3.8852858531584974E-2</c:v>
                </c:pt>
                <c:pt idx="547">
                  <c:v>3.8807718326369887E-2</c:v>
                </c:pt>
                <c:pt idx="548">
                  <c:v>3.8761661512502869E-2</c:v>
                </c:pt>
                <c:pt idx="549">
                  <c:v>3.8714691479256082E-2</c:v>
                </c:pt>
                <c:pt idx="550">
                  <c:v>3.8666811680286434E-2</c:v>
                </c:pt>
                <c:pt idx="551">
                  <c:v>3.8618025633212351E-2</c:v>
                </c:pt>
                <c:pt idx="552">
                  <c:v>3.8568336919183183E-2</c:v>
                </c:pt>
                <c:pt idx="553">
                  <c:v>3.8517749182441129E-2</c:v>
                </c:pt>
                <c:pt idx="554">
                  <c:v>3.8466266129875915E-2</c:v>
                </c:pt>
                <c:pt idx="555">
                  <c:v>3.841389153057214E-2</c:v>
                </c:pt>
                <c:pt idx="556">
                  <c:v>3.8360629215349551E-2</c:v>
                </c:pt>
                <c:pt idx="557">
                  <c:v>3.8306483076296111E-2</c:v>
                </c:pt>
                <c:pt idx="558">
                  <c:v>3.825145706629416E-2</c:v>
                </c:pt>
                <c:pt idx="559">
                  <c:v>3.8195555198539607E-2</c:v>
                </c:pt>
                <c:pt idx="560">
                  <c:v>3.8138781546054233E-2</c:v>
                </c:pt>
                <c:pt idx="561">
                  <c:v>3.8081140241191282E-2</c:v>
                </c:pt>
                <c:pt idx="562">
                  <c:v>3.8022635475134375E-2</c:v>
                </c:pt>
                <c:pt idx="563">
                  <c:v>3.7963271497389754E-2</c:v>
                </c:pt>
                <c:pt idx="564">
                  <c:v>3.7903052615272118E-2</c:v>
                </c:pt>
                <c:pt idx="565">
                  <c:v>3.7841983193383923E-2</c:v>
                </c:pt>
                <c:pt idx="566">
                  <c:v>3.7780067653088466E-2</c:v>
                </c:pt>
                <c:pt idx="567">
                  <c:v>3.7717310471976614E-2</c:v>
                </c:pt>
                <c:pt idx="568">
                  <c:v>3.7653716183327461E-2</c:v>
                </c:pt>
                <c:pt idx="569">
                  <c:v>3.7589289375562836E-2</c:v>
                </c:pt>
                <c:pt idx="570">
                  <c:v>3.7524034691695921E-2</c:v>
                </c:pt>
                <c:pt idx="571">
                  <c:v>3.7457956828773932E-2</c:v>
                </c:pt>
                <c:pt idx="572">
                  <c:v>3.7391060537315023E-2</c:v>
                </c:pt>
                <c:pt idx="573">
                  <c:v>3.7323350620739548E-2</c:v>
                </c:pt>
                <c:pt idx="574">
                  <c:v>3.725483193479559E-2</c:v>
                </c:pt>
                <c:pt idx="575">
                  <c:v>3.7185509386979169E-2</c:v>
                </c:pt>
                <c:pt idx="576">
                  <c:v>3.7115387935948908E-2</c:v>
                </c:pt>
                <c:pt idx="577">
                  <c:v>3.7044472590935434E-2</c:v>
                </c:pt>
                <c:pt idx="578">
                  <c:v>3.6972768411145607E-2</c:v>
                </c:pt>
                <c:pt idx="579">
                  <c:v>3.6900280505161538E-2</c:v>
                </c:pt>
                <c:pt idx="580">
                  <c:v>3.6827014030334761E-2</c:v>
                </c:pt>
                <c:pt idx="581">
                  <c:v>3.6752974192175297E-2</c:v>
                </c:pt>
                <c:pt idx="582">
                  <c:v>3.6678166243736099E-2</c:v>
                </c:pt>
                <c:pt idx="583">
                  <c:v>3.6602595484992624E-2</c:v>
                </c:pt>
                <c:pt idx="584">
                  <c:v>3.6526267262217936E-2</c:v>
                </c:pt>
                <c:pt idx="585">
                  <c:v>3.644918696735322E-2</c:v>
                </c:pt>
                <c:pt idx="586">
                  <c:v>3.637136003737395E-2</c:v>
                </c:pt>
                <c:pt idx="587">
                  <c:v>3.6292791953651711E-2</c:v>
                </c:pt>
                <c:pt idx="588">
                  <c:v>3.6213488241311889E-2</c:v>
                </c:pt>
                <c:pt idx="589">
                  <c:v>3.6133454468587241E-2</c:v>
                </c:pt>
                <c:pt idx="590">
                  <c:v>3.6052696246167512E-2</c:v>
                </c:pt>
                <c:pt idx="591">
                  <c:v>3.5971219226545142E-2</c:v>
                </c:pt>
                <c:pt idx="592">
                  <c:v>3.5889029103357242E-2</c:v>
                </c:pt>
                <c:pt idx="593">
                  <c:v>3.5806131610723886E-2</c:v>
                </c:pt>
                <c:pt idx="594">
                  <c:v>3.5722532522582923E-2</c:v>
                </c:pt>
                <c:pt idx="595">
                  <c:v>3.563823765202119E-2</c:v>
                </c:pt>
                <c:pt idx="596">
                  <c:v>3.5553252850602603E-2</c:v>
                </c:pt>
                <c:pt idx="597">
                  <c:v>3.5467584007692822E-2</c:v>
                </c:pt>
                <c:pt idx="598">
                  <c:v>3.5381237049780918E-2</c:v>
                </c:pt>
                <c:pt idx="599">
                  <c:v>3.5294217939798006E-2</c:v>
                </c:pt>
                <c:pt idx="600">
                  <c:v>3.520653267643295E-2</c:v>
                </c:pt>
                <c:pt idx="601">
                  <c:v>3.5118187293445326E-2</c:v>
                </c:pt>
                <c:pt idx="602">
                  <c:v>3.5029187858975637E-2</c:v>
                </c:pt>
                <c:pt idx="603">
                  <c:v>3.4939540474853051E-2</c:v>
                </c:pt>
                <c:pt idx="604">
                  <c:v>3.4849251275900564E-2</c:v>
                </c:pt>
                <c:pt idx="605">
                  <c:v>3.4758326429237943E-2</c:v>
                </c:pt>
                <c:pt idx="606">
                  <c:v>3.4666772133582331E-2</c:v>
                </c:pt>
                <c:pt idx="607">
                  <c:v>3.4574594618546728E-2</c:v>
                </c:pt>
                <c:pt idx="608">
                  <c:v>3.4481800143936557E-2</c:v>
                </c:pt>
                <c:pt idx="609">
                  <c:v>3.4388394999044163E-2</c:v>
                </c:pt>
                <c:pt idx="610">
                  <c:v>3.4294385501941665E-2</c:v>
                </c:pt>
                <c:pt idx="611">
                  <c:v>3.4199777998772017E-2</c:v>
                </c:pt>
                <c:pt idx="612">
                  <c:v>3.4104578863038582E-2</c:v>
                </c:pt>
                <c:pt idx="613">
                  <c:v>3.4008794494893121E-2</c:v>
                </c:pt>
                <c:pt idx="614">
                  <c:v>3.3912431320422591E-2</c:v>
                </c:pt>
                <c:pt idx="615">
                  <c:v>3.3815495790934541E-2</c:v>
                </c:pt>
                <c:pt idx="616">
                  <c:v>3.3717994382241483E-2</c:v>
                </c:pt>
                <c:pt idx="617">
                  <c:v>3.3619933593944183E-2</c:v>
                </c:pt>
                <c:pt idx="618">
                  <c:v>3.3521319948714087E-2</c:v>
                </c:pt>
                <c:pt idx="619">
                  <c:v>3.3422159991574898E-2</c:v>
                </c:pt>
                <c:pt idx="620">
                  <c:v>3.3322460289183495E-2</c:v>
                </c:pt>
                <c:pt idx="621">
                  <c:v>3.322222742911024E-2</c:v>
                </c:pt>
                <c:pt idx="622">
                  <c:v>3.3121468019118867E-2</c:v>
                </c:pt>
                <c:pt idx="623">
                  <c:v>3.3020188686445941E-2</c:v>
                </c:pt>
                <c:pt idx="624">
                  <c:v>3.2918396077080095E-2</c:v>
                </c:pt>
                <c:pt idx="625">
                  <c:v>3.2816096855041152E-2</c:v>
                </c:pt>
                <c:pt idx="626">
                  <c:v>3.2713297701659115E-2</c:v>
                </c:pt>
                <c:pt idx="627">
                  <c:v>3.261000531485337E-2</c:v>
                </c:pt>
                <c:pt idx="628">
                  <c:v>3.2506226408411928E-2</c:v>
                </c:pt>
                <c:pt idx="629">
                  <c:v>3.2401967711271039E-2</c:v>
                </c:pt>
                <c:pt idx="630">
                  <c:v>3.2297235966795193E-2</c:v>
                </c:pt>
                <c:pt idx="631">
                  <c:v>3.2192037932057535E-2</c:v>
                </c:pt>
                <c:pt idx="632">
                  <c:v>3.2086380377121054E-2</c:v>
                </c:pt>
                <c:pt idx="633">
                  <c:v>3.1980270084320292E-2</c:v>
                </c:pt>
                <c:pt idx="634">
                  <c:v>3.1873713847544005E-2</c:v>
                </c:pt>
                <c:pt idx="635">
                  <c:v>3.1766718471518698E-2</c:v>
                </c:pt>
                <c:pt idx="636">
                  <c:v>3.1659290771093175E-2</c:v>
                </c:pt>
                <c:pt idx="637">
                  <c:v>3.1551437570524248E-2</c:v>
                </c:pt>
                <c:pt idx="638">
                  <c:v>3.1443165702763669E-2</c:v>
                </c:pt>
                <c:pt idx="639">
                  <c:v>3.1334482008746341E-2</c:v>
                </c:pt>
                <c:pt idx="640">
                  <c:v>3.1225393336680105E-2</c:v>
                </c:pt>
                <c:pt idx="641">
                  <c:v>3.1115906541336887E-2</c:v>
                </c:pt>
                <c:pt idx="642">
                  <c:v>3.1006028483345632E-2</c:v>
                </c:pt>
                <c:pt idx="643">
                  <c:v>3.0895766028486909E-2</c:v>
                </c:pt>
                <c:pt idx="644">
                  <c:v>3.0785126046989349E-2</c:v>
                </c:pt>
                <c:pt idx="645">
                  <c:v>3.0674115412828072E-2</c:v>
                </c:pt>
                <c:pt idx="646">
                  <c:v>3.0562741003025085E-2</c:v>
                </c:pt>
                <c:pt idx="647">
                  <c:v>3.0451009696951865E-2</c:v>
                </c:pt>
                <c:pt idx="648">
                  <c:v>3.0338928375634146E-2</c:v>
                </c:pt>
                <c:pt idx="649">
                  <c:v>3.0226503921059047E-2</c:v>
                </c:pt>
                <c:pt idx="650">
                  <c:v>3.0113743215484615E-2</c:v>
                </c:pt>
                <c:pt idx="651">
                  <c:v>3.0000653140751867E-2</c:v>
                </c:pt>
                <c:pt idx="652">
                  <c:v>2.9887240577599485E-2</c:v>
                </c:pt>
                <c:pt idx="653">
                  <c:v>2.9773512404981176E-2</c:v>
                </c:pt>
                <c:pt idx="654">
                  <c:v>2.9659475499385819E-2</c:v>
                </c:pt>
                <c:pt idx="655">
                  <c:v>2.9545136734160558E-2</c:v>
                </c:pt>
                <c:pt idx="656">
                  <c:v>2.9430502978836797E-2</c:v>
                </c:pt>
                <c:pt idx="657">
                  <c:v>2.9315581098459303E-2</c:v>
                </c:pt>
                <c:pt idx="658">
                  <c:v>2.9200377952918459E-2</c:v>
                </c:pt>
                <c:pt idx="659">
                  <c:v>2.9084900396285761E-2</c:v>
                </c:pt>
                <c:pt idx="660">
                  <c:v>2.8969155276152622E-2</c:v>
                </c:pt>
                <c:pt idx="661">
                  <c:v>2.8853149432972618E-2</c:v>
                </c:pt>
                <c:pt idx="662">
                  <c:v>2.8736889699407207E-2</c:v>
                </c:pt>
                <c:pt idx="663">
                  <c:v>2.8620382899675091E-2</c:v>
                </c:pt>
                <c:pt idx="664">
                  <c:v>2.8503635848905133E-2</c:v>
                </c:pt>
                <c:pt idx="665">
                  <c:v>2.8386655352493156E-2</c:v>
                </c:pt>
                <c:pt idx="666">
                  <c:v>2.8269448205462466E-2</c:v>
                </c:pt>
                <c:pt idx="667">
                  <c:v>2.8152021191828348E-2</c:v>
                </c:pt>
                <c:pt idx="668">
                  <c:v>2.8034381083966529E-2</c:v>
                </c:pt>
                <c:pt idx="669">
                  <c:v>2.7916534641985683E-2</c:v>
                </c:pt>
                <c:pt idx="670">
                  <c:v>2.7798488613104147E-2</c:v>
                </c:pt>
                <c:pt idx="671">
                  <c:v>2.7680249731030785E-2</c:v>
                </c:pt>
                <c:pt idx="672">
                  <c:v>2.7561824715350198E-2</c:v>
                </c:pt>
                <c:pt idx="673">
                  <c:v>2.7443220270912269E-2</c:v>
                </c:pt>
                <c:pt idx="674">
                  <c:v>2.7324443087226175E-2</c:v>
                </c:pt>
                <c:pt idx="675">
                  <c:v>2.7205499837858922E-2</c:v>
                </c:pt>
                <c:pt idx="676">
                  <c:v>2.7086397179838382E-2</c:v>
                </c:pt>
                <c:pt idx="677">
                  <c:v>2.6967141753061127E-2</c:v>
                </c:pt>
                <c:pt idx="678">
                  <c:v>2.6847740179704847E-2</c:v>
                </c:pt>
                <c:pt idx="679">
                  <c:v>2.6728199063645628E-2</c:v>
                </c:pt>
                <c:pt idx="680">
                  <c:v>2.660852498988011E-2</c:v>
                </c:pt>
                <c:pt idx="681">
                  <c:v>2.6488724523952463E-2</c:v>
                </c:pt>
                <c:pt idx="682">
                  <c:v>2.6368804211386467E-2</c:v>
                </c:pt>
                <c:pt idx="683">
                  <c:v>2.6248770577122549E-2</c:v>
                </c:pt>
                <c:pt idx="684">
                  <c:v>2.612863012495999E-2</c:v>
                </c:pt>
                <c:pt idx="685">
                  <c:v>2.6008389337004251E-2</c:v>
                </c:pt>
                <c:pt idx="686">
                  <c:v>2.5888054673119582E-2</c:v>
                </c:pt>
                <c:pt idx="687">
                  <c:v>2.5767632570386844E-2</c:v>
                </c:pt>
                <c:pt idx="688">
                  <c:v>2.5647129442566755E-2</c:v>
                </c:pt>
                <c:pt idx="689">
                  <c:v>2.5526551679568462E-2</c:v>
                </c:pt>
                <c:pt idx="690">
                  <c:v>2.5405905646923636E-2</c:v>
                </c:pt>
                <c:pt idx="691">
                  <c:v>2.5285197685265999E-2</c:v>
                </c:pt>
                <c:pt idx="692">
                  <c:v>2.5164434109816461E-2</c:v>
                </c:pt>
                <c:pt idx="693">
                  <c:v>2.5043621209873867E-2</c:v>
                </c:pt>
                <c:pt idx="694">
                  <c:v>2.4922765248311361E-2</c:v>
                </c:pt>
                <c:pt idx="695">
                  <c:v>2.4801872461078487E-2</c:v>
                </c:pt>
                <c:pt idx="696">
                  <c:v>2.4680949056709058E-2</c:v>
                </c:pt>
                <c:pt idx="697">
                  <c:v>2.4560001215834779E-2</c:v>
                </c:pt>
                <c:pt idx="698">
                  <c:v>2.4439035090704761E-2</c:v>
                </c:pt>
                <c:pt idx="699">
                  <c:v>2.4318056804710886E-2</c:v>
                </c:pt>
                <c:pt idx="700">
                  <c:v>2.4197072451919151E-2</c:v>
                </c:pt>
                <c:pt idx="701">
                  <c:v>2.4076088096606902E-2</c:v>
                </c:pt>
                <c:pt idx="702">
                  <c:v>2.3955109772806168E-2</c:v>
                </c:pt>
                <c:pt idx="703">
                  <c:v>2.383414348385297E-2</c:v>
                </c:pt>
                <c:pt idx="704">
                  <c:v>2.3713195201942795E-2</c:v>
                </c:pt>
                <c:pt idx="705">
                  <c:v>2.3592270867692101E-2</c:v>
                </c:pt>
                <c:pt idx="706">
                  <c:v>2.3471376389706033E-2</c:v>
                </c:pt>
                <c:pt idx="707">
                  <c:v>2.335051764415234E-2</c:v>
                </c:pt>
                <c:pt idx="708">
                  <c:v>2.3229700474341482E-2</c:v>
                </c:pt>
                <c:pt idx="709">
                  <c:v>2.3108930690312994E-2</c:v>
                </c:pt>
                <c:pt idx="710">
                  <c:v>2.2988214068428176E-2</c:v>
                </c:pt>
                <c:pt idx="711">
                  <c:v>2.2867556350968998E-2</c:v>
                </c:pt>
                <c:pt idx="712">
                  <c:v>2.2746963245743473E-2</c:v>
                </c:pt>
                <c:pt idx="713">
                  <c:v>2.2626440425697277E-2</c:v>
                </c:pt>
                <c:pt idx="714">
                  <c:v>2.2505993528531852E-2</c:v>
                </c:pt>
                <c:pt idx="715">
                  <c:v>2.2385628156328836E-2</c:v>
                </c:pt>
                <c:pt idx="716">
                  <c:v>2.2265349875181008E-2</c:v>
                </c:pt>
                <c:pt idx="717">
                  <c:v>2.2145164214829614E-2</c:v>
                </c:pt>
                <c:pt idx="718">
                  <c:v>2.2025076668308222E-2</c:v>
                </c:pt>
                <c:pt idx="719">
                  <c:v>2.1905092691593096E-2</c:v>
                </c:pt>
                <c:pt idx="720">
                  <c:v>2.1785217703259956E-2</c:v>
                </c:pt>
                <c:pt idx="721">
                  <c:v>2.1665457084147421E-2</c:v>
                </c:pt>
                <c:pt idx="722">
                  <c:v>2.1545816177026878E-2</c:v>
                </c:pt>
                <c:pt idx="723">
                  <c:v>2.1426300286278989E-2</c:v>
                </c:pt>
                <c:pt idx="724">
                  <c:v>2.1306914677576696E-2</c:v>
                </c:pt>
                <c:pt idx="725">
                  <c:v>2.1187664577574858E-2</c:v>
                </c:pt>
                <c:pt idx="726">
                  <c:v>2.1068555173606441E-2</c:v>
                </c:pt>
                <c:pt idx="727">
                  <c:v>2.0949591613385336E-2</c:v>
                </c:pt>
                <c:pt idx="728">
                  <c:v>2.0830779004715749E-2</c:v>
                </c:pt>
                <c:pt idx="729">
                  <c:v>2.0712122415208249E-2</c:v>
                </c:pt>
                <c:pt idx="730">
                  <c:v>2.0593626872002391E-2</c:v>
                </c:pt>
                <c:pt idx="731">
                  <c:v>2.0475297361495955E-2</c:v>
                </c:pt>
                <c:pt idx="732">
                  <c:v>2.035713882908086E-2</c:v>
                </c:pt>
                <c:pt idx="733">
                  <c:v>2.0239156178885647E-2</c:v>
                </c:pt>
                <c:pt idx="734">
                  <c:v>2.0121354273524648E-2</c:v>
                </c:pt>
                <c:pt idx="735">
                  <c:v>2.0003737933853686E-2</c:v>
                </c:pt>
                <c:pt idx="736">
                  <c:v>1.9886311938732498E-2</c:v>
                </c:pt>
                <c:pt idx="737">
                  <c:v>1.9769081024793734E-2</c:v>
                </c:pt>
                <c:pt idx="738">
                  <c:v>1.9652049886218558E-2</c:v>
                </c:pt>
                <c:pt idx="739">
                  <c:v>1.9535223174518879E-2</c:v>
                </c:pt>
                <c:pt idx="740">
                  <c:v>1.9418605498326195E-2</c:v>
                </c:pt>
                <c:pt idx="741">
                  <c:v>1.9302201423187008E-2</c:v>
                </c:pt>
                <c:pt idx="742">
                  <c:v>1.9186015471364833E-2</c:v>
                </c:pt>
                <c:pt idx="743">
                  <c:v>1.9070052121648827E-2</c:v>
                </c:pt>
                <c:pt idx="744">
                  <c:v>1.8954315809168912E-2</c:v>
                </c:pt>
                <c:pt idx="745">
                  <c:v>1.8838810925217518E-2</c:v>
                </c:pt>
                <c:pt idx="746">
                  <c:v>1.8723541817077836E-2</c:v>
                </c:pt>
                <c:pt idx="747">
                  <c:v>1.8608512787858605E-2</c:v>
                </c:pt>
                <c:pt idx="748">
                  <c:v>1.8493728096335402E-2</c:v>
                </c:pt>
                <c:pt idx="749">
                  <c:v>1.8379191956798498E-2</c:v>
                </c:pt>
                <c:pt idx="750">
                  <c:v>1.8264908538907058E-2</c:v>
                </c:pt>
                <c:pt idx="751">
                  <c:v>1.8150881967549947E-2</c:v>
                </c:pt>
                <c:pt idx="752">
                  <c:v>1.8037116322712893E-2</c:v>
                </c:pt>
                <c:pt idx="753">
                  <c:v>1.7923615639352082E-2</c:v>
                </c:pt>
                <c:pt idx="754">
                  <c:v>1.7810383907274206E-2</c:v>
                </c:pt>
                <c:pt idx="755">
                  <c:v>1.7697425071022812E-2</c:v>
                </c:pt>
                <c:pt idx="756">
                  <c:v>1.7584743029771074E-2</c:v>
                </c:pt>
                <c:pt idx="757">
                  <c:v>1.7472341637220862E-2</c:v>
                </c:pt>
                <c:pt idx="758">
                  <c:v>1.7360224701508126E-2</c:v>
                </c:pt>
                <c:pt idx="759">
                  <c:v>1.7248395985114566E-2</c:v>
                </c:pt>
                <c:pt idx="760">
                  <c:v>1.713685920478555E-2</c:v>
                </c:pt>
                <c:pt idx="761">
                  <c:v>1.7025618031454262E-2</c:v>
                </c:pt>
                <c:pt idx="762">
                  <c:v>1.691467609017204E-2</c:v>
                </c:pt>
                <c:pt idx="763">
                  <c:v>1.6804036960044896E-2</c:v>
                </c:pt>
                <c:pt idx="764">
                  <c:v>1.6693704174176167E-2</c:v>
                </c:pt>
                <c:pt idx="765">
                  <c:v>1.6583681219615249E-2</c:v>
                </c:pt>
                <c:pt idx="766">
                  <c:v>1.6473971537312452E-2</c:v>
                </c:pt>
                <c:pt idx="767">
                  <c:v>1.6364578522079856E-2</c:v>
                </c:pt>
                <c:pt idx="768">
                  <c:v>1.6255505522558167E-2</c:v>
                </c:pt>
                <c:pt idx="769">
                  <c:v>1.6146755841189624E-2</c:v>
                </c:pt>
                <c:pt idx="770">
                  <c:v>1.6038332734196699E-2</c:v>
                </c:pt>
                <c:pt idx="771">
                  <c:v>1.5930239411566852E-2</c:v>
                </c:pt>
                <c:pt idx="772">
                  <c:v>1.5822479037043025E-2</c:v>
                </c:pt>
                <c:pt idx="773">
                  <c:v>1.5715054728120056E-2</c:v>
                </c:pt>
                <c:pt idx="774">
                  <c:v>1.5607969556046791E-2</c:v>
                </c:pt>
                <c:pt idx="775">
                  <c:v>1.5501226545834015E-2</c:v>
                </c:pt>
                <c:pt idx="776">
                  <c:v>1.5394828676268056E-2</c:v>
                </c:pt>
                <c:pt idx="777">
                  <c:v>1.5288778879930047E-2</c:v>
                </c:pt>
                <c:pt idx="778">
                  <c:v>1.5183080043220831E-2</c:v>
                </c:pt>
                <c:pt idx="779">
                  <c:v>1.5077735006391448E-2</c:v>
                </c:pt>
                <c:pt idx="780">
                  <c:v>1.4972746563579135E-2</c:v>
                </c:pt>
                <c:pt idx="781">
                  <c:v>1.4868117462848841E-2</c:v>
                </c:pt>
                <c:pt idx="782">
                  <c:v>1.4763850406240201E-2</c:v>
                </c:pt>
                <c:pt idx="783">
                  <c:v>1.465994804981989E-2</c:v>
                </c:pt>
                <c:pt idx="784">
                  <c:v>1.4556413003739365E-2</c:v>
                </c:pt>
                <c:pt idx="785">
                  <c:v>1.4453247832297882E-2</c:v>
                </c:pt>
                <c:pt idx="786">
                  <c:v>1.4350455054010825E-2</c:v>
                </c:pt>
                <c:pt idx="787">
                  <c:v>1.4248037141683221E-2</c:v>
                </c:pt>
                <c:pt idx="788">
                  <c:v>1.4145996522488441E-2</c:v>
                </c:pt>
                <c:pt idx="789">
                  <c:v>1.4044335578052023E-2</c:v>
                </c:pt>
                <c:pt idx="790">
                  <c:v>1.3943056644540566E-2</c:v>
                </c:pt>
                <c:pt idx="791">
                  <c:v>1.384216201275564E-2</c:v>
                </c:pt>
                <c:pt idx="792">
                  <c:v>1.3741653928232695E-2</c:v>
                </c:pt>
                <c:pt idx="793">
                  <c:v>1.3641534591344848E-2</c:v>
                </c:pt>
                <c:pt idx="794">
                  <c:v>1.354180615741162E-2</c:v>
                </c:pt>
                <c:pt idx="795">
                  <c:v>1.3442470736812389E-2</c:v>
                </c:pt>
                <c:pt idx="796">
                  <c:v>1.3343530395104698E-2</c:v>
                </c:pt>
                <c:pt idx="797">
                  <c:v>1.3244987153147252E-2</c:v>
                </c:pt>
                <c:pt idx="798">
                  <c:v>1.3146842987227543E-2</c:v>
                </c:pt>
                <c:pt idx="799">
                  <c:v>1.3049099829194168E-2</c:v>
                </c:pt>
                <c:pt idx="800">
                  <c:v>1.2951759566593592E-2</c:v>
                </c:pt>
                <c:pt idx="801">
                  <c:v>1.2854824042811502E-2</c:v>
                </c:pt>
                <c:pt idx="802">
                  <c:v>1.275829505721858E-2</c:v>
                </c:pt>
                <c:pt idx="803">
                  <c:v>1.2662174365320644E-2</c:v>
                </c:pt>
                <c:pt idx="804">
                  <c:v>1.2566463678913179E-2</c:v>
                </c:pt>
                <c:pt idx="805">
                  <c:v>1.2471164666240068E-2</c:v>
                </c:pt>
                <c:pt idx="806">
                  <c:v>1.2376278952156651E-2</c:v>
                </c:pt>
                <c:pt idx="807">
                  <c:v>1.2281808118296851E-2</c:v>
                </c:pt>
                <c:pt idx="808">
                  <c:v>1.2187753703244484E-2</c:v>
                </c:pt>
                <c:pt idx="809">
                  <c:v>1.2094117202708612E-2</c:v>
                </c:pt>
                <c:pt idx="810">
                  <c:v>1.2000900069702844E-2</c:v>
                </c:pt>
                <c:pt idx="811">
                  <c:v>1.1908103714728644E-2</c:v>
                </c:pt>
                <c:pt idx="812">
                  <c:v>1.1815729505962482E-2</c:v>
                </c:pt>
                <c:pt idx="813">
                  <c:v>1.1723778769446837E-2</c:v>
                </c:pt>
                <c:pt idx="814">
                  <c:v>1.1632252789284935E-2</c:v>
                </c:pt>
                <c:pt idx="815">
                  <c:v>1.1541152807839211E-2</c:v>
                </c:pt>
                <c:pt idx="816">
                  <c:v>1.1450480025933433E-2</c:v>
                </c:pt>
                <c:pt idx="817">
                  <c:v>1.1360235603058415E-2</c:v>
                </c:pt>
                <c:pt idx="818">
                  <c:v>1.1270420657581222E-2</c:v>
                </c:pt>
                <c:pt idx="819">
                  <c:v>1.1181036266957925E-2</c:v>
                </c:pt>
                <c:pt idx="820">
                  <c:v>1.109208346794969E-2</c:v>
                </c:pt>
                <c:pt idx="821">
                  <c:v>1.100356325684229E-2</c:v>
                </c:pt>
                <c:pt idx="822">
                  <c:v>1.0915476589668844E-2</c:v>
                </c:pt>
                <c:pt idx="823">
                  <c:v>1.0827824382435871E-2</c:v>
                </c:pt>
                <c:pt idx="824">
                  <c:v>1.0740607511352456E-2</c:v>
                </c:pt>
                <c:pt idx="825">
                  <c:v>1.0653826813062567E-2</c:v>
                </c:pt>
                <c:pt idx="826">
                  <c:v>1.0567483084880406E-2</c:v>
                </c:pt>
                <c:pt idx="827">
                  <c:v>1.048157708502879E-2</c:v>
                </c:pt>
                <c:pt idx="828">
                  <c:v>1.039610953288043E-2</c:v>
                </c:pt>
                <c:pt idx="829">
                  <c:v>1.0311081109202137E-2</c:v>
                </c:pt>
                <c:pt idx="830">
                  <c:v>1.0226492456401781E-2</c:v>
                </c:pt>
                <c:pt idx="831">
                  <c:v>1.0142344178778073E-2</c:v>
                </c:pt>
                <c:pt idx="832">
                  <c:v>1.0058636842773005E-2</c:v>
                </c:pt>
                <c:pt idx="833">
                  <c:v>9.975370977226939E-3</c:v>
                </c:pt>
                <c:pt idx="834">
                  <c:v>9.8925470736362861E-3</c:v>
                </c:pt>
                <c:pt idx="835">
                  <c:v>9.8101655864136807E-3</c:v>
                </c:pt>
                <c:pt idx="836">
                  <c:v>9.7282269331506344E-3</c:v>
                </c:pt>
                <c:pt idx="837">
                  <c:v>9.646731494882578E-3</c:v>
                </c:pt>
                <c:pt idx="838">
                  <c:v>9.5656796163562478E-3</c:v>
                </c:pt>
                <c:pt idx="839">
                  <c:v>9.4850716062993678E-3</c:v>
                </c:pt>
                <c:pt idx="840">
                  <c:v>9.4049077376925083E-3</c:v>
                </c:pt>
                <c:pt idx="841">
                  <c:v>9.3251882480431571E-3</c:v>
                </c:pt>
                <c:pt idx="842">
                  <c:v>9.2459133396618522E-3</c:v>
                </c:pt>
                <c:pt idx="843">
                  <c:v>9.1670831799403954E-3</c:v>
                </c:pt>
                <c:pt idx="844">
                  <c:v>9.0886979016320344E-3</c:v>
                </c:pt>
                <c:pt idx="845">
                  <c:v>9.0107576031335443E-3</c:v>
                </c:pt>
                <c:pt idx="846">
                  <c:v>8.9332623487692175E-3</c:v>
                </c:pt>
                <c:pt idx="847">
                  <c:v>8.8562121690766438E-3</c:v>
                </c:pt>
                <c:pt idx="848">
                  <c:v>8.7796070610942425E-3</c:v>
                </c:pt>
                <c:pt idx="849">
                  <c:v>8.7034469886504984E-3</c:v>
                </c:pt>
                <c:pt idx="850">
                  <c:v>8.6277318826547995E-3</c:v>
                </c:pt>
                <c:pt idx="851">
                  <c:v>8.5524616413898916E-3</c:v>
                </c:pt>
                <c:pt idx="852">
                  <c:v>8.4776361308058368E-3</c:v>
                </c:pt>
                <c:pt idx="853">
                  <c:v>8.4032551848154287E-3</c:v>
                </c:pt>
                <c:pt idx="854">
                  <c:v>8.329318605591024E-3</c:v>
                </c:pt>
                <c:pt idx="855">
                  <c:v>8.2558261638627228E-3</c:v>
                </c:pt>
                <c:pt idx="856">
                  <c:v>8.1827775992178251E-3</c:v>
                </c:pt>
                <c:pt idx="857">
                  <c:v>8.1101726204015519E-3</c:v>
                </c:pt>
                <c:pt idx="858">
                  <c:v>8.0380109056189235E-3</c:v>
                </c:pt>
                <c:pt idx="859">
                  <c:v>7.9662921028377902E-3</c:v>
                </c:pt>
                <c:pt idx="860">
                  <c:v>7.8950158300928903E-3</c:v>
                </c:pt>
                <c:pt idx="861">
                  <c:v>7.8241816757909713E-3</c:v>
                </c:pt>
                <c:pt idx="862">
                  <c:v>7.7537891990168382E-3</c:v>
                </c:pt>
                <c:pt idx="863">
                  <c:v>7.6838379298403287E-3</c:v>
                </c:pt>
                <c:pt idx="864">
                  <c:v>7.614327369624134E-3</c:v>
                </c:pt>
                <c:pt idx="865">
                  <c:v>7.5452569913324061E-3</c:v>
                </c:pt>
                <c:pt idx="866">
                  <c:v>7.4766262398401305E-3</c:v>
                </c:pt>
                <c:pt idx="867">
                  <c:v>7.408434532243182E-3</c:v>
                </c:pt>
                <c:pt idx="868">
                  <c:v>7.3406812581690191E-3</c:v>
                </c:pt>
                <c:pt idx="869">
                  <c:v>7.2733657800879842E-3</c:v>
                </c:pt>
                <c:pt idx="870">
                  <c:v>7.206487433625096E-3</c:v>
                </c:pt>
                <c:pt idx="871">
                  <c:v>7.1400455278723823E-3</c:v>
                </c:pt>
                <c:pt idx="872">
                  <c:v>7.0740393457016E-3</c:v>
                </c:pt>
                <c:pt idx="873">
                  <c:v>7.0084681440773745E-3</c:v>
                </c:pt>
                <c:pt idx="874">
                  <c:v>6.9433311543706444E-3</c:v>
                </c:pt>
                <c:pt idx="875">
                  <c:v>6.8786275826723973E-3</c:v>
                </c:pt>
                <c:pt idx="876">
                  <c:v>6.8143566101076473E-3</c:v>
                </c:pt>
                <c:pt idx="877">
                  <c:v>6.7505173931495842E-3</c:v>
                </c:pt>
                <c:pt idx="878">
                  <c:v>6.6871090639338679E-3</c:v>
                </c:pt>
                <c:pt idx="879">
                  <c:v>6.624130730573009E-3</c:v>
                </c:pt>
                <c:pt idx="880">
                  <c:v>6.5615814774707768E-3</c:v>
                </c:pt>
                <c:pt idx="881">
                  <c:v>6.4994603656366211E-3</c:v>
                </c:pt>
                <c:pt idx="882">
                  <c:v>6.4377664330000197E-3</c:v>
                </c:pt>
                <c:pt idx="883">
                  <c:v>6.3764986947247278E-3</c:v>
                </c:pt>
                <c:pt idx="884">
                  <c:v>6.3156561435229108E-3</c:v>
                </c:pt>
                <c:pt idx="885">
                  <c:v>6.2552377499690273E-3</c:v>
                </c:pt>
                <c:pt idx="886">
                  <c:v>6.1952424628135281E-3</c:v>
                </c:pt>
                <c:pt idx="887">
                  <c:v>6.1356692092962416E-3</c:v>
                </c:pt>
                <c:pt idx="888">
                  <c:v>6.0765168954594519E-3</c:v>
                </c:pt>
                <c:pt idx="889">
                  <c:v>6.0177844064605969E-3</c:v>
                </c:pt>
                <c:pt idx="890">
                  <c:v>5.9594706068845475E-3</c:v>
                </c:pt>
                <c:pt idx="891">
                  <c:v>5.9015743410554483E-3</c:v>
                </c:pt>
                <c:pt idx="892">
                  <c:v>5.8440944333480512E-3</c:v>
                </c:pt>
                <c:pt idx="893">
                  <c:v>5.7870296884985047E-3</c:v>
                </c:pt>
                <c:pt idx="894">
                  <c:v>5.7303788919145808E-3</c:v>
                </c:pt>
                <c:pt idx="895">
                  <c:v>5.6741408099852536E-3</c:v>
                </c:pt>
                <c:pt idx="896">
                  <c:v>5.6183141903896373E-3</c:v>
                </c:pt>
                <c:pt idx="897">
                  <c:v>5.5628977624052273E-3</c:v>
                </c:pt>
                <c:pt idx="898">
                  <c:v>5.5078902372153729E-3</c:v>
                </c:pt>
                <c:pt idx="899">
                  <c:v>5.4532903082160182E-3</c:v>
                </c:pt>
                <c:pt idx="900">
                  <c:v>5.3990966513215678E-3</c:v>
                </c:pt>
                <c:pt idx="901">
                  <c:v>5.3453079252699471E-3</c:v>
                </c:pt>
                <c:pt idx="902">
                  <c:v>5.2919227719267579E-3</c:v>
                </c:pt>
                <c:pt idx="903">
                  <c:v>5.2389398165884745E-3</c:v>
                </c:pt>
                <c:pt idx="904">
                  <c:v>5.1863576682847504E-3</c:v>
                </c:pt>
                <c:pt idx="905">
                  <c:v>5.1341749200796193E-3</c:v>
                </c:pt>
                <c:pt idx="906">
                  <c:v>5.0823901493717728E-3</c:v>
                </c:pt>
                <c:pt idx="907">
                  <c:v>5.0310019181936923E-3</c:v>
                </c:pt>
                <c:pt idx="908">
                  <c:v>4.9800087735096974E-3</c:v>
                </c:pt>
                <c:pt idx="909">
                  <c:v>4.9294092475128878E-3</c:v>
                </c:pt>
                <c:pt idx="910">
                  <c:v>4.8792018579208642E-3</c:v>
                </c:pt>
                <c:pt idx="911">
                  <c:v>4.8293851082702993E-3</c:v>
                </c:pt>
                <c:pt idx="912">
                  <c:v>4.7799574882102566E-3</c:v>
                </c:pt>
                <c:pt idx="913">
                  <c:v>4.7309174737942073E-3</c:v>
                </c:pt>
                <c:pt idx="914">
                  <c:v>4.6822635277708339E-3</c:v>
                </c:pt>
                <c:pt idx="915">
                  <c:v>4.6339940998734236E-3</c:v>
                </c:pt>
                <c:pt idx="916">
                  <c:v>4.5861076271079713E-3</c:v>
                </c:pt>
                <c:pt idx="917">
                  <c:v>4.5386025340398662E-3</c:v>
                </c:pt>
                <c:pt idx="918">
                  <c:v>4.4914772330791565E-3</c:v>
                </c:pt>
                <c:pt idx="919">
                  <c:v>4.4447301247644263E-3</c:v>
                </c:pt>
                <c:pt idx="920">
                  <c:v>4.3983595980451352E-3</c:v>
                </c:pt>
                <c:pt idx="921">
                  <c:v>4.3523640305625213E-3</c:v>
                </c:pt>
                <c:pt idx="922">
                  <c:v>4.3067417889289545E-3</c:v>
                </c:pt>
                <c:pt idx="923">
                  <c:v>4.2614912290057406E-3</c:v>
                </c:pt>
                <c:pt idx="924">
                  <c:v>4.2166106961793806E-3</c:v>
                </c:pt>
                <c:pt idx="925">
                  <c:v>4.1720985256361916E-3</c:v>
                </c:pt>
                <c:pt idx="926">
                  <c:v>4.1279530426353538E-3</c:v>
                </c:pt>
                <c:pt idx="927">
                  <c:v>4.0841725627802769E-3</c:v>
                </c:pt>
                <c:pt idx="928">
                  <c:v>4.0407553922883113E-3</c:v>
                </c:pt>
                <c:pt idx="929">
                  <c:v>3.9976998282587797E-3</c:v>
                </c:pt>
                <c:pt idx="930">
                  <c:v>3.9550041589392687E-3</c:v>
                </c:pt>
                <c:pt idx="931">
                  <c:v>3.9126666639902287E-3</c:v>
                </c:pt>
                <c:pt idx="932">
                  <c:v>3.8706856147477766E-3</c:v>
                </c:pt>
                <c:pt idx="933">
                  <c:v>3.8290592744847415E-3</c:v>
                </c:pt>
                <c:pt idx="934">
                  <c:v>3.7877858986699315E-3</c:v>
                </c:pt>
                <c:pt idx="935">
                  <c:v>3.7468637352255432E-3</c:v>
                </c:pt>
                <c:pt idx="936">
                  <c:v>3.7062910247827965E-3</c:v>
                </c:pt>
                <c:pt idx="937">
                  <c:v>3.6660660009356603E-3</c:v>
                </c:pt>
                <c:pt idx="938">
                  <c:v>3.6261868904927381E-3</c:v>
                </c:pt>
                <c:pt idx="939">
                  <c:v>3.586651913727275E-3</c:v>
                </c:pt>
                <c:pt idx="940">
                  <c:v>3.5474592846252281E-3</c:v>
                </c:pt>
                <c:pt idx="941">
                  <c:v>3.5086072111314539E-3</c:v>
                </c:pt>
                <c:pt idx="942">
                  <c:v>3.4700938953939357E-3</c:v>
                </c:pt>
                <c:pt idx="943">
                  <c:v>3.4319175340060577E-3</c:v>
                </c:pt>
                <c:pt idx="944">
                  <c:v>3.3940763182469425E-3</c:v>
                </c:pt>
                <c:pt idx="945">
                  <c:v>3.3565684343197606E-3</c:v>
                </c:pt>
                <c:pt idx="946">
                  <c:v>3.3193920635881005E-3</c:v>
                </c:pt>
                <c:pt idx="947">
                  <c:v>3.2825453828102917E-3</c:v>
                </c:pt>
                <c:pt idx="948">
                  <c:v>3.246026564371703E-3</c:v>
                </c:pt>
                <c:pt idx="949">
                  <c:v>3.2098337765150667E-3</c:v>
                </c:pt>
                <c:pt idx="950">
                  <c:v>3.1739651835686698E-3</c:v>
                </c:pt>
                <c:pt idx="951">
                  <c:v>3.1384189461725752E-3</c:v>
                </c:pt>
                <c:pt idx="952">
                  <c:v>3.103193221502723E-3</c:v>
                </c:pt>
                <c:pt idx="953">
                  <c:v>3.0682861634929635E-3</c:v>
                </c:pt>
                <c:pt idx="954">
                  <c:v>3.0336959230550325E-3</c:v>
                </c:pt>
                <c:pt idx="955">
                  <c:v>2.9994206482963828E-3</c:v>
                </c:pt>
                <c:pt idx="956">
                  <c:v>2.9654584847359626E-3</c:v>
                </c:pt>
                <c:pt idx="957">
                  <c:v>2.931807575517848E-3</c:v>
                </c:pt>
                <c:pt idx="958">
                  <c:v>2.8984660616227483E-3</c:v>
                </c:pt>
                <c:pt idx="959">
                  <c:v>2.8654320820774197E-3</c:v>
                </c:pt>
                <c:pt idx="960">
                  <c:v>2.832703774161895E-3</c:v>
                </c:pt>
                <c:pt idx="961">
                  <c:v>2.8002792736146198E-3</c:v>
                </c:pt>
                <c:pt idx="962">
                  <c:v>2.7681567148354065E-3</c:v>
                </c:pt>
                <c:pt idx="963">
                  <c:v>2.7363342310862287E-3</c:v>
                </c:pt>
                <c:pt idx="964">
                  <c:v>2.7048099546898986E-3</c:v>
                </c:pt>
                <c:pt idx="965">
                  <c:v>2.6735820172265287E-3</c:v>
                </c:pt>
                <c:pt idx="966">
                  <c:v>2.6426485497278627E-3</c:v>
                </c:pt>
                <c:pt idx="967">
                  <c:v>2.6120076828694155E-3</c:v>
                </c:pt>
                <c:pt idx="968">
                  <c:v>2.5816575471604296E-3</c:v>
                </c:pt>
                <c:pt idx="969">
                  <c:v>2.5515962731316841E-3</c:v>
                </c:pt>
                <c:pt idx="970">
                  <c:v>2.5218219915210732E-3</c:v>
                </c:pt>
                <c:pt idx="971">
                  <c:v>2.4923328334570515E-3</c:v>
                </c:pt>
                <c:pt idx="972">
                  <c:v>2.4631269306398564E-3</c:v>
                </c:pt>
                <c:pt idx="973">
                  <c:v>2.4342024155205467E-3</c:v>
                </c:pt>
                <c:pt idx="974">
                  <c:v>2.4055574214778773E-3</c:v>
                </c:pt>
                <c:pt idx="975">
                  <c:v>2.3771900829929454E-3</c:v>
                </c:pt>
                <c:pt idx="976">
                  <c:v>2.3490985358216861E-3</c:v>
                </c:pt>
                <c:pt idx="977">
                  <c:v>2.3212809171651505E-3</c:v>
                </c:pt>
                <c:pt idx="978">
                  <c:v>2.2937353658375932E-3</c:v>
                </c:pt>
                <c:pt idx="979">
                  <c:v>2.2664600224323998E-3</c:v>
                </c:pt>
                <c:pt idx="980">
                  <c:v>2.2394530294857864E-3</c:v>
                </c:pt>
                <c:pt idx="981">
                  <c:v>2.2127125316383505E-3</c:v>
                </c:pt>
                <c:pt idx="982">
                  <c:v>2.1862366757944103E-3</c:v>
                </c:pt>
                <c:pt idx="983">
                  <c:v>2.1600236112791701E-3</c:v>
                </c:pt>
                <c:pt idx="984">
                  <c:v>2.1340714899937235E-3</c:v>
                </c:pt>
                <c:pt idx="985">
                  <c:v>2.1083784665678422E-3</c:v>
                </c:pt>
                <c:pt idx="986">
                  <c:v>2.0829426985106369E-3</c:v>
                </c:pt>
                <c:pt idx="987">
                  <c:v>2.0577623463590134E-3</c:v>
                </c:pt>
                <c:pt idx="988">
                  <c:v>2.0328355738239759E-3</c:v>
                </c:pt>
                <c:pt idx="989">
                  <c:v>2.0081605479347789E-3</c:v>
                </c:pt>
                <c:pt idx="990">
                  <c:v>1.9837354391808999E-3</c:v>
                </c:pt>
                <c:pt idx="991">
                  <c:v>1.9595584216518863E-3</c:v>
                </c:pt>
                <c:pt idx="992">
                  <c:v>1.9356276731750388E-3</c:v>
                </c:pt>
                <c:pt idx="993">
                  <c:v>1.9119413754509506E-3</c:v>
                </c:pt>
                <c:pt idx="994">
                  <c:v>1.8884977141869366E-3</c:v>
                </c:pt>
                <c:pt idx="995">
                  <c:v>1.8652948792282961E-3</c:v>
                </c:pt>
                <c:pt idx="996">
                  <c:v>1.8423310646874975E-3</c:v>
                </c:pt>
                <c:pt idx="997">
                  <c:v>1.8196044690712079E-3</c:v>
                </c:pt>
                <c:pt idx="998">
                  <c:v>1.797113295405233E-3</c:v>
                </c:pt>
                <c:pt idx="999">
                  <c:v>1.7748557513573621E-3</c:v>
                </c:pt>
                <c:pt idx="1000">
                  <c:v>1.7528300493580993E-3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datalabelsRange>
                <c15:f>[0]!histLblsJack</c15:f>
                <c15:dlblRangeCache>
                  <c:ptCount val="1001"/>
                  <c:pt idx="500">
                    <c:v>Jack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E9-78AA-479B-AB7C-1561E92BBB00}"/>
            </c:ext>
          </c:extLst>
        </c:ser>
        <c:ser>
          <c:idx val="1"/>
          <c:order val="1"/>
          <c:tx>
            <c:v>Jill population</c:v>
          </c:tx>
          <c:spPr>
            <a:ln w="38100" cap="rnd">
              <a:solidFill>
                <a:srgbClr val="B13E1F">
                  <a:alpha val="75000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6F4723-F8D1-4B7C-8A45-BCDCA4A3356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EA-78AA-479B-AB7C-1561E92BBB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504F9A-131D-4E56-B158-AC68DACBCE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78AA-479B-AB7C-1561E92BBB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181310-7734-4E14-9948-DA5C6C485B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78AA-479B-AB7C-1561E92BBB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458A91-E826-4543-840B-CFEB365042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78AA-479B-AB7C-1561E92BBB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EFF4A6F-E644-4776-95FE-E46B1F0A6B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78AA-479B-AB7C-1561E92BBB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13CAEC0-63F4-4CED-AE92-A805206503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78AA-479B-AB7C-1561E92BBB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0D0C9E6-EA55-44CC-8CAF-6EBD0D450F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78AA-479B-AB7C-1561E92BBB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78D6E9-47C2-4A22-B559-2C66C29B1A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78AA-479B-AB7C-1561E92BBB0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B3C695-7B23-4216-B63C-AC88C05232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78AA-479B-AB7C-1561E92BBB0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2A01CD4-BB4E-4E7A-ABCA-63627829A9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78AA-479B-AB7C-1561E92BBB0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BC2F810-BA35-4300-966C-65A9E3678C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78AA-479B-AB7C-1561E92BBB0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59D7799-E39B-4504-B5ED-4515B1FE04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78AA-479B-AB7C-1561E92BBB0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D0F60D4-C06B-486F-9AE0-79FC086F46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78AA-479B-AB7C-1561E92BBB0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EF5E210-446A-44A4-9483-47CB2A753A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78AA-479B-AB7C-1561E92BBB0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25EFC31-4681-4068-A1F7-3E0A7F90FE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78AA-479B-AB7C-1561E92BBB0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B71EB4E-5E44-4133-8CEB-C0CB4AE3D1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78AA-479B-AB7C-1561E92BBB0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1956BAD-C048-4C4C-B429-721DC85D76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78AA-479B-AB7C-1561E92BBB0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589066C-5046-4B2E-BEBC-68557AEF3D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78AA-479B-AB7C-1561E92BBB0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99A6D4A-AD39-4FFE-AF75-46E9036D7F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78AA-479B-AB7C-1561E92BBB0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625718C-271B-418B-BA31-554B340D5B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78AA-479B-AB7C-1561E92BBB0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89C201-C356-433D-8049-D0A6FFD84B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78AA-479B-AB7C-1561E92BBB0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157F8DE-BA0C-4AA4-9C67-D921EDBDF9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78AA-479B-AB7C-1561E92BBB0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4307896-DAC8-4368-A412-E8D9D7837C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78AA-479B-AB7C-1561E92BBB0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E0771C6-FC64-4D4A-BBB3-C2B1966AF3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78AA-479B-AB7C-1561E92BBB0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A775F06-2D24-43EE-96CF-77B32AA383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78AA-479B-AB7C-1561E92BBB0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9523CB5-5F96-4F82-A618-82C4AA1802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78AA-479B-AB7C-1561E92BBB0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5F59628-5F45-4719-9687-9DC94F77D8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78AA-479B-AB7C-1561E92BBB0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318B787-5E0A-45AC-9D88-55E9F2FDBA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78AA-479B-AB7C-1561E92BBB0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883CEC6-1643-4FE5-BBA7-46E2E19A7D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78AA-479B-AB7C-1561E92BBB0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27C60EC-3D19-4EBB-935E-1C38534D34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78AA-479B-AB7C-1561E92BBB0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3B2CAB0-6663-4929-B1FF-172EC2A6AA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78AA-479B-AB7C-1561E92BBB0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7F508D5-A6DC-4407-96F7-6E51AEDAF9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78AA-479B-AB7C-1561E92BBB0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A87E803-8132-44E3-993B-69470898DA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78AA-479B-AB7C-1561E92BBB0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DCF642C-9EB0-450A-B009-8DAF42FA98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78AA-479B-AB7C-1561E92BBB0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FB419EC-C445-41A5-A003-AB1D5D7E4A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78AA-479B-AB7C-1561E92BBB0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E016A76-AE35-462B-A55F-7FCD42E5A9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78AA-479B-AB7C-1561E92BBB0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6967052-3AD5-4FD4-B1AD-E9447AA29C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78AA-479B-AB7C-1561E92BBB0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21930FF-9FC4-49DC-ACD9-8603C8538A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78AA-479B-AB7C-1561E92BBB0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E288B74-6A54-4DAC-A3B6-27139CC03E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78AA-479B-AB7C-1561E92BBB0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EB785AB-2842-479F-A267-7E7E415E57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78AA-479B-AB7C-1561E92BBB0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8C5676F-340A-46CF-B193-FCF53ABEA1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78AA-479B-AB7C-1561E92BBB0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57D90AC-40D0-4C8F-BF2A-43F7F7C201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78AA-479B-AB7C-1561E92BBB0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2F1E516-B4F8-497D-B984-85D1B6A812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78AA-479B-AB7C-1561E92BBB0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8B776F3-F59F-4EEA-B433-FFEF12CE74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78AA-479B-AB7C-1561E92BBB0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1400A80-92E2-4AF9-A079-FA8F92206A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78AA-479B-AB7C-1561E92BBB0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30CBA1F-D54A-470D-962C-750F22954F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78AA-479B-AB7C-1561E92BBB0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FFCA6BA-6E95-4D37-A49F-B4917506D0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78AA-479B-AB7C-1561E92BBB0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2C64BD9-A93B-4846-8B27-2FA5B6AE36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78AA-479B-AB7C-1561E92BBB0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E9EE8CFA-C101-476E-8020-42C6C4BCE9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78AA-479B-AB7C-1561E92BBB0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A8F4FF11-FDB2-49D0-9CA9-C2FC4A9835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78AA-479B-AB7C-1561E92BBB0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6CB4991-2645-48AA-9C08-926B39E568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78AA-479B-AB7C-1561E92BBB0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98AE1AC-ECF1-4B3E-AF83-8A7B4B9DE2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78AA-479B-AB7C-1561E92BBB0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370216A-61F2-4B64-98F4-E5AEC014AD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78AA-479B-AB7C-1561E92BBB0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FEFFC45-AB5A-4BF2-B6A3-48F7A4BD30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78AA-479B-AB7C-1561E92BBB0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C8C5380-43F8-43C2-9DBB-E3B478BCF7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78AA-479B-AB7C-1561E92BBB0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0856CCC-66D8-431E-AF33-09CF9DD18B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78AA-479B-AB7C-1561E92BBB0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B33BFA32-2D42-4C41-8508-ACF37E92C3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78AA-479B-AB7C-1561E92BBB0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983C7AE-8E90-466B-B995-9933AEBA90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78AA-479B-AB7C-1561E92BBB0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D15FFDB-DC6F-4D95-89EB-6B9AA95D1A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78AA-479B-AB7C-1561E92BBB0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C69E4D5-96E4-4197-A895-DEE0EEFAA1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78AA-479B-AB7C-1561E92BBB00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557D297-DFC2-4200-B882-DEC63427E8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78AA-479B-AB7C-1561E92BBB00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255703A-C536-4875-97D4-721C06AF27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78AA-479B-AB7C-1561E92BBB00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8EDAF34-331F-4B47-80FA-4B99AD2B32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78AA-479B-AB7C-1561E92BBB00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B87F95D-ADC0-41D6-9ACD-C59009E38E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78AA-479B-AB7C-1561E92BBB00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A37948DA-FB79-43F6-B8F0-96FCB538FC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78AA-479B-AB7C-1561E92BBB00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745AF014-CA47-4050-B2E7-ADA7AE0D90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78AA-479B-AB7C-1561E92BBB00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ACCA2EF9-C7DA-438E-B8D6-7B74CDBF8C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78AA-479B-AB7C-1561E92BBB00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199138A-DAD0-48BF-8C2F-833877E18C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78AA-479B-AB7C-1561E92BBB00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C084C6E1-A1AE-4810-AD5D-8CD266B4B7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78AA-479B-AB7C-1561E92BBB00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B8B8616-DBD6-4921-A27E-0FB6A5CF04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78AA-479B-AB7C-1561E92BBB00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B4BAF751-15FF-42EE-8EAC-4E2D279BC1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78AA-479B-AB7C-1561E92BBB00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A02DED9-9B8C-4743-BDD5-CB11CECB9B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78AA-479B-AB7C-1561E92BBB0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31AB922-7390-458E-A4E5-A008EDDAF6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78AA-479B-AB7C-1561E92BBB00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7AB8F60F-2B5D-47F4-921F-212DC3A2AE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78AA-479B-AB7C-1561E92BBB00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43F7F5BA-A439-4BEE-9676-BA524BAE7A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78AA-479B-AB7C-1561E92BBB00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469C37DF-1E7C-4AF2-9092-2C294621F4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78AA-479B-AB7C-1561E92BBB00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7B48CD21-A802-47FA-B85D-2A811F562E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78AA-479B-AB7C-1561E92BBB00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5D9C0B39-E692-448B-AE8C-E72C53104E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78AA-479B-AB7C-1561E92BBB0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0737AC02-E4BD-41EA-8D12-5289A4F1CD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78AA-479B-AB7C-1561E92BBB00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60EE6EAE-009F-48F7-8516-5F552FF47E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78AA-479B-AB7C-1561E92BBB00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31F81F6-3C0F-4DF8-B702-545F3C6BA9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78AA-479B-AB7C-1561E92BBB00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966C720-B916-45DA-9E06-9F93C44AC2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78AA-479B-AB7C-1561E92BBB00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73099B3-3649-4A83-80DD-60B906A3BA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78AA-479B-AB7C-1561E92BBB00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7B050D9-F956-4AE9-BF18-9F6D985343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78AA-479B-AB7C-1561E92BBB00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5B543549-2985-4AFC-94CF-856B046D55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78AA-479B-AB7C-1561E92BBB00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822EE0D0-577B-44D3-B87D-B7ED65E897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78AA-479B-AB7C-1561E92BBB00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CD9AF36-919E-415F-AD4C-E12848B959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78AA-479B-AB7C-1561E92BBB00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F2990CA1-BDA0-4771-86A7-D2E6BAAE24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78AA-479B-AB7C-1561E92BBB00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6F03961-A9C3-4FBD-B676-493953D6DC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78AA-479B-AB7C-1561E92BBB00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0A3811C-3364-46F4-B185-37007F463F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78AA-479B-AB7C-1561E92BBB00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B6D6CCE8-9D9B-4A53-825E-F5CE151697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78AA-479B-AB7C-1561E92BBB00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4DA07F74-5B37-4F9F-9440-D8C4F111D3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78AA-479B-AB7C-1561E92BBB00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B0EE201-8686-4A54-99FD-84A91BAE30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78AA-479B-AB7C-1561E92BBB00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C1B0E9A-E5DE-4753-9181-A4DD7C591D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78AA-479B-AB7C-1561E92BBB00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90F3FCE6-C9C0-4317-9B18-70F26D81A1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78AA-479B-AB7C-1561E92BBB00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266B1C65-5465-4A48-958E-064D1F973A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78AA-479B-AB7C-1561E92BBB00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510D4C0-FC6D-4D5D-8AB0-1829ED712F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78AA-479B-AB7C-1561E92BBB00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72E0DE2-E76D-4FF6-B906-EB66F12CB5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78AA-479B-AB7C-1561E92BBB00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ED74EBD0-19C6-48A3-BA99-538A396014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78AA-479B-AB7C-1561E92BBB00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B7599FF-C123-4258-ABE9-2180927303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78AA-479B-AB7C-1561E92BBB00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FBC108BC-33B2-47A9-9A98-9AC7B92C62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78AA-479B-AB7C-1561E92BBB00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37759836-62B9-43D9-885E-5C8B2E7EC9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78AA-479B-AB7C-1561E92BBB00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8FB3B9A7-49A1-47E9-A986-E9138CCAEF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78AA-479B-AB7C-1561E92BBB0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4CF16DF9-A952-4580-969C-577F6E18CA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78AA-479B-AB7C-1561E92BBB0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EEF1643D-EA00-4099-9B22-570BF5C122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78AA-479B-AB7C-1561E92BBB0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83B76081-C73B-469B-94C7-F7D23ACAF0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78AA-479B-AB7C-1561E92BBB0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78CEFB78-DE0A-45F9-B042-A57BCA0AD9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78AA-479B-AB7C-1561E92BBB0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6B79CD1-79D2-4B6E-B201-EF2DB558AB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78AA-479B-AB7C-1561E92BBB0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8E24FD98-A9EA-408C-AC4D-1028DEECAC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78AA-479B-AB7C-1561E92BBB0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C139124-9BA3-4527-9A0A-1305C639E9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78AA-479B-AB7C-1561E92BBB00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1826D57-7A07-4B1B-8807-67CE451EB6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78AA-479B-AB7C-1561E92BBB00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130AB76F-E324-4D40-AF35-81B3E68560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78AA-479B-AB7C-1561E92BBB00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F22CF76E-6731-4D0F-9BAA-2052CE2C6B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78AA-479B-AB7C-1561E92BBB00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7D1EB89-C045-44BE-83CF-813316E4DB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78AA-479B-AB7C-1561E92BBB00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D150826F-EA6A-40FA-ADB6-173DBB306B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78AA-479B-AB7C-1561E92BBB00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DF5972FF-28B0-4BE1-AC80-FA13F634D1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78AA-479B-AB7C-1561E92BBB00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9256FC7C-BEB6-4785-AC78-4ADB337561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78AA-479B-AB7C-1561E92BBB00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501C57D2-42DD-4953-A9CB-BC415A5E15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78AA-479B-AB7C-1561E92BBB00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7D83C4A7-3CEB-4D86-BAFF-1FC64F8509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78AA-479B-AB7C-1561E92BBB00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AAFE0939-E3B9-44C8-B496-B1DF5D10E1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78AA-479B-AB7C-1561E92BBB00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C69AFC7E-4C55-42A9-80D4-63AA7E4417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78AA-479B-AB7C-1561E92BBB00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93E1B01B-E74A-46ED-BAE8-7D2EB6A1A5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78AA-479B-AB7C-1561E92BBB00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617E345C-8BCC-4F68-B691-A60E401A7A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78AA-479B-AB7C-1561E92BBB00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7167FBBD-6564-4785-9D0A-1138913CF2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78AA-479B-AB7C-1561E92BBB00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B409F9B6-B5AD-444B-89DB-F22D5E783F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78AA-479B-AB7C-1561E92BBB00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00FC3BAD-C519-462F-AB2E-6DF6735AD0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78AA-479B-AB7C-1561E92BBB00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2E7BEB43-8D4D-4312-8583-15D896662A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78AA-479B-AB7C-1561E92BBB0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E1AEB1EA-979C-42B6-B8C3-276EDE965A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78AA-479B-AB7C-1561E92BBB00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2BEAB00E-37C7-48B9-A8FC-24741ECE6E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78AA-479B-AB7C-1561E92BBB00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98FF0C06-9765-4DBD-B0FE-1360572B04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78AA-479B-AB7C-1561E92BBB00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E8AD736-8A3F-4449-BDFA-D88A4E48B5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78AA-479B-AB7C-1561E92BBB00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0A37AABF-0A15-44DC-A0BB-CA0D2BF19B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78AA-479B-AB7C-1561E92BBB00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51D10C08-1D9E-43AF-BC2D-2C4064D0BC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78AA-479B-AB7C-1561E92BBB00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1E19C65-84EF-4D11-B9C6-C3CADAB15C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78AA-479B-AB7C-1561E92BBB00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ED5AB715-521A-4C36-995B-0A8AB7CC4A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78AA-479B-AB7C-1561E92BBB00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4B2E5ED6-F008-46F4-B577-D381E8FD74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78AA-479B-AB7C-1561E92BBB00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9C857C5B-3217-4F5A-B296-13D40A38AD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78AA-479B-AB7C-1561E92BBB00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B934D17B-7B2D-4C96-A72E-0234091799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78AA-479B-AB7C-1561E92BBB0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32AAFE84-D2C0-49F7-B203-4C93CBF7A8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78AA-479B-AB7C-1561E92BBB00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699FACC8-2F41-4BBB-A383-AD9270F862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78AA-479B-AB7C-1561E92BBB00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8679DEA8-1E07-41CB-AD9D-0A717F4932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78AA-479B-AB7C-1561E92BBB00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C47E82A2-E4AF-4BE3-B801-E6B3B5011B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78AA-479B-AB7C-1561E92BBB00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7A89DC50-857D-498C-BD76-A07390A219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78AA-479B-AB7C-1561E92BBB00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EA51221-4DEB-4F1C-A1DE-7F71955690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78AA-479B-AB7C-1561E92BBB00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9757E46-940F-45B7-BD15-F40C1DAF0A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78AA-479B-AB7C-1561E92BBB00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7E538AB9-960B-4AA9-96CD-522782822F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78AA-479B-AB7C-1561E92BBB00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2D0312C-09FD-4FC4-B747-63F8898365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78AA-479B-AB7C-1561E92BBB00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530D01D4-49EC-4BEB-9954-777AA2E3A6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78AA-479B-AB7C-1561E92BBB0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9B2E140F-2773-48DA-9588-C0221EF6B5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78AA-479B-AB7C-1561E92BBB00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45037F74-336C-4351-BB95-6E043F0E8C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78AA-479B-AB7C-1561E92BBB00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AB817959-889E-48FF-A908-3E33FA6057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78AA-479B-AB7C-1561E92BBB00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92C4C39E-01B3-49E3-B961-B2FC09BE23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78AA-479B-AB7C-1561E92BBB00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AD6A0637-7981-4B6F-B738-B0243DC56B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78AA-479B-AB7C-1561E92BBB00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CAD30C48-5F53-4D0E-B71E-3A53F6D0F7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78AA-479B-AB7C-1561E92BBB00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6849F810-6CB7-48AC-A4A9-A720904E3F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78AA-479B-AB7C-1561E92BBB00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F47F91E5-B341-4C96-9DA1-650F3D5A0C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78AA-479B-AB7C-1561E92BBB00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CD1BC60-C7E7-4C42-A749-BA68DDB615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78AA-479B-AB7C-1561E92BBB00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DF772B24-906E-4DE6-A008-5D74616C03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78AA-479B-AB7C-1561E92BBB00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F475E661-7DD9-466C-B699-38F4F4F65B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78AA-479B-AB7C-1561E92BBB00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DC7A17D2-25F0-4A48-A0D4-FF5163F650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78AA-479B-AB7C-1561E92BBB00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36899AFA-BEAD-4788-8026-6C95AA400C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78AA-479B-AB7C-1561E92BBB00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D45A0831-998C-4AB1-A2B3-0C6FFD401A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78AA-479B-AB7C-1561E92BBB00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E938FF99-E2FC-4E99-AF77-737553FE6F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78AA-479B-AB7C-1561E92BBB00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6D88F51F-990F-4DEE-B68D-0EDE6A24C8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78AA-479B-AB7C-1561E92BBB00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76636582-D587-444E-963D-A7F548DE13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78AA-479B-AB7C-1561E92BBB00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E06D53B-01AC-4EEE-B579-F78452ED9D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78AA-479B-AB7C-1561E92BBB00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DD529A27-FA99-4730-96FB-A17BA4A083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78AA-479B-AB7C-1561E92BBB00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4BB7741D-ABA4-4730-A3E5-EA41AEB578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78AA-479B-AB7C-1561E92BBB00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FDED7D4A-3271-4CD1-9781-FCB3455B44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78AA-479B-AB7C-1561E92BBB00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A1879914-0124-4985-8F2F-4474C569A4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78AA-479B-AB7C-1561E92BBB00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5AC6DD7F-A982-4BB4-B5ED-2E28EC5BAC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78AA-479B-AB7C-1561E92BBB00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DEFEFE7A-85AD-4EB8-8C2D-0DF0EB06D8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78AA-479B-AB7C-1561E92BBB00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AD6F842C-35D1-42F0-ACF3-CF0C4788E2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78AA-479B-AB7C-1561E92BBB00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5E184A3-43FD-4438-984D-FBAC210BE1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78AA-479B-AB7C-1561E92BBB00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7D1D5D18-99D0-40FD-939F-48E670B090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78AA-479B-AB7C-1561E92BBB00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A50E1AC2-78F0-4546-ABFE-D6BCCF2CFC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78AA-479B-AB7C-1561E92BBB00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58B4AAD8-068B-4FB1-9301-B802FE1F31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78AA-479B-AB7C-1561E92BBB00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A7E2FFDB-469D-4411-92F5-EAC0A3B42E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78AA-479B-AB7C-1561E92BBB00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74FE6EBF-E31A-42FE-BEF9-81D43C0202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78AA-479B-AB7C-1561E92BBB00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65CC2098-9CF0-4693-A94C-CF075A8704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78AA-479B-AB7C-1561E92BBB00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A28665E7-9B72-41CA-871D-F0F806328C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78AA-479B-AB7C-1561E92BBB00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26D6C5C5-5F97-4189-91B6-693C624F43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78AA-479B-AB7C-1561E92BBB00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77AAEF15-0100-4C2E-B3A4-1569672C1D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78AA-479B-AB7C-1561E92BBB00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E189527F-ABCB-4AB6-953C-A2FC21AEBF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78AA-479B-AB7C-1561E92BBB00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71B5570A-075F-4B19-80BB-6A023F5476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78AA-479B-AB7C-1561E92BBB00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2504D61F-FCD7-44BE-AA8A-DF6B222DF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78AA-479B-AB7C-1561E92BBB00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3FBC60C1-EDC0-48D6-AAD2-74F15154F0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78AA-479B-AB7C-1561E92BBB00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A6146C29-9147-4A6E-B14A-AA5684B6D9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78AA-479B-AB7C-1561E92BBB00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D0F91C40-4BC0-45EF-8D19-354D107622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78AA-479B-AB7C-1561E92BBB00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09C21339-FE91-488F-9C2C-A5F91E5ECC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78AA-479B-AB7C-1561E92BBB00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382A641E-047B-4CFF-8DC7-0368186715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78AA-479B-AB7C-1561E92BBB00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5DB72F5B-396E-40CE-A949-14447F9926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78AA-479B-AB7C-1561E92BBB00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8BFD4337-B5E7-4EB4-B952-76FF0C5730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78AA-479B-AB7C-1561E92BBB00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0F875F8C-F1AE-4840-AABF-D9777F2F0F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78AA-479B-AB7C-1561E92BBB00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7A69CF5A-897D-4AEB-A4F7-76C21B589C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78AA-479B-AB7C-1561E92BBB00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56865AD2-78D3-4A69-9DA8-D1D8FE9CEB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78AA-479B-AB7C-1561E92BBB00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59AC80D9-7B14-47C7-ADAE-18CCFF5A3E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78AA-479B-AB7C-1561E92BBB00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EE569A3A-2AC8-4D9E-9761-39E1CF92AF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78AA-479B-AB7C-1561E92BBB00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87D3B74-9848-4A52-846E-31D5FC259C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78AA-479B-AB7C-1561E92BBB00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A725A7B-CC5A-4C9C-8647-DA70DB6B49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78AA-479B-AB7C-1561E92BBB00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2EB8D799-EBA2-440F-AE65-E5440BF6E9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78AA-479B-AB7C-1561E92BBB00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FAA23679-A479-41CB-BFAB-766DC4297C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78AA-479B-AB7C-1561E92BBB00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3E5F0571-3FBD-423F-A3A8-ECC4141175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78AA-479B-AB7C-1561E92BBB00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18973D08-CD34-4726-A59B-73BAF77AE5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78AA-479B-AB7C-1561E92BBB00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53E3F649-9DA1-4EB8-AD8F-A7C7D2A24B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78AA-479B-AB7C-1561E92BBB00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D67144D-5F33-444E-B29F-108A74DE68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78AA-479B-AB7C-1561E92BBB00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4658A0C-3D53-4C7E-8D7D-30346560A5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78AA-479B-AB7C-1561E92BBB00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228869BF-0F8C-4439-B417-53B744C3C8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78AA-479B-AB7C-1561E92BBB00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0881C1A8-88F5-41CF-ADBD-904F7B93C3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78AA-479B-AB7C-1561E92BBB00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F7EA5017-DA9E-421A-AE88-A2913E2E98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78AA-479B-AB7C-1561E92BBB00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950D8BF9-461D-490B-89C2-7D87B68838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78AA-479B-AB7C-1561E92BBB00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C275E108-7A81-41FC-8B13-100B463C56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78AA-479B-AB7C-1561E92BBB00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6DF53671-1FB9-4A11-88E8-DA84A77E82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78AA-479B-AB7C-1561E92BBB00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C593183E-BFB3-4027-B3DD-8B2E9264B6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78AA-479B-AB7C-1561E92BBB00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F3D87864-A822-4984-858F-1ED7F9E0C1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78AA-479B-AB7C-1561E92BBB00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97A89BB6-57A0-42BC-B5CB-16006DCAE6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78AA-479B-AB7C-1561E92BBB00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C881E7FA-3214-42AE-9619-1612020D04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78AA-479B-AB7C-1561E92BBB00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015D2C9E-ACF9-467F-9239-CD7F2BC400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78AA-479B-AB7C-1561E92BBB00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B6FE5F61-1CB0-4925-AA96-B75CBFC756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78AA-479B-AB7C-1561E92BBB00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63303362-6E30-4091-8E67-B12237BEEA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78AA-479B-AB7C-1561E92BBB00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16B69E6-BBC1-481C-A4CA-AFC1A6E814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78AA-479B-AB7C-1561E92BBB00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E0E62E69-6982-4F51-BFC5-C80BE9D738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78AA-479B-AB7C-1561E92BBB00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261ECB30-9B95-4A4B-AAC2-6E6C38155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78AA-479B-AB7C-1561E92BBB00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AB40C156-8961-4584-959A-8DDFD1C791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78AA-479B-AB7C-1561E92BBB00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4C35AA18-D2C6-4096-8BC5-7F195CE6D1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78AA-479B-AB7C-1561E92BBB00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4196EBDC-8FD4-4041-9045-256C7903FD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78AA-479B-AB7C-1561E92BBB00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8325E38C-0F01-44D7-B641-33F9B9A86C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78AA-479B-AB7C-1561E92BBB00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5C02BEDF-E425-4F08-97FB-CEC91F1E8F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78AA-479B-AB7C-1561E92BBB00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FDE4529A-EA5B-49D8-94F9-B130EFBFAB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78AA-479B-AB7C-1561E92BBB00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816FFD5F-F6BA-4824-874C-F8580C7187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78AA-479B-AB7C-1561E92BBB00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C1F73DB1-729D-464A-A736-47352EA5A3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78AA-479B-AB7C-1561E92BBB00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1841AA82-3E14-456C-BB09-FB03CE94C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78AA-479B-AB7C-1561E92BBB00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35094C0-6F23-45B6-9BDC-6F76871516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78AA-479B-AB7C-1561E92BBB00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6E1EF264-042A-40A8-84F3-80B31DA577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78AA-479B-AB7C-1561E92BBB00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66997493-F952-4418-8644-2E387C6D52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78AA-479B-AB7C-1561E92BBB00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2BD2CDB4-8E9D-4AA6-A046-14A32C188A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78AA-479B-AB7C-1561E92BBB00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C2DFE436-B65F-4693-8122-0CF15E3867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78AA-479B-AB7C-1561E92BBB00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FB195734-B3F2-4378-A5BD-3E337BD291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78AA-479B-AB7C-1561E92BBB00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18622D3E-7F56-4ECC-A415-970C741E1E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78AA-479B-AB7C-1561E92BBB00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CAB3FEC0-9C50-482E-9CDD-EAE2D7D03A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78AA-479B-AB7C-1561E92BBB00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46427435-E7E7-4C0F-9812-53489EBEB9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78AA-479B-AB7C-1561E92BBB00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F6D169F-A300-473B-9128-AE0CA610A6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78AA-479B-AB7C-1561E92BBB00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0EABDFA6-BB0A-493E-B1F3-757BCE262D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78AA-479B-AB7C-1561E92BBB00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0B5040D7-60D9-4184-A55C-E2BBB29F01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78AA-479B-AB7C-1561E92BBB00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252A04D7-C511-43C0-ACB4-8B55584930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78AA-479B-AB7C-1561E92BBB00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2707452C-B52D-4580-A9B4-ACCEDF0408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78AA-479B-AB7C-1561E92BBB00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CE70F544-A633-4574-A111-8341FBC844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78AA-479B-AB7C-1561E92BBB00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9001C3A-5684-4278-B3EF-8316B039A7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78AA-479B-AB7C-1561E92BBB00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AF87A691-E99D-4037-A96A-89D166BF5D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78AA-479B-AB7C-1561E92BBB00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79CACD1-5D1E-4571-9DB7-B2194C03E3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78AA-479B-AB7C-1561E92BBB00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5D83E6D1-DF6B-40C1-A33F-B3E5728EF9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78AA-479B-AB7C-1561E92BBB00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1B1AE74C-53C3-4EC7-AE03-8E7944D81D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78AA-479B-AB7C-1561E92BBB00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1CA16267-29DC-4614-B0F3-130C26046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78AA-479B-AB7C-1561E92BBB00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319F3942-2153-483F-B8CD-BB0E17C1D0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78AA-479B-AB7C-1561E92BBB00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29A68BC1-0E82-4554-BA0D-216FDE2499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78AA-479B-AB7C-1561E92BBB00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3459D8F8-12DA-4958-AA12-B53EA1E5D5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78AA-479B-AB7C-1561E92BBB00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DE749327-8C41-4697-8578-AEA84839CB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78AA-479B-AB7C-1561E92BBB00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CD5F4FF2-1A12-4A4A-8327-8D19258C9A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78AA-479B-AB7C-1561E92BBB00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83734769-1F7B-40B4-8D8C-D5604B42A6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78AA-479B-AB7C-1561E92BBB00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CA5F59A4-FC0B-4DC3-9F08-CC17A31B3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78AA-479B-AB7C-1561E92BBB00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7E18DB0B-6DF5-459C-A65E-965A146EC5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78AA-479B-AB7C-1561E92BBB00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A1ADAF09-8147-4695-869B-4005D9119B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78AA-479B-AB7C-1561E92BBB00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DF9C3DBD-6D23-4311-8147-D308E0C360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78AA-479B-AB7C-1561E92BBB00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3224B94-06AC-4C90-90B0-66FA6B97BA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78AA-479B-AB7C-1561E92BBB00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7C8AB827-3DFF-4CF9-9B53-242728CAA9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78AA-479B-AB7C-1561E92BBB00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E7AAF45D-FF62-4C07-B5DF-E129DFF98C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78AA-479B-AB7C-1561E92BBB00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C73C3060-2B88-42CC-9987-6691514259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78AA-479B-AB7C-1561E92BBB00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D3D533A1-2AA4-4F72-9604-E879842CCC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78AA-479B-AB7C-1561E92BBB00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38381C12-7D39-498C-88E2-D76E8A9C5A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78AA-479B-AB7C-1561E92BBB00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9DADA67B-73DD-465E-AF03-BCAEBE02D9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78AA-479B-AB7C-1561E92BBB00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FD68A844-80F4-4D99-A396-03A82D4337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78AA-479B-AB7C-1561E92BBB00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C12C8EF8-CAC3-4B1C-843D-115CD86B15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78AA-479B-AB7C-1561E92BBB00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43853EA0-E6E2-475B-8E49-AC71F9E0C5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78AA-479B-AB7C-1561E92BBB00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32CEBC22-0589-42D4-956B-B2A3CA95FC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78AA-479B-AB7C-1561E92BBB00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6B7E6C47-BB8E-4947-B583-7AF540352C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78AA-479B-AB7C-1561E92BBB00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0D26A824-1F6C-4D1D-866C-FD207BFE10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78AA-479B-AB7C-1561E92BBB00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4FB0BEED-DF67-458E-B164-A83035E21F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78AA-479B-AB7C-1561E92BBB00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0C392BFD-281A-4E7F-842E-F227722E6A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78AA-479B-AB7C-1561E92BBB00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CEE79902-8C47-4ED3-916D-B0446EE41F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78AA-479B-AB7C-1561E92BBB00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4B4C6531-44D5-4386-9DA6-F30396BD76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78AA-479B-AB7C-1561E92BBB00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CE64B644-7D0C-4C9C-B94D-2B9DB72C76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78AA-479B-AB7C-1561E92BBB00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381E675E-5A53-4AA6-B4F6-AEBFCB6DE6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78AA-479B-AB7C-1561E92BBB00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30127D2E-C28F-4694-87D5-2971DB3C17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78AA-479B-AB7C-1561E92BBB00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C76A5811-352B-455D-9C5A-494FF348AA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78AA-479B-AB7C-1561E92BBB00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42816139-7C17-445B-A2D5-10DA9F5AF0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78AA-479B-AB7C-1561E92BBB00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4B12DAA7-1A81-49B7-8694-7D79EAD94C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78AA-479B-AB7C-1561E92BBB00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20707766-D393-4C94-9A59-9281ADB397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78AA-479B-AB7C-1561E92BBB00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1C34D775-AB72-4D1D-9AB4-CFB43CB3CB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78AA-479B-AB7C-1561E92BBB00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DF3B5A92-1AD4-4597-8FE8-EAAEC8E878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78AA-479B-AB7C-1561E92BBB00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51128B11-2349-4E16-A0BA-39E2701326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78AA-479B-AB7C-1561E92BBB00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71495A7C-A320-442F-A36B-868BAF7D77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78AA-479B-AB7C-1561E92BBB00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2BBFDBAA-7748-4E10-B3B1-B5A37920C9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78AA-479B-AB7C-1561E92BBB00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20BECB7C-1EF2-44B6-964F-383A56ECA9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78AA-479B-AB7C-1561E92BBB00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322FF080-C7D7-491B-93AA-50266122A5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78AA-479B-AB7C-1561E92BBB00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051237D3-B02B-49DE-A680-EFE4761659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78AA-479B-AB7C-1561E92BBB00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EF5B0828-4C93-4C27-ADE1-4E0F179143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78AA-479B-AB7C-1561E92BBB00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E0A7E21B-6303-4872-A34B-C1775FDE22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78AA-479B-AB7C-1561E92BBB00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C182507E-CE6B-4975-B798-073E68F758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78AA-479B-AB7C-1561E92BBB00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910D075F-DD22-4B20-ACD9-D5C706228D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78AA-479B-AB7C-1561E92BBB00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09752EAC-0C1F-4674-82B2-F657938A44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78AA-479B-AB7C-1561E92BBB00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EEC293D9-A39D-41CF-BAD1-41E0232FC4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78AA-479B-AB7C-1561E92BBB00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C50F740C-7BCB-4249-89B0-A9CB94974E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78AA-479B-AB7C-1561E92BBB00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48CAACB2-C536-42B4-A12B-2D7C50BDEA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78AA-479B-AB7C-1561E92BBB00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B10FCE4C-A5FA-4951-8053-841F203CF8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78AA-479B-AB7C-1561E92BBB00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C53B0148-3977-4F09-88F5-7E9CD826CD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78AA-479B-AB7C-1561E92BBB00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E6EE7840-A39E-4DB1-8709-B628C5E5AF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78AA-479B-AB7C-1561E92BBB00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E76C0843-BDA4-491C-AE84-0B2E1568F3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78AA-479B-AB7C-1561E92BBB00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98B4A846-DE48-4822-BB04-9169E3BEAB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78AA-479B-AB7C-1561E92BBB00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9765394A-22CC-47DE-BC31-77B7C5FBC2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78AA-479B-AB7C-1561E92BBB00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4B29CE6F-F8E2-4EE8-A882-D75EBE4F25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78AA-479B-AB7C-1561E92BBB00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61FD753C-518B-4D06-BEDC-0CE913630F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78AA-479B-AB7C-1561E92BBB00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1A360C28-B1EA-42D7-AC93-B6D2CAB96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78AA-479B-AB7C-1561E92BBB00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E02FA31F-BBF2-4594-AA45-45282B89B7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78AA-479B-AB7C-1561E92BBB00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027DFEF4-2A9D-4325-A9FD-5B8A6FD378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78AA-479B-AB7C-1561E92BBB00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FB781EAA-DDC0-4EFB-86D5-7CED546A81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78AA-479B-AB7C-1561E92BBB00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561E38A5-DA59-4D85-AC2D-4589B13F2A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78AA-479B-AB7C-1561E92BBB00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785A68EA-E5AE-4928-B9F6-4B081E7395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78AA-479B-AB7C-1561E92BBB00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9A89B895-4064-4091-9DEA-98EFA81CDD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78AA-479B-AB7C-1561E92BBB00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DE014D05-BD4C-46E7-B4D8-0456CBB474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78AA-479B-AB7C-1561E92BBB00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1062ED43-5409-47B6-9CF4-92CEDDF6E1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78AA-479B-AB7C-1561E92BBB00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79B80BE5-1184-4FF2-81E5-559F07DA55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78AA-479B-AB7C-1561E92BBB00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F8CE6E4D-05E4-4686-BCAB-B09FF543BF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78AA-479B-AB7C-1561E92BBB00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908B19EF-26A4-489A-A8BC-151AA3DCA2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78AA-479B-AB7C-1561E92BBB00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CE828AA3-4DDE-4FBA-85C9-DB2CCBB930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78AA-479B-AB7C-1561E92BBB00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1E9912DD-78A7-4A32-959B-1A3CCCE07C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78AA-479B-AB7C-1561E92BBB00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81B8797F-E082-494F-9F25-AF3395C0CF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78AA-479B-AB7C-1561E92BBB00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53D24587-AA2B-4E08-97D4-A6CA938741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78AA-479B-AB7C-1561E92BBB00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BB22894C-4283-4CDB-A965-89FC8D0E8D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78AA-479B-AB7C-1561E92BBB00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CE3A60FD-D4EA-4CC7-AE6F-E6DE6470F8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78AA-479B-AB7C-1561E92BBB00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D801D68F-7602-41D9-82BC-3C0438F444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78AA-479B-AB7C-1561E92BBB00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DAE7128F-92B0-407C-92E3-D992E69A15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78AA-479B-AB7C-1561E92BBB00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006EAA7C-F9B3-45C9-9112-59638BC954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78AA-479B-AB7C-1561E92BBB00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D8EBE57C-C44C-4B62-8DBB-E32081246B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78AA-479B-AB7C-1561E92BBB00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7740DEC1-13D8-4018-896E-EECB1E8CFC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78AA-479B-AB7C-1561E92BBB00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ED11BF37-2B79-48FD-9BBC-DE6AFB5AFD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78AA-479B-AB7C-1561E92BBB00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35BAF88D-D576-41D5-8338-9196AFE63B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78AA-479B-AB7C-1561E92BBB00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853646CC-95DE-4E75-B129-871AB8E59C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78AA-479B-AB7C-1561E92BBB00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87E61FB1-5E6A-4D50-B24F-99E56A22B6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78AA-479B-AB7C-1561E92BBB00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21F67441-5D63-4806-9FF1-A84183B8E3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78AA-479B-AB7C-1561E92BBB00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A55C9265-70A6-4DC1-9533-A43EB0A432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78AA-479B-AB7C-1561E92BBB00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DB1EC325-D36F-48FC-A561-E3DB9FE331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78AA-479B-AB7C-1561E92BBB00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227E3092-5058-4643-B319-ACB2228642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78AA-479B-AB7C-1561E92BBB00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2DA1CBD8-4A03-4AD4-9648-2308674705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78AA-479B-AB7C-1561E92BBB00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3CB3A458-02A3-47F4-9D17-D429BFB457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78AA-479B-AB7C-1561E92BBB00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63D15C79-774D-4690-A317-FAB9727EBC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78AA-479B-AB7C-1561E92BBB00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7C4F58A4-6BBE-4075-A17D-99512AD88D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78AA-479B-AB7C-1561E92BBB00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D405F35A-ED13-4E65-A75D-CA62F35E26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78AA-479B-AB7C-1561E92BBB00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451E7FC5-FEF2-4443-8A8C-D387372782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78AA-479B-AB7C-1561E92BBB00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4450B4AC-D381-4949-8943-1B4FA1C102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78AA-479B-AB7C-1561E92BBB00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5AB772A6-C4CF-4375-83CE-6355049E48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78AA-479B-AB7C-1561E92BBB00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A65B3BD7-E718-41BA-A56E-2E155A3932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78AA-479B-AB7C-1561E92BBB00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E196D55E-E5A5-4CE4-B916-AD6E7EB8B6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78AA-479B-AB7C-1561E92BBB00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28A91C63-59DE-45F2-A78D-7C97770A94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78AA-479B-AB7C-1561E92BBB00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B5B978F1-F54D-47F3-9D2B-138BA4857A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78AA-479B-AB7C-1561E92BBB00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FDE6DE09-0187-421A-AECA-A9A65A1647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78AA-479B-AB7C-1561E92BBB00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3E9A8D3F-4FE8-44C5-900D-82D200D099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78AA-479B-AB7C-1561E92BBB00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C86CA03F-28DB-4D66-8AD1-9B22E9A694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78AA-479B-AB7C-1561E92BBB00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27C9CEFF-EF34-4CF9-8BED-A5B9F5883C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78AA-479B-AB7C-1561E92BBB00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24ED3218-25B1-415C-B47D-44B8B5403F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78AA-479B-AB7C-1561E92BBB00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4B48764F-F87A-4584-B3FB-D4DE93F225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78AA-479B-AB7C-1561E92BBB00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36DD3C2D-820F-474A-9538-16404A3EED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78AA-479B-AB7C-1561E92BBB00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D23CC320-6416-4622-B5B9-FCB5B5B32E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78AA-479B-AB7C-1561E92BBB00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7068A2FA-545A-4B1D-81E8-26EB1946A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78AA-479B-AB7C-1561E92BBB00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A0C98B63-59B3-4D15-91DE-B10183B65D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78AA-479B-AB7C-1561E92BBB00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D9C6E34C-6E8E-44BA-8341-0857F05F56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78AA-479B-AB7C-1561E92BBB00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BE3582E9-81BF-4927-982D-BF76BCF213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78AA-479B-AB7C-1561E92BBB00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4EBAB1FD-8609-4E1B-8FBF-014FC90AD2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78AA-479B-AB7C-1561E92BBB00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D96416DE-380D-447F-9298-7C166F4C2A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78AA-479B-AB7C-1561E92BBB00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360C0C73-4719-4ABA-B2DA-9D27F27545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78AA-479B-AB7C-1561E92BBB00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3BE84B0C-AE12-40E1-977E-06EA7052CF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78AA-479B-AB7C-1561E92BBB00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1E50F521-071E-4723-9B4B-812F676D2A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78AA-479B-AB7C-1561E92BBB00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29A776DE-9C53-4094-BA7B-149F11D850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78AA-479B-AB7C-1561E92BBB00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4B68FC1F-658D-49E4-AA85-68E0F8CE6B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78AA-479B-AB7C-1561E92BBB00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FECFC222-5569-40C5-935A-4BA440D6B8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78AA-479B-AB7C-1561E92BBB00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A295E156-8C39-4555-A133-9B93291180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78AA-479B-AB7C-1561E92BBB00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E0B528F-D3F2-4786-876E-00797B3F3D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78AA-479B-AB7C-1561E92BBB00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40BA1C1E-0F86-4408-871D-1DB4AA4AE8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78AA-479B-AB7C-1561E92BBB00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21F8B7C9-897F-4390-AD72-EC73E0EF9E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78AA-479B-AB7C-1561E92BBB00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149C826-B3F5-46AA-A1B7-BBBFADF574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78AA-479B-AB7C-1561E92BBB00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67B0C074-E8B5-4B3F-A001-23A9FBB536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78AA-479B-AB7C-1561E92BBB00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A40DD931-23CD-4CB6-8817-8975CBF41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78AA-479B-AB7C-1561E92BBB00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9F76206E-A1A9-48D1-9CC0-1C9A6302FB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78AA-479B-AB7C-1561E92BBB00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4FB9F970-625E-4197-AF40-71FA547B62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78AA-479B-AB7C-1561E92BBB00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83899931-D8BC-4B67-8F84-F4396034D0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78AA-479B-AB7C-1561E92BBB00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E17F2F23-531B-4C8F-816C-5C81E009FA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78AA-479B-AB7C-1561E92BBB00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B4CCB0B9-342E-427D-BC97-9EEB6173E2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78AA-479B-AB7C-1561E92BBB00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821F9291-BE0E-433A-A8DC-32830FBCA2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78AA-479B-AB7C-1561E92BBB00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670515B7-52B7-4A38-B4D0-9E0B75C73B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78AA-479B-AB7C-1561E92BBB00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3C11C525-01F5-47EF-B5D7-1E3128E34C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78AA-479B-AB7C-1561E92BBB00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454DC7E8-15B7-408E-9495-4AC2C9A3D1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78AA-479B-AB7C-1561E92BBB00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D35DA7D2-75EE-4F1A-A013-565C7BF459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78AA-479B-AB7C-1561E92BBB00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425C5634-1B91-4164-8110-48A3369741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78AA-479B-AB7C-1561E92BBB00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43E8A2D1-E617-4EE4-8B3A-88C43B42B4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78AA-479B-AB7C-1561E92BBB00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FE740F62-9AAD-413F-ABF0-D7D4878EFF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78AA-479B-AB7C-1561E92BBB00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7EB03423-6B14-4215-BCB4-9256C6CE96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78AA-479B-AB7C-1561E92BBB00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E6D44125-590E-4965-9596-6737AB0341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78AA-479B-AB7C-1561E92BBB00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BDA1C7BD-239D-44B4-A1FC-EA5FAEF6AD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78AA-479B-AB7C-1561E92BBB00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B44A3F27-BFEB-440B-9DDF-22417B8FAB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78AA-479B-AB7C-1561E92BBB00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E80CDC30-57D4-4715-B373-F7B910E64A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78AA-479B-AB7C-1561E92BBB00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86D8DF92-91E2-40E6-9554-B41CBF4F04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78AA-479B-AB7C-1561E92BBB00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803BDCC0-429B-43C3-8CC2-B6EC452EF6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78AA-479B-AB7C-1561E92BBB00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520DFC76-E08B-4312-812B-047FEED1E5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78AA-479B-AB7C-1561E92BBB00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6AC3FE9E-0079-4709-862F-F20048C541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78AA-479B-AB7C-1561E92BBB00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E4199B65-B7CC-45A7-9031-DCD76BBF56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78AA-479B-AB7C-1561E92BBB00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0F136352-1C29-48D3-AAD9-71EAA196EA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78AA-479B-AB7C-1561E92BBB00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A6DBF554-8678-4617-BA31-6E3278FDE3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78AA-479B-AB7C-1561E92BBB00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537F3D23-B92C-4EBF-9A07-2BDEAEA528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78AA-479B-AB7C-1561E92BBB00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4BF73100-C699-46BD-B33E-D9B62E42E3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78AA-479B-AB7C-1561E92BBB00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C0605DA8-BD1B-49D0-90B4-165E17D099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78AA-479B-AB7C-1561E92BBB00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48F5C5B1-196B-4943-9ABB-2C88E09256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78AA-479B-AB7C-1561E92BBB00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AC15C6DA-3B9E-41EE-96F7-C9291C8AE9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78AA-479B-AB7C-1561E92BBB00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2D8FA160-3D34-42F5-878E-CFB9D19D56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78AA-479B-AB7C-1561E92BBB00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16492E6E-7195-4BB2-86B8-163EEC45E8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6-78AA-479B-AB7C-1561E92BBB00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62085990-ACE1-4E12-A9CD-6CC8354C6D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7-78AA-479B-AB7C-1561E92BBB00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E8D52A6-E3E2-4241-8ED7-977DAA62B8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8-78AA-479B-AB7C-1561E92BBB00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C123AFC1-D5C9-4EC4-9A1B-6211F084EC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9-78AA-479B-AB7C-1561E92BBB00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A0591CBB-D424-4DE6-9E8E-797F536587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A-78AA-479B-AB7C-1561E92BBB00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BFD3C37E-1744-45BB-AF61-76224E8E0D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B-78AA-479B-AB7C-1561E92BBB00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6A28FC97-B4CD-4C1C-86B7-28D7D92A05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C-78AA-479B-AB7C-1561E92BBB00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015D1433-A8CA-45E0-88B8-666102C09D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D-78AA-479B-AB7C-1561E92BBB00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830A8DB1-C104-45B2-B424-FA326525B2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E-78AA-479B-AB7C-1561E92BBB00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DB6511B6-45DB-49B1-B9F5-6974D0434D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F-78AA-479B-AB7C-1561E92BBB00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0F20B711-C62C-4BD8-9068-4B523D1BDE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0-78AA-479B-AB7C-1561E92BBB00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12FE1EC7-1600-48F1-846A-FF6C6F0DC8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1-78AA-479B-AB7C-1561E92BBB00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E27B85B9-2DE0-49D1-82C3-1264365A74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2-78AA-479B-AB7C-1561E92BBB00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1638C4D8-1B17-4E72-ACA2-F64858F329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3-78AA-479B-AB7C-1561E92BBB00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25DDB9DF-4359-4B7D-B028-8E36668098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4-78AA-479B-AB7C-1561E92BBB00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46FA8E46-D03B-43E9-8DB9-4BD0904777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5-78AA-479B-AB7C-1561E92BBB00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EDBF53CD-3649-4719-8272-6667E5853C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6-78AA-479B-AB7C-1561E92BBB00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B05C16D1-A4D9-4A82-855A-7F713CF1EF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7-78AA-479B-AB7C-1561E92BBB00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0AAB8628-A706-4DE1-9C39-F65C870868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8-78AA-479B-AB7C-1561E92BBB00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2146B64A-5D51-4299-BD88-A2A8B90D1D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9-78AA-479B-AB7C-1561E92BBB00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B795D630-F08E-482D-AF6D-43712E2302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A-78AA-479B-AB7C-1561E92BBB00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8898FB11-01A3-4F59-98B4-B0506AF2DA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B-78AA-479B-AB7C-1561E92BBB00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429F25DF-B917-4803-A127-586190A93E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C-78AA-479B-AB7C-1561E92BBB00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9DBFDCB-5B0B-429C-9E3D-9685EDD648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D-78AA-479B-AB7C-1561E92BBB00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4AAF3C67-E000-4ED1-9EFF-6B31146973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E-78AA-479B-AB7C-1561E92BBB00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90697676-C899-4172-BAA2-10DBA00ED6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9F-78AA-479B-AB7C-1561E92BBB00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CA9A9F76-7771-485A-A274-83BE3085F9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0-78AA-479B-AB7C-1561E92BBB00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A090BDF-FB21-457C-9E64-7E83111EE9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1-78AA-479B-AB7C-1561E92BBB00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605BC169-8D9E-46AF-AE28-571A60A170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2-78AA-479B-AB7C-1561E92BBB00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7FB27B7D-56F0-4463-A661-4A283DD020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3-78AA-479B-AB7C-1561E92BBB00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B99D1B5B-B2AE-4CD3-A447-055AC2642F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4-78AA-479B-AB7C-1561E92BBB00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1F522668-1729-4DBD-925D-4C08B310FA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5-78AA-479B-AB7C-1561E92BBB00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236B9A02-1A2C-4AC4-992B-01AB4FE3A3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6-78AA-479B-AB7C-1561E92BBB00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48DD4C51-B050-45F0-89F2-761B488DAA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7-78AA-479B-AB7C-1561E92BBB00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3AE1512B-6748-4105-94EA-7D3AE5EDD3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8-78AA-479B-AB7C-1561E92BBB00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D8670874-0E89-4A3C-A238-20D5FA39A2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9-78AA-479B-AB7C-1561E92BBB00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456D2E0B-26C5-4836-B163-FB5EF35B66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A-78AA-479B-AB7C-1561E92BBB00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917D5D6C-3554-4762-BFFA-29C9C4C2BB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B-78AA-479B-AB7C-1561E92BBB00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8979CCA4-C4C9-45F5-B4FC-BC9E759549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C-78AA-479B-AB7C-1561E92BBB00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39D629A1-74FF-4611-9A9F-C0A27E2F68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D-78AA-479B-AB7C-1561E92BBB00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AC0A2C99-D0CC-4A62-B25E-E7C9BCD034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E-78AA-479B-AB7C-1561E92BBB00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6AAC8C69-8C0E-4F55-81A5-73E7441645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AF-78AA-479B-AB7C-1561E92BBB00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59616F8E-EFD1-4823-BDB8-B790D766EE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0-78AA-479B-AB7C-1561E92BBB00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67B83CE1-C21C-4A76-A192-EE4C4F10CC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1-78AA-479B-AB7C-1561E92BBB00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46F5D89C-13A6-4BBF-B3FA-14C54F469A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2-78AA-479B-AB7C-1561E92BBB00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F433F201-EC8C-4AF4-97AC-04A5FB02C2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3-78AA-479B-AB7C-1561E92BBB00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6601C171-748D-42FF-8ABD-35A8B06019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4-78AA-479B-AB7C-1561E92BBB00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EAB29972-7E07-45E8-8753-3C516B7A97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5-78AA-479B-AB7C-1561E92BBB00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C7381968-DC28-4DBB-9E44-63AD4A509E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6-78AA-479B-AB7C-1561E92BBB00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4677902C-4861-4C4F-859E-FD5469D3BF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7-78AA-479B-AB7C-1561E92BBB00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9078CD64-399F-4B7F-9826-1F5EB41B16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8-78AA-479B-AB7C-1561E92BBB00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C86B1B45-B199-4032-AD52-DD873C3AE3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9-78AA-479B-AB7C-1561E92BBB00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7E2B47BA-D9BF-4A9B-98BC-1187F8EC85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A-78AA-479B-AB7C-1561E92BBB00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61873E86-E54B-42A5-AA40-59202BECF9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B-78AA-479B-AB7C-1561E92BBB00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0B4615DF-568D-4173-9434-1AB9A059FD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C-78AA-479B-AB7C-1561E92BBB00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F1AA79B5-23DD-449D-87E3-8AAEFD403F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D-78AA-479B-AB7C-1561E92BBB00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D6F90251-FACF-413A-981A-37F13E513C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E-78AA-479B-AB7C-1561E92BBB00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3A8156DB-1019-46B0-B2DE-05588526D9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BF-78AA-479B-AB7C-1561E92BBB00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9F745AA3-36C4-45BD-B616-E13CFD40DC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0-78AA-479B-AB7C-1561E92BBB00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98387DA7-E850-4054-84FC-9D5D0741E6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1-78AA-479B-AB7C-1561E92BBB00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6520EEAB-3585-4478-97F1-CBAC760908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2-78AA-479B-AB7C-1561E92BBB00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B7B89BC2-193A-4A4C-94E0-669BC49B98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3-78AA-479B-AB7C-1561E92BBB00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30860A25-D1CE-4E73-A8D3-5750F42F9F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4-78AA-479B-AB7C-1561E92BBB00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8A155488-7BC0-486E-A63B-F6281D7267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5-78AA-479B-AB7C-1561E92BBB00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A0452A93-EA6C-4640-A735-FE06E01E91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6-78AA-479B-AB7C-1561E92BBB00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30271827-DA30-47C1-BB3A-FC72F983C2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7-78AA-479B-AB7C-1561E92BBB00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46AA832F-CB1E-43CA-BB65-3FC3B83E1D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8-78AA-479B-AB7C-1561E92BBB00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D9C40B2D-1F76-4006-905E-89B8B3C39E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9-78AA-479B-AB7C-1561E92BBB00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B2FA4416-1526-4922-818E-CE367DEC55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A-78AA-479B-AB7C-1561E92BBB00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53114A97-955E-4BDB-8B92-F30F4720E2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B-78AA-479B-AB7C-1561E92BBB00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606D644C-25F0-4DC7-856F-A73C2FB129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C-78AA-479B-AB7C-1561E92BBB00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3C6D954E-E516-4C39-941B-E825A17936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D-78AA-479B-AB7C-1561E92BBB00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12CFA478-ED08-41D3-9066-6B9D67A216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E-78AA-479B-AB7C-1561E92BBB00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C47063A3-144C-4C82-911A-716E893851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CF-78AA-479B-AB7C-1561E92BBB00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430D0743-9733-4340-8CF4-83229C12CF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0-78AA-479B-AB7C-1561E92BBB00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99DC2387-3C1D-4DFA-AA74-0513AEC14D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1-78AA-479B-AB7C-1561E92BBB00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5559C08D-23EB-4B89-92B6-557578E495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2-78AA-479B-AB7C-1561E92BBB00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FC5FB4AA-C149-4A63-9BC2-C34378D840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3-78AA-479B-AB7C-1561E92BBB00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9BE28C73-2DA5-4B1D-9E59-BC04175CB3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4-78AA-479B-AB7C-1561E92BBB00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EA6A0EF3-F26C-4CCA-AC64-478E47CAAA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5-78AA-479B-AB7C-1561E92BBB00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4B7E6A4E-7310-4434-B32C-BAE1245145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6-78AA-479B-AB7C-1561E92BBB00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C2291B80-3DC8-4BF8-942A-26E259E00A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7-78AA-479B-AB7C-1561E92BBB00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721B85BB-A5A4-4AD6-89EA-7ACA115BD5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8-78AA-479B-AB7C-1561E92BBB00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80BA4BEA-1F1D-422D-BC90-68257F0ADD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9-78AA-479B-AB7C-1561E92BBB00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2A0C82C4-D495-4C8E-B701-0CB75B8837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A-78AA-479B-AB7C-1561E92BBB00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0D3B1D7E-92DA-49E4-98BD-E0E297983B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B-78AA-479B-AB7C-1561E92BBB00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F10882C3-64B1-4A1B-8EB8-41A8BCE41F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C-78AA-479B-AB7C-1561E92BBB00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16A6F69C-622F-4FF9-B116-0A37B71BC6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D-78AA-479B-AB7C-1561E92BBB00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65DFFA39-B9FA-4DC4-8B6D-E565B50EBD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E-78AA-479B-AB7C-1561E92BBB00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9924D346-6334-4A71-B66B-709E7B9D27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DF-78AA-479B-AB7C-1561E92BBB00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8510C9BB-4CC4-4A62-9849-58D17C4BA2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0-78AA-479B-AB7C-1561E92BBB00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148CE79A-ECD5-4347-8933-C4CAA66E02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1-78AA-479B-AB7C-1561E92BBB00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EC4F76B2-A547-4D9B-B983-957E31CF4A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2-78AA-479B-AB7C-1561E92BBB00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DC6CC753-11D3-47CD-8469-7BC0B427FE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3-78AA-479B-AB7C-1561E92BBB00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36754C2C-7DD8-47B5-97DB-EBC53E420D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4-78AA-479B-AB7C-1561E92BBB00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B64AAEE8-D4B3-47D0-81E6-B1B7FEA3E9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5-78AA-479B-AB7C-1561E92BBB00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28900EE8-1357-4435-B2BB-BD12D361AF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6-78AA-479B-AB7C-1561E92BBB00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934155D6-D22B-4AFB-B866-67ED3A0148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7-78AA-479B-AB7C-1561E92BBB00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51E70C77-A0E2-4168-93D1-B27D06E80F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8-78AA-479B-AB7C-1561E92BBB00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B3E406F4-82C4-4032-A76C-29EB6FFC08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9-78AA-479B-AB7C-1561E92BBB00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810D2C8D-E87D-41B0-AE91-19AA9CBAC4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A-78AA-479B-AB7C-1561E92BBB00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9E24811F-5662-48D0-8B80-ED188C893F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B-78AA-479B-AB7C-1561E92BBB00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88994271-7183-48F7-8E10-644B150A82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C-78AA-479B-AB7C-1561E92BBB00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2EA00C4C-FC98-47BC-AFD8-6B7486497D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D-78AA-479B-AB7C-1561E92BBB00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6AD511C5-CF86-48B0-8C73-DC7615E5FF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E-78AA-479B-AB7C-1561E92BBB00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876BFB77-FE2B-4675-AEDE-956794284C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EF-78AA-479B-AB7C-1561E92BBB00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5AF0F101-D2A5-43C3-BEA3-4E0688ECD6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0-78AA-479B-AB7C-1561E92BBB00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4AE195DF-86D7-47C7-9800-EFFE5A21B6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1-78AA-479B-AB7C-1561E92BBB00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58AC2893-87CE-4EF2-AE29-04CDC4FA99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2-78AA-479B-AB7C-1561E92BBB00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51B7890C-D94C-4212-86E4-784ADC161B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3-78AA-479B-AB7C-1561E92BBB00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9A104DAA-F884-436B-9821-00088CCE41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4-78AA-479B-AB7C-1561E92BBB00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BEDEEC16-F81E-4558-B0AD-4C01598455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5-78AA-479B-AB7C-1561E92BBB00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E4B66D9E-E6AA-4FC1-A615-37F87947D5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6-78AA-479B-AB7C-1561E92BBB00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1066B725-7F0F-4512-BBDA-A19EF6F9EA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7-78AA-479B-AB7C-1561E92BBB00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77311D0D-56C0-48B7-83EC-AB4FC4977A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8-78AA-479B-AB7C-1561E92BBB00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5DB4B22B-4E53-44A2-8AE2-048204D699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9-78AA-479B-AB7C-1561E92BBB00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E096061F-FC40-4803-850F-9B64BD0FB8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A-78AA-479B-AB7C-1561E92BBB00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D46085CE-EC8B-41B7-B9F1-EFB033817D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B-78AA-479B-AB7C-1561E92BBB00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CA109D29-3568-4519-A224-3EE4CBC6C4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C-78AA-479B-AB7C-1561E92BBB00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4AB2CE4E-3D5D-4C30-AFEF-F1B3BB2FB9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D-78AA-479B-AB7C-1561E92BBB00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B22FE34E-6DB8-4F04-AD1F-65D76A12F7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E-78AA-479B-AB7C-1561E92BBB00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105614A1-8CF1-4E93-90D1-BA748A15D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FF-78AA-479B-AB7C-1561E92BBB00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E9321DC5-317E-4F5B-9487-4C71A6071B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0-78AA-479B-AB7C-1561E92BBB00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5BC85134-4BC5-4B47-BA9E-6652791659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1-78AA-479B-AB7C-1561E92BBB00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528F1FD0-0530-46C1-8B86-A2710EA272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2-78AA-479B-AB7C-1561E92BBB00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60633B25-A2B9-40FE-9015-E612FE33A9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3-78AA-479B-AB7C-1561E92BBB00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FB8F3362-5D74-46C6-BF94-A5EDD8D913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4-78AA-479B-AB7C-1561E92BBB00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0433FD85-F58B-42FE-A463-E8B4467F1C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5-78AA-479B-AB7C-1561E92BBB00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12E8D77F-BC14-4232-B349-A564C75CD2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6-78AA-479B-AB7C-1561E92BBB00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AEBA5E79-161F-4529-84E9-EC60220184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7-78AA-479B-AB7C-1561E92BBB00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D1C595D5-58C1-41A8-964C-D8FC197222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8-78AA-479B-AB7C-1561E92BBB00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726B9B45-2C33-4DA6-BBA8-74915A1B95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9-78AA-479B-AB7C-1561E92BBB00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F10E518F-BF64-43A8-B85A-76551BD0DA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A-78AA-479B-AB7C-1561E92BBB00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126216AE-C7B4-468A-8B1C-877A96BADB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B-78AA-479B-AB7C-1561E92BBB00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D1ADB9BD-2E41-4701-A926-F61B6E3240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C-78AA-479B-AB7C-1561E92BBB00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1D1752B2-B2AD-4ABB-B6B6-00E5EF50AE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D-78AA-479B-AB7C-1561E92BBB00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175FA257-3307-4C5A-A948-D33EF6DAFE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E-78AA-479B-AB7C-1561E92BBB00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500D718A-4E8F-4132-8282-4950C01FD0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0F-78AA-479B-AB7C-1561E92BBB00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DE4A8A47-4CD0-47C9-8304-C9902FE9F8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0-78AA-479B-AB7C-1561E92BBB00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625874DB-6CF8-489B-84B0-C78829584C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1-78AA-479B-AB7C-1561E92BBB00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4FE431EA-357E-48D2-B18C-6D3E896F67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2-78AA-479B-AB7C-1561E92BBB00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747823F8-6520-4849-88E8-A716732583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3-78AA-479B-AB7C-1561E92BBB00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0505A4E0-276F-4DDF-8A21-813EABA20E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4-78AA-479B-AB7C-1561E92BBB00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A770059F-95A0-4EE7-8970-E2DE8C3048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5-78AA-479B-AB7C-1561E92BBB00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3442C9C4-A81B-4639-8EAC-FD25041056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6-78AA-479B-AB7C-1561E92BBB00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4FC23FA1-8B17-4761-B1CC-8AD4260A10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7-78AA-479B-AB7C-1561E92BBB00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EBDD4C18-A29C-4064-8A1B-F636B9E9E6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8-78AA-479B-AB7C-1561E92BBB00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E14E0659-CF8F-40C9-BCDE-43EA2CD2FE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9-78AA-479B-AB7C-1561E92BBB00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59157992-5D76-4EB9-A0B2-1CEC407D81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A-78AA-479B-AB7C-1561E92BBB00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AA919BC1-D06D-495A-9774-916D6175F2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B-78AA-479B-AB7C-1561E92BBB00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2AF67698-229D-4D22-B4D7-BF8AF04089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C-78AA-479B-AB7C-1561E92BBB00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939D5699-F93F-49B5-9081-6FB3EF7B92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D-78AA-479B-AB7C-1561E92BBB00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4BF4444E-C15A-4C54-BE3A-9717F81DA0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E-78AA-479B-AB7C-1561E92BBB00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816ABEDC-02CE-4979-AB27-131B01731D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1F-78AA-479B-AB7C-1561E92BBB00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9877AAD8-A80D-4D2A-8D4D-ABAE1F1310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0-78AA-479B-AB7C-1561E92BBB00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5181830C-0576-4EE0-84A6-1D20399C62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1-78AA-479B-AB7C-1561E92BBB00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605A7DD0-C02F-49F2-9275-EA83DE1595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2-78AA-479B-AB7C-1561E92BBB00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A3FBAE4C-F09D-48D5-A2AF-D37F4C0CE0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3-78AA-479B-AB7C-1561E92BBB00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4C92C164-5B42-483C-9C77-A4D584729B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4-78AA-479B-AB7C-1561E92BBB00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9648B608-115F-49AE-8045-15296DF47F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5-78AA-479B-AB7C-1561E92BBB00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D01D0BDA-EDCF-4CF6-A9F5-034199F68B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6-78AA-479B-AB7C-1561E92BBB00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91E8231C-2CD7-47FA-A7B4-601325C2A0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7-78AA-479B-AB7C-1561E92BBB00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F9286813-E1BE-459F-B8C0-7E117C7C85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8-78AA-479B-AB7C-1561E92BBB00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AD8A53B2-F58E-4AC6-8287-148FDBCCDA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9-78AA-479B-AB7C-1561E92BBB00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E8A1357C-D62F-4C56-B1DF-F9320A13B2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A-78AA-479B-AB7C-1561E92BBB00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80CFB1A7-231B-4A87-B5E9-52BECF85C3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B-78AA-479B-AB7C-1561E92BBB00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CCF83BBA-9EB7-438A-BF62-4DB576C030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C-78AA-479B-AB7C-1561E92BBB00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A764E525-F6B2-436D-AD3C-6D1D5205D6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D-78AA-479B-AB7C-1561E92BBB00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1740E581-1A8B-4C95-A9C1-36DE78547B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E-78AA-479B-AB7C-1561E92BBB00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30073A60-7E89-4A33-8FB4-71F418FC82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2F-78AA-479B-AB7C-1561E92BBB00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B33A9363-038E-4F76-9810-9498B2B5F4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0-78AA-479B-AB7C-1561E92BBB00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EDF14DAC-172B-4FDB-AEFE-BA7B68DED1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1-78AA-479B-AB7C-1561E92BBB00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BA5C2F33-45D3-484B-8CCB-CD8590B9BE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2-78AA-479B-AB7C-1561E92BBB00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4CEBD187-7103-4E6C-84E8-4F179929F0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3-78AA-479B-AB7C-1561E92BBB00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69004B96-3F25-456D-AF07-073DFEE1A9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4-78AA-479B-AB7C-1561E92BBB00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FE013204-C00F-4436-B2D7-7C27B788E9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5-78AA-479B-AB7C-1561E92BBB00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764A86B4-43F3-4893-8CAC-12DCF87DFB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6-78AA-479B-AB7C-1561E92BBB00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CE68D23A-232A-4BAC-89D8-82F1A0FF3A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7-78AA-479B-AB7C-1561E92BBB00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EF8FC59E-04C7-4583-84F5-675C17EB5B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8-78AA-479B-AB7C-1561E92BBB00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2371ADEE-2AAD-4F8D-85C4-6A7C6B417D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9-78AA-479B-AB7C-1561E92BBB00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594F1D9B-33CF-49E6-BD30-7D42090537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A-78AA-479B-AB7C-1561E92BBB00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3E5FF892-EC17-4615-BF45-6A75BE07FA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B-78AA-479B-AB7C-1561E92BBB00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EBF075B0-EC1B-4AA5-BDCB-27C6C6BA9A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C-78AA-479B-AB7C-1561E92BBB00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74C098EA-E031-4A77-981F-3EC74071F6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D-78AA-479B-AB7C-1561E92BBB00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4C297BE4-7650-4BF9-B8A2-E74954A1EA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E-78AA-479B-AB7C-1561E92BBB00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AFEB2917-E175-4565-A5FC-0A442B4513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3F-78AA-479B-AB7C-1561E92BBB00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B13FBF42-7987-4A5A-A101-5DC59373B8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0-78AA-479B-AB7C-1561E92BBB00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A73DB421-4DD2-4010-926F-F7A83148F7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1-78AA-479B-AB7C-1561E92BBB00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2C6F4A9F-D36E-42B5-99A0-BC82246077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2-78AA-479B-AB7C-1561E92BBB00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997C8C0E-FE38-4510-91A3-F1EF6385D7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3-78AA-479B-AB7C-1561E92BBB00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1893CBB0-0688-4287-8C55-E21AFF1198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4-78AA-479B-AB7C-1561E92BBB00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3C4A8C66-147F-4382-92B8-42CB58DDB7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5-78AA-479B-AB7C-1561E92BBB00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915C208B-36D5-47DD-880B-7E9B632E12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6-78AA-479B-AB7C-1561E92BBB00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523B6246-6D5D-446E-B605-E029634CA4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7-78AA-479B-AB7C-1561E92BBB00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7827369C-FEA7-476F-92DE-5E0D5A7A1A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8-78AA-479B-AB7C-1561E92BBB00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0BEE2B40-5EAD-45C7-B3C0-BF88AD9D64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9-78AA-479B-AB7C-1561E92BBB00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5AEE0DE7-8FC0-4ED7-8C1A-D79FA56A98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A-78AA-479B-AB7C-1561E92BBB00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299D7B3C-215C-4B03-B5D6-502542F603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B-78AA-479B-AB7C-1561E92BBB00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979153BE-CD79-4AA8-8D7A-6D7F7E56C6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C-78AA-479B-AB7C-1561E92BBB00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3E9A85B3-7381-444C-9884-F47899B9A6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D-78AA-479B-AB7C-1561E92BBB00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F1C3C46E-A657-478B-BEF9-42E6B0AE1D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E-78AA-479B-AB7C-1561E92BBB00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C7DE1874-60FE-4C9A-941C-44EE672270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4F-78AA-479B-AB7C-1561E92BBB00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3CCDF5DD-EDED-4F7B-9197-352E85D604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0-78AA-479B-AB7C-1561E92BBB00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C1281D29-CEFC-466F-B388-B7EDC6EC75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1-78AA-479B-AB7C-1561E92BBB00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5A2F0D6F-7CA4-4825-94A7-0F3F2A4129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2-78AA-479B-AB7C-1561E92BBB00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CD94A1AE-623C-40B1-9A8A-2A3126C2EA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3-78AA-479B-AB7C-1561E92BBB00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E8F89459-B4B8-4539-9249-23CA6D9395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4-78AA-479B-AB7C-1561E92BBB00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675A5EC6-8FC2-45CB-B015-A7BADB13E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5-78AA-479B-AB7C-1561E92BBB00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BEF84A32-CAEF-45CF-A116-09F7DD23EA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6-78AA-479B-AB7C-1561E92BBB00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5EDC79FE-5EAF-4720-83D8-AC4AFC8A3A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7-78AA-479B-AB7C-1561E92BBB00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6EC46CDB-1B73-4943-BC1F-DBC63D781A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8-78AA-479B-AB7C-1561E92BBB00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DD1BCD0B-56E2-40C8-8845-80754F6F1C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9-78AA-479B-AB7C-1561E92BBB00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80799D99-9AF1-42B7-944A-F3CEDF7AD4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A-78AA-479B-AB7C-1561E92BBB00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EA10878A-3A32-42CF-A52D-69F5D2BEE6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B-78AA-479B-AB7C-1561E92BBB00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13E02BED-6E95-49D9-857B-C5CC151A5E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C-78AA-479B-AB7C-1561E92BBB00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30D8D903-A772-4FC4-8282-7F4D8853FE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D-78AA-479B-AB7C-1561E92BBB00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85FE19A2-94AE-43E5-9CBB-FC6656ABD5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E-78AA-479B-AB7C-1561E92BBB00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38E1CCB9-845C-466D-9132-770B00C5DA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5F-78AA-479B-AB7C-1561E92BBB00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8D0EFA38-272B-424A-9CA9-C9981CFFFF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0-78AA-479B-AB7C-1561E92BBB00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725D6E8B-C05B-40F3-9515-26C21C37A6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1-78AA-479B-AB7C-1561E92BBB00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A2E17E7F-BECC-45D5-B3EF-36647B05BB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2-78AA-479B-AB7C-1561E92BBB00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AC232495-7A4E-4C54-BF50-77A6D12A8D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3-78AA-479B-AB7C-1561E92BBB00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74FFF1D4-8B55-4C21-B9C3-E194F37A3F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4-78AA-479B-AB7C-1561E92BBB00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601F9E38-8CA0-42C1-977E-DAA9EB9994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5-78AA-479B-AB7C-1561E92BBB00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B445A96D-66FD-4587-8624-CB1370A01A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6-78AA-479B-AB7C-1561E92BBB00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3EF4AA87-6641-465E-A324-4653AFF14C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7-78AA-479B-AB7C-1561E92BBB00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576F0514-8B97-4166-9CD8-DFA1EB21C4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8-78AA-479B-AB7C-1561E92BBB00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B9C51218-243F-416B-880B-5E6388C1AA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9-78AA-479B-AB7C-1561E92BBB00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9EDF5405-9371-4421-90EE-195EA67133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A-78AA-479B-AB7C-1561E92BBB00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3AA70A48-CD2A-4ED0-AEDB-8896D7D5DD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B-78AA-479B-AB7C-1561E92BBB00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69B7ED95-CE69-48A5-91CC-426029E784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C-78AA-479B-AB7C-1561E92BBB00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0D85A22A-D8FC-46DB-95EB-39235E1812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D-78AA-479B-AB7C-1561E92BBB00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62E9DAEC-0CF3-4985-B2DD-88640F6F09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E-78AA-479B-AB7C-1561E92BBB00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52D27442-F337-413A-8EC4-E9286B1BF4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6F-78AA-479B-AB7C-1561E92BBB00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A7341CC3-A790-44C4-BBA5-D0F410D158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0-78AA-479B-AB7C-1561E92BBB00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B9C534F3-20AC-4D3D-A1AA-96A425F28F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1-78AA-479B-AB7C-1561E92BBB00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091FF4F9-FFD9-4677-9E87-EB33C1899E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2-78AA-479B-AB7C-1561E92BBB00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34061411-C472-4B01-95BB-D8A77CE496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3-78AA-479B-AB7C-1561E92BBB00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B970EA20-6894-4E69-9499-3EFFE569DE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4-78AA-479B-AB7C-1561E92BBB00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159D4126-38AE-4385-B4EF-5E264C4699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5-78AA-479B-AB7C-1561E92BBB00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ECABDBA9-5406-4DE1-AFAC-F02BAED0F1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6-78AA-479B-AB7C-1561E92BBB00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8F4227B4-3A66-4A0A-B008-BB7A7FF09C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7-78AA-479B-AB7C-1561E92BBB00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178B3452-7969-4EBE-9C10-6CF9106808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8-78AA-479B-AB7C-1561E92BBB00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4C50B691-824B-4E79-8A50-374D22D87C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9-78AA-479B-AB7C-1561E92BBB00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A7C7AF42-F653-411D-9D27-12EB237832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A-78AA-479B-AB7C-1561E92BBB00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F9D657B2-F722-414B-950F-F7366A7CA3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B-78AA-479B-AB7C-1561E92BBB00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E01DD0FC-D047-41C7-9F2B-718218E7F7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C-78AA-479B-AB7C-1561E92BBB00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3ECC9EF5-D584-4BF4-9B0D-2153659B98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D-78AA-479B-AB7C-1561E92BBB00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85B3EF45-1AB4-4065-9ED0-27CCD892F9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E-78AA-479B-AB7C-1561E92BBB00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20F00D5A-E6B4-408A-A7DD-40C83A2952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7F-78AA-479B-AB7C-1561E92BBB00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429EA5C2-6DC9-44B8-8787-4DB99BCB6D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0-78AA-479B-AB7C-1561E92BBB00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9790F9A9-CA95-4E8C-89DF-6E44A35B18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1-78AA-479B-AB7C-1561E92BBB00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A3CBA6D5-A236-4B2E-A7E1-04B8DADAF1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2-78AA-479B-AB7C-1561E92BBB00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C6BE4B65-2C93-4CBA-93BC-AAD84220B5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3-78AA-479B-AB7C-1561E92BBB00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BBDF6AE6-BC4F-42BD-95D9-FD37654E48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4-78AA-479B-AB7C-1561E92BBB00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6A90C2AD-0763-45BF-85A8-7D87B6767B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5-78AA-479B-AB7C-1561E92BBB00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383F165C-2CAC-4340-8AF7-00C4E90171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6-78AA-479B-AB7C-1561E92BBB00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3C2F7254-7CF4-4CB4-8CDE-915EFF73D5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7-78AA-479B-AB7C-1561E92BBB00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13058187-0ADE-4BF9-90F8-BAC9B25DCA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8-78AA-479B-AB7C-1561E92BBB00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CC47FE20-EFF9-425C-972A-8C9FCB56A7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9-78AA-479B-AB7C-1561E92BBB00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C1619F6B-31EC-4A81-BCCF-F269ABFB4E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A-78AA-479B-AB7C-1561E92BBB00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F5FA3D68-277D-4AC8-99AC-4A540CB7AC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B-78AA-479B-AB7C-1561E92BBB00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F008BEF3-818F-4E5F-A4C9-799F8DB388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C-78AA-479B-AB7C-1561E92BBB00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475FE433-3ABA-47A0-B0D4-34527F33E1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D-78AA-479B-AB7C-1561E92BBB00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331185FD-6EED-4FDB-9576-39BE56C0F6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E-78AA-479B-AB7C-1561E92BBB00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1024E4D5-1EAD-431F-92C5-53955259D9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8F-78AA-479B-AB7C-1561E92BBB00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B102FFDB-5753-4814-A48A-72E00281E5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0-78AA-479B-AB7C-1561E92BBB00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35A54BBE-A464-45E3-8DB9-E4D0C0DFAC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1-78AA-479B-AB7C-1561E92BBB00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3E9DE23D-E8DE-4916-A708-0B619268E6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2-78AA-479B-AB7C-1561E92BBB00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7F21FC13-868A-42A6-B892-D93204CEAA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3-78AA-479B-AB7C-1561E92BBB00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6EB203E5-ECCA-430A-912B-C8054A4E5E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4-78AA-479B-AB7C-1561E92BBB00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25B81A5E-7471-4A4B-B58A-9A6E537620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5-78AA-479B-AB7C-1561E92BBB00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BB4BACA0-34C9-4E12-A668-E1E6CBCAAA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6-78AA-479B-AB7C-1561E92BBB00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4307B69D-24E5-4B05-BC6B-2AD8A04AEB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7-78AA-479B-AB7C-1561E92BBB00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634D41FD-C39F-4B07-BAD4-12736D9FD1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8-78AA-479B-AB7C-1561E92BBB00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E73266E4-1B7A-4487-8D1D-B73171F0ED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9-78AA-479B-AB7C-1561E92BBB00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068838CA-FAE5-48AE-BB2F-0AD2FC76BE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A-78AA-479B-AB7C-1561E92BBB00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F310027A-C3EF-4DC0-AD07-7DB65C16C4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B-78AA-479B-AB7C-1561E92BBB00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25E2E3B9-4BB5-4005-B5F3-2893BABF18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C-78AA-479B-AB7C-1561E92BBB00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9C41AAFD-78F5-4847-8616-A51ADFC8C9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D-78AA-479B-AB7C-1561E92BBB00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57551B1F-4ACC-4A4A-BAD1-2C38E9914B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E-78AA-479B-AB7C-1561E92BBB00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F5C89A8E-599E-44D1-B2A4-CCF5D378C6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9F-78AA-479B-AB7C-1561E92BBB00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E3EE1437-C509-422D-9162-404A1E7F4A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0-78AA-479B-AB7C-1561E92BBB00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5FB59194-E69E-4E8F-8A89-1E9BCB0F54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1-78AA-479B-AB7C-1561E92BBB00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66F838DD-E923-4E47-988F-A7B6AC5555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2-78AA-479B-AB7C-1561E92BBB00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3DA197FD-967A-46D0-9CED-2DFE2B5723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3-78AA-479B-AB7C-1561E92BBB00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95506575-91D9-45EB-8DA7-38F19F9560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4-78AA-479B-AB7C-1561E92BBB00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6BE3C1F3-8A22-4AF2-AE4F-015D441D0D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5-78AA-479B-AB7C-1561E92BBB00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2ACD4089-D530-4347-AD78-9AA7B22C4A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6-78AA-479B-AB7C-1561E92BBB00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CDF87E3A-45FB-4687-9C53-672AE1B84C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7-78AA-479B-AB7C-1561E92BBB00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2DA41843-6C7E-4239-A40B-B7526BA852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8-78AA-479B-AB7C-1561E92BBB00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14FAB300-D777-4712-9A91-00AC5DA53E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9-78AA-479B-AB7C-1561E92BBB00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E21624B9-7586-400A-9A50-ED909C8EDE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A-78AA-479B-AB7C-1561E92BBB00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F43A4608-D130-4170-91E9-A1E1DB9FA9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B-78AA-479B-AB7C-1561E92BBB00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FC7948CD-0074-4806-A553-9EA109110D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C-78AA-479B-AB7C-1561E92BBB00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F7650CFF-3FB2-4E47-AB91-A758F114F2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D-78AA-479B-AB7C-1561E92BBB00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12D96255-6BB7-4C5F-8DC3-158904D198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E-78AA-479B-AB7C-1561E92BBB00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67B80F01-26C6-4CFB-B257-C380729D04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AF-78AA-479B-AB7C-1561E92BBB00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3A5FF565-D9F8-4A48-8F73-48937CE391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0-78AA-479B-AB7C-1561E92BBB00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B9BC96D0-2D93-4EB2-8CE8-494E4F65B7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1-78AA-479B-AB7C-1561E92BBB00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296ADBC0-883B-44B7-8105-1DEABF1FC3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2-78AA-479B-AB7C-1561E92BBB00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487A5CE5-EE71-4F4C-BC88-2F6C62620F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3-78AA-479B-AB7C-1561E92BBB00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7209EBD1-2A99-4CF7-AE2D-668575FEA1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4-78AA-479B-AB7C-1561E92BBB00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4B935EEF-2B9F-43C0-B990-839849E333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5-78AA-479B-AB7C-1561E92BBB00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B2E94249-E25F-44D5-A281-38BD8471C3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6-78AA-479B-AB7C-1561E92BBB00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25BE3E0B-127A-4AD8-97BF-11FAB638D5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7-78AA-479B-AB7C-1561E92BBB00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71426C88-FB97-4839-AC4E-8AE1118738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8-78AA-479B-AB7C-1561E92BBB00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D7EBF70E-A31E-48AB-8663-30B3AD1417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9-78AA-479B-AB7C-1561E92BBB00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CF5F61F8-C911-4593-AA2F-8F2273BDAC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A-78AA-479B-AB7C-1561E92BBB00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6EF5D4FA-F9C5-4B31-9342-B0860028CB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B-78AA-479B-AB7C-1561E92BBB00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843A4E5C-EE0E-409C-A939-7737F0B8FF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C-78AA-479B-AB7C-1561E92BBB00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FAC2FE54-3F07-4052-BC5D-AF6EFDBBED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D-78AA-479B-AB7C-1561E92BBB00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F9404A49-C3DE-4215-8E68-4C8A1AA3FE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E-78AA-479B-AB7C-1561E92BBB00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2C409E6A-F909-47B0-BF14-8023C6F8C2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BF-78AA-479B-AB7C-1561E92BBB00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5AB9F7C2-E0F7-4568-AA45-E6F2F2253A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0-78AA-479B-AB7C-1561E92BBB00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3E51669B-7CFF-4913-90C4-649550976B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1-78AA-479B-AB7C-1561E92BBB00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548FF4E2-ED23-4F0C-81C8-1B4E355EBA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2-78AA-479B-AB7C-1561E92BBB00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392FCDB8-C714-48DA-961B-0EED13A04E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3-78AA-479B-AB7C-1561E92BBB00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ED2905BC-4642-47A7-8117-ADB81ED432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4-78AA-479B-AB7C-1561E92BBB00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CD5BF1C1-7B67-4752-90BA-F545625702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5-78AA-479B-AB7C-1561E92BBB00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F7FE7F45-7D5B-4821-96D0-FE8144A9BA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6-78AA-479B-AB7C-1561E92BBB00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3A2FA5D4-CC27-4883-A3B8-2D5154F626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7-78AA-479B-AB7C-1561E92BBB00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F21109BF-9583-4A1D-8FED-2BCEB36A9F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8-78AA-479B-AB7C-1561E92BBB00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182FDD56-8663-4A16-9374-D63DB3DE77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9-78AA-479B-AB7C-1561E92BBB00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7314AD7A-0997-41F2-B7EB-509F9A57F0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A-78AA-479B-AB7C-1561E92BBB00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E61FEDEE-A62D-43F2-8C26-C4D5850673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B-78AA-479B-AB7C-1561E92BBB00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7417B69C-48FB-40CD-9E08-8819A4706F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C-78AA-479B-AB7C-1561E92BBB00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9FD2D8F9-EE95-4318-8C51-1F512B9750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D-78AA-479B-AB7C-1561E92BBB00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BBC4A950-0BD1-4B34-85FD-1DD7D157EF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E-78AA-479B-AB7C-1561E92BBB00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EE3E785C-F3A6-4F5C-8522-A0C99A0237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CF-78AA-479B-AB7C-1561E92BBB00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D9DF90B0-B365-4E93-8238-CA20AF5CBF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0-78AA-479B-AB7C-1561E92BBB00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99B92B3A-A548-44B9-A838-79D49DCE0F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1-78AA-479B-AB7C-1561E92BBB00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CE909BA8-06E0-44B0-8E95-F7B96F3C70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2-78AA-479B-AB7C-1561E92BBB00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1497D219-5756-4426-9E6D-4E80C53F78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3-78AA-479B-AB7C-1561E92BBB00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90579813-165D-406A-A2B3-BD3D987D07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4-78AA-479B-AB7C-1561E92BBB00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FBA6077C-344E-4765-B754-6C6D2D3EE7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5-78AA-479B-AB7C-1561E92BBB00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38B9D92D-019E-49C8-A722-2877AB0245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6-78AA-479B-AB7C-1561E92BBB00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D76264D3-25C6-4DD5-B6DA-E1F3900FAF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7-78AA-479B-AB7C-1561E92BBB00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1EECE637-E1ED-4407-BD23-5FE812B7DC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8-78AA-479B-AB7C-1561E92BBB00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92C2E9D7-D7D7-44D1-AAB1-28BC0AED5D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9-78AA-479B-AB7C-1561E92BBB00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C4B907BA-4B45-4065-98CF-1CF212D488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A-78AA-479B-AB7C-1561E92BBB00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18226275-976B-43B5-8A17-AD04DD52FD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B-78AA-479B-AB7C-1561E92BBB00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2E28333C-804B-4B63-9095-5B75F13E27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C-78AA-479B-AB7C-1561E92BBB00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B68A1294-CF80-432D-8D75-89309D8682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D-78AA-479B-AB7C-1561E92BBB00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B1273C61-F055-4CB7-892F-A2D00D1BD5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E-78AA-479B-AB7C-1561E92BBB00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0957A891-F0ED-488B-B2D8-777DEA0D5D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DF-78AA-479B-AB7C-1561E92BBB00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15146A23-BCAC-427A-996D-45655EA257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0-78AA-479B-AB7C-1561E92BBB00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60B9597F-1E2F-43A9-A4DE-E11F3A54CC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1-78AA-479B-AB7C-1561E92BBB00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400B7665-C758-4A82-9799-72B07C48EC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2-78AA-479B-AB7C-1561E92BBB00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D66C2E01-3B7A-4262-84D4-6EAA537EDB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3-78AA-479B-AB7C-1561E92BBB00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76940D83-0043-427A-B89C-A9974580B4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4-78AA-479B-AB7C-1561E92BBB00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C8E2EF6B-2E6F-4804-B7B9-2FFED8B83C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5-78AA-479B-AB7C-1561E92BBB00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72C38EA8-3485-4615-985E-0496C71851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6-78AA-479B-AB7C-1561E92BBB00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E0642375-C52E-4B71-9A86-9ED7EE090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7-78AA-479B-AB7C-1561E92BBB00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CB2D5D1F-23C2-421C-B290-3EE68CBC53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8-78AA-479B-AB7C-1561E92BBB00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4430F887-83DE-495C-BED0-FA1CAA7106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9-78AA-479B-AB7C-1561E92BBB00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8F849B94-A211-4BC4-8D65-ADF6C77246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A-78AA-479B-AB7C-1561E92BBB00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6617465B-B00F-4815-A9EC-12015FE8A1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B-78AA-479B-AB7C-1561E92BBB00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D7BEAD90-1044-490D-915A-1D1FBDBB55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C-78AA-479B-AB7C-1561E92BBB00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D78B248A-08F0-4895-9D42-3B062A334D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D-78AA-479B-AB7C-1561E92BBB00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29AA42E9-35EC-4ADD-AD98-E11B7B699D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E-78AA-479B-AB7C-1561E92BBB00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8ED9EFB2-04B1-4196-9877-41A6D79C8E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EF-78AA-479B-AB7C-1561E92BBB00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3849E076-6A4F-45B2-A704-BB0BABBCED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0-78AA-479B-AB7C-1561E92BBB00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8F89C21D-41D8-4A8B-A4E7-6CFE4A2F41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1-78AA-479B-AB7C-1561E92BBB00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E8DE9D7B-8809-4113-92DC-123C7B8DCF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2-78AA-479B-AB7C-1561E92BBB00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AF414370-5404-46C6-9910-531464F5CC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3-78AA-479B-AB7C-1561E92BBB00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3F4E498C-C5F7-4579-A04A-D83E17E2C5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4-78AA-479B-AB7C-1561E92BBB00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8E350C77-F602-47D4-AA9F-D4B65D1455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5-78AA-479B-AB7C-1561E92BBB00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59A909E3-9936-4C09-AF44-9495691AD5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6-78AA-479B-AB7C-1561E92BBB00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CDDF06C1-CE2A-4D2E-97C7-A16D6997CA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7-78AA-479B-AB7C-1561E92BBB00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D5984535-5BCA-4BDC-8A3C-1360DA87B3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8-78AA-479B-AB7C-1561E92BBB00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6769C9DA-AD82-4EA8-AB58-A66C00FA9E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9-78AA-479B-AB7C-1561E92BBB00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2A2455AE-099A-49C7-945E-D067200EBA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A-78AA-479B-AB7C-1561E92BBB00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58A696C7-7504-414F-8E2B-25F2A38DC5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B-78AA-479B-AB7C-1561E92BBB00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8BC6DCC7-64EB-44CA-B1A6-9958627FB8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C-78AA-479B-AB7C-1561E92BBB00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5160A556-3BF4-4946-9726-622551C74D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D-78AA-479B-AB7C-1561E92BBB00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6A9267AE-2E81-4850-B788-1EBCB01FD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E-78AA-479B-AB7C-1561E92BBB00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F8CFDE53-8186-4944-AE5E-36ADD80025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6FF-78AA-479B-AB7C-1561E92BBB00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5B6B4755-B169-4221-A20F-A3E2A4D1F6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0-78AA-479B-AB7C-1561E92BBB00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2C03B404-4E64-4303-A44B-163D566AE5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1-78AA-479B-AB7C-1561E92BBB00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412BCB63-DF8B-4E3D-A2F4-3FDD29DA62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2-78AA-479B-AB7C-1561E92BBB00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4C491F88-2299-4ABA-9B7E-B3B083E46C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3-78AA-479B-AB7C-1561E92BBB00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5546C4C8-C2BC-4891-ABDD-D948CE613B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4-78AA-479B-AB7C-1561E92BBB00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8711CB7F-A30C-49B3-8CFF-E05BEFC5D3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5-78AA-479B-AB7C-1561E92BBB00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589F63E4-9DB8-4A63-8A65-17521CDDF8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6-78AA-479B-AB7C-1561E92BBB00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97A952F9-3079-4E06-BF8F-E0D6485858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7-78AA-479B-AB7C-1561E92BBB00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807E0B54-AF93-4098-8700-4676F8ABC1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8-78AA-479B-AB7C-1561E92BBB00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B7002C6E-17A5-4A52-B929-6DE0B58ED3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9-78AA-479B-AB7C-1561E92BBB00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F6750BE7-A1AE-422F-AAAD-113F6F404D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A-78AA-479B-AB7C-1561E92BBB00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96DC379C-76D6-4E6A-AB88-A8A0D27D31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B-78AA-479B-AB7C-1561E92BBB00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5423FE71-7037-438A-8147-EBDD913B70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C-78AA-479B-AB7C-1561E92BBB00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7A43F7ED-D4AB-4416-9024-D5D40CF579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D-78AA-479B-AB7C-1561E92BBB00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69D551B4-6DE2-4C75-8047-199D175308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E-78AA-479B-AB7C-1561E92BBB00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4D9761DC-8744-4E4A-99FA-5CD7811FED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0F-78AA-479B-AB7C-1561E92BBB00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FD59B48D-1529-401D-965F-F92342501C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0-78AA-479B-AB7C-1561E92BBB00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B96DCF16-938C-4828-8C18-9C139ECFAF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1-78AA-479B-AB7C-1561E92BBB00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29E95A59-558C-4CA4-BC2E-A1A5BF537E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2-78AA-479B-AB7C-1561E92BBB00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D02DDF1A-68FC-4C05-9E36-855D0349FA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3-78AA-479B-AB7C-1561E92BBB00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FE9B361A-2E01-4892-89A9-C1C4F1FA08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4-78AA-479B-AB7C-1561E92BBB00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F30078DD-BBEF-442C-A33F-D3C65017B7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5-78AA-479B-AB7C-1561E92BBB00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DE59BD71-76ED-4902-81E9-5375A01C23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6-78AA-479B-AB7C-1561E92BBB00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51C7D040-AF93-485E-B382-359F538833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7-78AA-479B-AB7C-1561E92BBB00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0157780D-02EC-4E7A-94D1-A54BCB5BEC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8-78AA-479B-AB7C-1561E92BBB00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903D055C-0106-419F-9436-562E0724B3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9-78AA-479B-AB7C-1561E92BBB00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F5DBB54A-A925-4439-B8B4-56694E10C2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A-78AA-479B-AB7C-1561E92BBB00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A9944B17-3919-4A5F-ACC8-0338B7C12A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B-78AA-479B-AB7C-1561E92BBB00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466A1138-F653-4C89-9BC9-3F2A741EA3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C-78AA-479B-AB7C-1561E92BBB00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215387C5-B3CA-495B-B740-91369997A3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D-78AA-479B-AB7C-1561E92BBB00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C8D8B27E-353F-4EE2-B805-38FB4F6F7B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E-78AA-479B-AB7C-1561E92BBB00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18261698-ECCD-4D23-8DA0-487BC32195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1F-78AA-479B-AB7C-1561E92BBB00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FDD5C009-271A-4B40-8934-ACC39B74E0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0-78AA-479B-AB7C-1561E92BBB00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C7FF816A-F791-41D7-B634-6A8040A727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1-78AA-479B-AB7C-1561E92BBB00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8FF5AEC1-71CF-4FF4-A072-4CDAC4027A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2-78AA-479B-AB7C-1561E92BBB00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97D41C74-0A65-47BE-A6A1-09C2B11F04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3-78AA-479B-AB7C-1561E92BBB00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D9B55FD5-8DFD-4CC5-91C0-4C02EF6556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4-78AA-479B-AB7C-1561E92BBB00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B818BB23-9133-4317-941A-C55665962A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5-78AA-479B-AB7C-1561E92BBB00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EC1EF0ED-E09F-4F7D-8906-13016DE5FF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6-78AA-479B-AB7C-1561E92BBB00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356BEC60-DBEE-41E0-891D-1A338F6DEE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7-78AA-479B-AB7C-1561E92BBB00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B4C4D112-D058-4D2D-9BE9-EDAC2E8B91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8-78AA-479B-AB7C-1561E92BBB00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D7E9CE80-E947-41C4-9381-0358D81197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9-78AA-479B-AB7C-1561E92BBB00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891CF8EE-DAA0-4A94-A333-1F9E6C4FBE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A-78AA-479B-AB7C-1561E92BBB00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FB5AA4A4-38C5-4A66-985E-128BD27F16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B-78AA-479B-AB7C-1561E92BBB00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618BF1BC-1C5F-4799-B791-4B42635EF7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C-78AA-479B-AB7C-1561E92BBB00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07AD9E03-D6FB-46A4-A446-EADC13AF8D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D-78AA-479B-AB7C-1561E92BBB00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A072C3A6-023F-4656-BC81-D32FE98ED8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E-78AA-479B-AB7C-1561E92BBB00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FEE630A2-D26B-44CA-840F-40148B7396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2F-78AA-479B-AB7C-1561E92BBB00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A4E46A11-080C-4880-803D-5CC5C81F81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0-78AA-479B-AB7C-1561E92BBB00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892B32A6-FC20-4077-848A-93E9AB4A82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1-78AA-479B-AB7C-1561E92BBB00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570607C1-574F-472F-9466-9A0ECDD9B7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2-78AA-479B-AB7C-1561E92BBB00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AE7DF9B5-5AF6-4F57-8EBD-433CEABA3B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3-78AA-479B-AB7C-1561E92BBB00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009834A0-8AA0-4DFF-BF47-22845B877F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4-78AA-479B-AB7C-1561E92BBB00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7DE8D2F2-CD44-47FB-B617-6D5A6351E3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5-78AA-479B-AB7C-1561E92BBB00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06937ECF-CDAC-49F5-996A-27517EB74E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6-78AA-479B-AB7C-1561E92BBB00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0C561A99-C79C-48B3-9F7B-E47791420D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7-78AA-479B-AB7C-1561E92BBB00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97DEA0A3-84FC-46AF-88BD-E47C73F393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8-78AA-479B-AB7C-1561E92BBB00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A55AA27B-2A51-4CC2-9722-339A167057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9-78AA-479B-AB7C-1561E92BBB00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1D2E4320-937D-4753-A204-A3E6027D19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A-78AA-479B-AB7C-1561E92BBB00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D8A6F115-98D0-4736-9069-31A6436784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B-78AA-479B-AB7C-1561E92BBB00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142EA9AE-6862-4BE3-B941-17B103F9FE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C-78AA-479B-AB7C-1561E92BBB00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C2B093EA-40A7-407C-84F6-993E32BB85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D-78AA-479B-AB7C-1561E92BBB00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1F8F0F60-F85C-421B-A954-6A04059F67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E-78AA-479B-AB7C-1561E92BBB00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274D1335-6D4D-4429-9E0A-DF72934243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3F-78AA-479B-AB7C-1561E92BBB00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DE55411C-E3C4-4F33-A1F0-F6D7CF4296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0-78AA-479B-AB7C-1561E92BBB00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2B2CBF2B-CAA1-4E49-81CF-662A766599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1-78AA-479B-AB7C-1561E92BBB00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99F81E58-EB68-4742-8C65-17DFAB8F09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2-78AA-479B-AB7C-1561E92BBB00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3AB98294-9AC2-44B4-836D-9C0D8BFFF4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3-78AA-479B-AB7C-1561E92BBB00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2B8E349C-1F8E-46EF-9864-9F4F3235EE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4-78AA-479B-AB7C-1561E92BBB00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53A20FA1-4608-4B9D-8581-2979B58AB1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5-78AA-479B-AB7C-1561E92BBB00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5566F679-FA27-4A17-9C6E-8B82D94CFF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6-78AA-479B-AB7C-1561E92BBB00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20623223-28F8-48BB-A52E-484880FF02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7-78AA-479B-AB7C-1561E92BBB00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3C5800D0-4A61-4F84-B42B-1C3412DFA1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8-78AA-479B-AB7C-1561E92BBB00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4878C719-0F39-410D-AB78-E867851907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9-78AA-479B-AB7C-1561E92BBB00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97E17EDD-B5A1-4DE3-A4B3-4B7205532E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A-78AA-479B-AB7C-1561E92BBB00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E972DAE0-7450-4D08-8F7A-D481A0BBC4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B-78AA-479B-AB7C-1561E92BBB00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A526D4D7-B091-4D80-BA07-A7B4E3D188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C-78AA-479B-AB7C-1561E92BBB00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913A8651-4511-4BF8-B06E-9A3501827F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D-78AA-479B-AB7C-1561E92BBB00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441B35E7-87E3-4FC6-BEC4-BAD151BFAE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E-78AA-479B-AB7C-1561E92BBB00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1CA31455-FE56-4195-A9A4-34216D440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4F-78AA-479B-AB7C-1561E92BBB00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873C1A22-E986-4968-A4FC-8C209E1DD6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0-78AA-479B-AB7C-1561E92BBB00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C0DDD11B-E2FC-44C8-B3D5-EDD8CF0FAE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1-78AA-479B-AB7C-1561E92BBB00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720057AA-45C0-4854-9D9C-66D73F727C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2-78AA-479B-AB7C-1561E92BBB00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8AADE8A2-D99B-4044-9DF2-DCD630076C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3-78AA-479B-AB7C-1561E92BBB00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3C398119-4A31-4959-9718-989C82565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4-78AA-479B-AB7C-1561E92BBB00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31D63EB8-6A9F-43CD-8D24-AA0F1C65FE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5-78AA-479B-AB7C-1561E92BBB00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4845BD3E-A9D2-481F-9563-0E0189A5B6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6-78AA-479B-AB7C-1561E92BBB00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FE89457E-312C-42F9-9797-9A9429084F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7-78AA-479B-AB7C-1561E92BBB00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994A2AA4-D032-4616-94DF-73016D70C2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8-78AA-479B-AB7C-1561E92BBB00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2E75C365-86ED-4A5F-98B0-706E2FB72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9-78AA-479B-AB7C-1561E92BBB00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7179B1B4-A1B6-434B-84AA-E348512488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A-78AA-479B-AB7C-1561E92BBB00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E8ED30B2-D80F-40B6-B8B7-9D5BC3173D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B-78AA-479B-AB7C-1561E92BBB00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8CD8E747-C700-46A7-8B9B-3F03409B57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C-78AA-479B-AB7C-1561E92BBB00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DA6083DD-EEF3-424C-9F23-042BDD7C4B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D-78AA-479B-AB7C-1561E92BBB00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CF2464F8-4347-48B6-A89D-6B3C2C837E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E-78AA-479B-AB7C-1561E92BBB00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41C6F7BF-02A3-4C8E-9AE5-9C563998E4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5F-78AA-479B-AB7C-1561E92BBB00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342BF2BA-DD74-4BE3-9D57-2BC0F9E4D4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0-78AA-479B-AB7C-1561E92BBB00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5C8843E7-6D8C-4E61-AC03-E265D17444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1-78AA-479B-AB7C-1561E92BBB00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79A9EBB7-511D-4503-B014-2CC37EFB48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2-78AA-479B-AB7C-1561E92BBB00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31C9857B-626C-47DC-9DD8-AF5CAACBC4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3-78AA-479B-AB7C-1561E92BBB00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798E085E-6AFD-4776-AD35-230AADCE71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4-78AA-479B-AB7C-1561E92BBB00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41AAF60D-FA4C-453B-A354-A863112A66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5-78AA-479B-AB7C-1561E92BBB00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C67D02D9-E622-4EC7-97F3-9F5812C5B3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6-78AA-479B-AB7C-1561E92BBB00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B71F830A-D451-4A92-AD87-10968D2267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7-78AA-479B-AB7C-1561E92BBB00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171B8882-58B3-441E-BD6E-D416605F7B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8-78AA-479B-AB7C-1561E92BBB00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AEEE0C11-2E5D-444A-A37D-8E6F8B62BE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9-78AA-479B-AB7C-1561E92BBB00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1D2D20F1-0BDC-48E7-9D82-AFC51CC47E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A-78AA-479B-AB7C-1561E92BBB00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663F5F47-B055-4831-8F96-F2E43F772B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B-78AA-479B-AB7C-1561E92BBB00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4671A852-E4AA-412A-9519-48996C4E55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C-78AA-479B-AB7C-1561E92BBB00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914E264A-33DF-4BCA-9310-7716D56845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D-78AA-479B-AB7C-1561E92BBB00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50269FB2-5A19-40BA-85D3-40174A91EC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E-78AA-479B-AB7C-1561E92BBB00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49CD7CCA-A774-4361-A0FC-87A1B01B99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6F-78AA-479B-AB7C-1561E92BBB00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9956EE05-853A-4E40-8F39-7C55AA358D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0-78AA-479B-AB7C-1561E92BBB00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A853F7FB-F7AE-4D91-B70D-4F9BC04BBD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1-78AA-479B-AB7C-1561E92BBB00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A837549C-A14D-4045-B1E4-ABAFACCBD1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2-78AA-479B-AB7C-1561E92BBB00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6E447C31-26C2-4DF8-A355-89339DE63E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3-78AA-479B-AB7C-1561E92BBB00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00417157-4BFA-4EA1-B08B-0D1C45B565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4-78AA-479B-AB7C-1561E92BBB00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DD724445-77F6-4E0E-BA22-6AD82E8298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5-78AA-479B-AB7C-1561E92BBB00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B46CA49D-F3DD-4FDC-8AA2-376C3BB075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6-78AA-479B-AB7C-1561E92BBB00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A9B935F2-189D-41E2-91B1-AC94B76210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7-78AA-479B-AB7C-1561E92BBB00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ECA40325-5C92-4C62-B24E-7E3B328E2E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8-78AA-479B-AB7C-1561E92BBB00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B518C050-1BEC-42C4-B786-BCE283E33B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9-78AA-479B-AB7C-1561E92BBB00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A309FB53-E1AB-49F1-906A-6375BE1133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A-78AA-479B-AB7C-1561E92BBB00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4B8AD081-4EAB-4494-81A6-E56AD26EFE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B-78AA-479B-AB7C-1561E92BBB00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002A8649-0E62-41A8-9B95-37216329C3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C-78AA-479B-AB7C-1561E92BBB00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5A5D40FB-D74B-45B0-B0B3-44AB292C0C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D-78AA-479B-AB7C-1561E92BBB00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97C595C8-6917-4F14-AB5B-249B7D1E7B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E-78AA-479B-AB7C-1561E92BBB00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6F7338FE-9E41-4553-AEC0-3A34749BB3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7F-78AA-479B-AB7C-1561E92BBB00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85C23182-772D-4B2F-82FC-26B08C14C0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0-78AA-479B-AB7C-1561E92BBB00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F831E7B4-2524-480D-BF0D-25DBF12442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1-78AA-479B-AB7C-1561E92BBB00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B0F59F8C-7DAD-4F31-99DE-1FB120BD44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2-78AA-479B-AB7C-1561E92BBB00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452CAF77-5ED1-4CB9-864A-551A511979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3-78AA-479B-AB7C-1561E92BBB00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0467985C-1A6E-4198-81FC-6884C31110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4-78AA-479B-AB7C-1561E92BBB00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554B3368-7C6A-4B1D-9C5A-FB2EC240BD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5-78AA-479B-AB7C-1561E92BBB00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A46D50D9-64C4-43C8-9AC2-18BD4762C0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6-78AA-479B-AB7C-1561E92BBB00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606995EA-6E5C-426D-AF08-C58F0116E6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7-78AA-479B-AB7C-1561E92BBB00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2D889B42-3702-4A99-B06E-17ACDA5D45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8-78AA-479B-AB7C-1561E92BBB00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D1411AD1-2346-4B26-A47F-D75723A416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9-78AA-479B-AB7C-1561E92BBB00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319B6234-6A96-4535-8B65-E02E061EF4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A-78AA-479B-AB7C-1561E92BBB00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D86F698E-FD66-4428-863A-8BC8BD6365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B-78AA-479B-AB7C-1561E92BBB00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1D868497-A541-454D-A4AF-3D4E6C396A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C-78AA-479B-AB7C-1561E92BBB00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D068DB51-2B5B-45EB-945B-484821717B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D-78AA-479B-AB7C-1561E92BBB00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7ED666DC-4CB3-47D6-B3C2-8E93D0EAA0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E-78AA-479B-AB7C-1561E92BBB00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AB1CE91B-A157-4A1B-9875-925058D625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8F-78AA-479B-AB7C-1561E92BBB00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783120B0-FA36-4A3B-8C96-BC04F9362E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0-78AA-479B-AB7C-1561E92BBB00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69918ACB-7358-4902-BE64-50129D107D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1-78AA-479B-AB7C-1561E92BBB00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5EFD96E0-5B07-45D9-8D85-BF07BAC5DB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2-78AA-479B-AB7C-1561E92BBB00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21F5309A-F051-498D-AFC6-A657F5B6DB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3-78AA-479B-AB7C-1561E92BBB00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929C7654-970C-444E-9421-7FCA67D38A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4-78AA-479B-AB7C-1561E92BBB00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9AEFAB8E-8DF5-4879-99FB-02EAAE64BA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5-78AA-479B-AB7C-1561E92BBB00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6EC6E09B-D23F-4352-B4BA-CFB1F93665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6-78AA-479B-AB7C-1561E92BBB00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372D9A11-853D-478C-9C1C-7B383F7F1E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7-78AA-479B-AB7C-1561E92BBB00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FBDB8132-C007-4279-9303-1E14893FCB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8-78AA-479B-AB7C-1561E92BBB00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82D23C07-240D-4C38-809D-074B95DC0D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9-78AA-479B-AB7C-1561E92BBB00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C857E526-1B66-4F08-847C-F6C2B0144D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A-78AA-479B-AB7C-1561E92BBB00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F6E14C33-0ED1-43BE-B5BE-CB2B34761F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B-78AA-479B-AB7C-1561E92BBB00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252FCFD2-8FA2-46CB-9DAB-48F19046B1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C-78AA-479B-AB7C-1561E92BBB00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3EAC07A0-3958-4A39-9A39-C602195C1E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D-78AA-479B-AB7C-1561E92BBB00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87DB58DF-F9EB-4CC2-A32A-4E022E76E7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E-78AA-479B-AB7C-1561E92BBB00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FD104E43-6A7E-49E6-BACE-63A27EE595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9F-78AA-479B-AB7C-1561E92BBB00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48C79518-7FD5-4DC4-9A1D-DDD3AFA95C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0-78AA-479B-AB7C-1561E92BBB00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A308E639-619A-4531-80D0-B3EF9E1737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1-78AA-479B-AB7C-1561E92BBB00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5584A417-5FBF-4BE7-8054-D7A3112E66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2-78AA-479B-AB7C-1561E92BBB00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0924A65D-A75F-4CF5-9CE9-A12274FCBC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3-78AA-479B-AB7C-1561E92BBB00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6D953D50-ED47-403B-84CB-6D7B6555D2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4-78AA-479B-AB7C-1561E92BBB00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AA8988EC-6C53-45A4-A471-8FB4C6B5FB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5-78AA-479B-AB7C-1561E92BBB00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C466DF80-5D40-4E6D-92E3-D250431086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6-78AA-479B-AB7C-1561E92BBB00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B8D4D887-D27D-4665-A813-34C03A2723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7-78AA-479B-AB7C-1561E92BBB00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37E3E5C1-643B-4F6B-8690-771768EB60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8-78AA-479B-AB7C-1561E92BBB00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6D8DCE83-C846-4D95-8F8D-7F7A832344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9-78AA-479B-AB7C-1561E92BBB00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DAD0A2F3-0AEA-4E96-96A7-98D3454FCD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A-78AA-479B-AB7C-1561E92BBB00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8ED0C528-CEAE-441F-9993-5D44143C60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B-78AA-479B-AB7C-1561E92BBB00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89696A9E-7104-44DE-B228-3AE425F8FE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C-78AA-479B-AB7C-1561E92BBB00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184E689C-9D30-4648-8D8A-E553717C35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D-78AA-479B-AB7C-1561E92BBB00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18F02193-1C8D-4319-A8AF-E6C41EA368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E-78AA-479B-AB7C-1561E92BBB00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B3228BA4-1F3D-4860-AE8F-9766FF7300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AF-78AA-479B-AB7C-1561E92BBB00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C91691F7-D48E-4CA0-9D00-BE4883DE01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0-78AA-479B-AB7C-1561E92BBB00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F008B086-4A62-4799-B813-EEC7A66C8C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1-78AA-479B-AB7C-1561E92BBB00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9CA7C38A-3B84-4789-9A4D-19375E4054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2-78AA-479B-AB7C-1561E92BBB00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52F58DF8-3D61-415D-9CCB-FA8C4B80F8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3-78AA-479B-AB7C-1561E92BBB00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9D125E39-0D23-4D91-8D44-C989A16025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4-78AA-479B-AB7C-1561E92BBB00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09E45D49-5C8E-4E09-BDDA-FE2B5BCB16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5-78AA-479B-AB7C-1561E92BBB00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9C000515-50DE-4C0A-A797-187EAABACB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6-78AA-479B-AB7C-1561E92BBB00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CCEE5818-6714-400E-AE2D-88D188E7F3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7-78AA-479B-AB7C-1561E92BBB00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B8BE5F63-93CB-4598-9F03-014AEC9CA0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8-78AA-479B-AB7C-1561E92BBB00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643C4663-4B18-4D82-AB78-C61642A047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9-78AA-479B-AB7C-1561E92BBB00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C3877181-E6EE-45C6-B95C-1B516B8060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A-78AA-479B-AB7C-1561E92BBB00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6150DC6B-58B5-43EB-99E7-046C38B4AD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B-78AA-479B-AB7C-1561E92BBB00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3478FF6B-4B2C-4582-869F-4DCFC16D4A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C-78AA-479B-AB7C-1561E92BBB00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0D21BB9E-55D9-4E99-95F4-0DAA1EC9B2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D-78AA-479B-AB7C-1561E92BBB00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0A51294D-7656-4B17-AAF7-0FE44B644C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E-78AA-479B-AB7C-1561E92BBB00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F69FC2D8-9E58-4F49-ACAB-4E26F3B197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BF-78AA-479B-AB7C-1561E92BBB00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4CC15812-8781-424A-94B6-F0D45A5B19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0-78AA-479B-AB7C-1561E92BBB00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BDDD5BBA-C21D-4900-A001-125EDDCDF7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1-78AA-479B-AB7C-1561E92BBB00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FEB2514F-3E43-4071-956C-9B9810B352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2-78AA-479B-AB7C-1561E92BBB00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6FB3D59A-1D9E-47AD-AD2D-DC13B1874A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3-78AA-479B-AB7C-1561E92BBB00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B8D83203-6AFE-4FE5-B1FC-C21D3E1C39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4-78AA-479B-AB7C-1561E92BBB00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08B08DDC-9005-4434-8C44-8761829757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5-78AA-479B-AB7C-1561E92BBB00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F96DB898-4593-4249-8B37-7AE0A48AA8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6-78AA-479B-AB7C-1561E92BBB00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B414ECD0-5A6D-40FA-A2DA-BD914E89C1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7-78AA-479B-AB7C-1561E92BBB00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D251B018-0115-4C48-90F5-C8C8B8DF14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8-78AA-479B-AB7C-1561E92BBB00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2E92F9E5-49A8-4144-B338-C25D5109AE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9-78AA-479B-AB7C-1561E92BBB00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7FB11D69-70E0-4305-A8D9-B8C1FEBA02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A-78AA-479B-AB7C-1561E92BBB00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40861E9E-831A-4782-9949-ADF53445A6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B-78AA-479B-AB7C-1561E92BBB00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137C442F-5C24-4CD7-9160-1EE5E3B8E8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C-78AA-479B-AB7C-1561E92BBB00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9C1A9C34-9FA3-4CD3-A02F-4A984BE595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D-78AA-479B-AB7C-1561E92BBB00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02B63E30-1D27-4791-8033-9CADA0FD31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E-78AA-479B-AB7C-1561E92BBB00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B22F4496-F2A4-4426-9F9A-73DBCA8F75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CF-78AA-479B-AB7C-1561E92BBB00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3A410DD8-2316-48E6-AD20-596D39D507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D0-78AA-479B-AB7C-1561E92BBB00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D8041CFD-297F-4F87-94D2-9C0696DDD0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D1-78AA-479B-AB7C-1561E92BBB00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3421940E-4CC8-4066-B58A-D6D75C7198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D2-78AA-479B-AB7C-1561E92BB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B13E1F"/>
                    </a:solidFill>
                    <a:effectLst>
                      <a:glow rad="38100">
                        <a:schemeClr val="bg1">
                          <a:alpha val="7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[0]!histWeightLbls</c:f>
              <c:strCache>
                <c:ptCount val="1001"/>
                <c:pt idx="0">
                  <c:v>70</c:v>
                </c:pt>
                <c:pt idx="200">
                  <c:v>80</c:v>
                </c:pt>
                <c:pt idx="400">
                  <c:v>90</c:v>
                </c:pt>
                <c:pt idx="600">
                  <c:v>100</c:v>
                </c:pt>
                <c:pt idx="800">
                  <c:v>110</c:v>
                </c:pt>
                <c:pt idx="1000">
                  <c:v>120</c:v>
                </c:pt>
              </c:strCache>
            </c:strRef>
          </c:cat>
          <c:val>
            <c:numRef>
              <c:f>[0]!histDensJillPop</c:f>
              <c:numCache>
                <c:formatCode>General</c:formatCode>
                <c:ptCount val="1001"/>
                <c:pt idx="0">
                  <c:v>1.2151765699646572E-9</c:v>
                </c:pt>
                <c:pt idx="1">
                  <c:v>1.2902543781623503E-9</c:v>
                </c:pt>
                <c:pt idx="2">
                  <c:v>1.3698337625971422E-9</c:v>
                </c:pt>
                <c:pt idx="3">
                  <c:v>1.4541759623800059E-9</c:v>
                </c:pt>
                <c:pt idx="4">
                  <c:v>1.5435568425140837E-9</c:v>
                </c:pt>
                <c:pt idx="5">
                  <c:v>1.6382676806958113E-9</c:v>
                </c:pt>
                <c:pt idx="6">
                  <c:v>1.7386159945760104E-9</c:v>
                </c:pt>
                <c:pt idx="7">
                  <c:v>1.8449264114564914E-9</c:v>
                </c:pt>
                <c:pt idx="8">
                  <c:v>1.9575415824881802E-9</c:v>
                </c:pt>
                <c:pt idx="9">
                  <c:v>2.0768231435311991E-9</c:v>
                </c:pt>
                <c:pt idx="10">
                  <c:v>2.2031527249363913E-9</c:v>
                </c:pt>
                <c:pt idx="11">
                  <c:v>2.336933012609891E-9</c:v>
                </c:pt>
                <c:pt idx="12">
                  <c:v>2.4785888628299198E-9</c:v>
                </c:pt>
                <c:pt idx="13">
                  <c:v>2.6285684733963256E-9</c:v>
                </c:pt>
                <c:pt idx="14">
                  <c:v>2.7873446138093492E-9</c:v>
                </c:pt>
                <c:pt idx="15">
                  <c:v>2.9554159172958532E-9</c:v>
                </c:pt>
                <c:pt idx="16">
                  <c:v>3.1333082376263471E-9</c:v>
                </c:pt>
                <c:pt idx="17">
                  <c:v>3.3215760737982207E-9</c:v>
                </c:pt>
                <c:pt idx="18">
                  <c:v>3.5208040657969566E-9</c:v>
                </c:pt>
                <c:pt idx="19">
                  <c:v>3.7316085647889836E-9</c:v>
                </c:pt>
                <c:pt idx="20">
                  <c:v>3.9546392812486821E-9</c:v>
                </c:pt>
                <c:pt idx="21">
                  <c:v>4.1905810146751268E-9</c:v>
                </c:pt>
                <c:pt idx="22">
                  <c:v>4.4401554687154712E-9</c:v>
                </c:pt>
                <c:pt idx="23">
                  <c:v>4.7041231556777998E-9</c:v>
                </c:pt>
                <c:pt idx="24">
                  <c:v>4.9832853945897903E-9</c:v>
                </c:pt>
                <c:pt idx="25">
                  <c:v>5.2784864071407158E-9</c:v>
                </c:pt>
                <c:pt idx="26">
                  <c:v>5.5906155160304725E-9</c:v>
                </c:pt>
                <c:pt idx="27">
                  <c:v>5.920609450445484E-9</c:v>
                </c:pt>
                <c:pt idx="28">
                  <c:v>6.2694547635833793E-9</c:v>
                </c:pt>
                <c:pt idx="29">
                  <c:v>6.6381903673584388E-9</c:v>
                </c:pt>
                <c:pt idx="30">
                  <c:v>7.0279101896401936E-9</c:v>
                </c:pt>
                <c:pt idx="31">
                  <c:v>7.4397659596024657E-9</c:v>
                </c:pt>
                <c:pt idx="32">
                  <c:v>7.8749701269988888E-9</c:v>
                </c:pt>
                <c:pt idx="33">
                  <c:v>8.334798921423811E-9</c:v>
                </c:pt>
                <c:pt idx="34">
                  <c:v>8.8205955578736454E-9</c:v>
                </c:pt>
                <c:pt idx="35">
                  <c:v>9.3337735951874831E-9</c:v>
                </c:pt>
                <c:pt idx="36">
                  <c:v>9.8758204542197577E-9</c:v>
                </c:pt>
                <c:pt idx="37">
                  <c:v>1.044830110288363E-8</c:v>
                </c:pt>
                <c:pt idx="38">
                  <c:v>1.1052861915498116E-8</c:v>
                </c:pt>
                <c:pt idx="39">
                  <c:v>1.1691234714178647E-8</c:v>
                </c:pt>
                <c:pt idx="40">
                  <c:v>1.2365241000330111E-8</c:v>
                </c:pt>
                <c:pt idx="41">
                  <c:v>1.3076796384628594E-8</c:v>
                </c:pt>
                <c:pt idx="42">
                  <c:v>1.3827915224222954E-8</c:v>
                </c:pt>
                <c:pt idx="43">
                  <c:v>1.4620715476239921E-8</c:v>
                </c:pt>
                <c:pt idx="44">
                  <c:v>1.5457423777043614E-8</c:v>
                </c:pt>
                <c:pt idx="45">
                  <c:v>1.6340380757084118E-8</c:v>
                </c:pt>
                <c:pt idx="46">
                  <c:v>1.7272046601559522E-8</c:v>
                </c:pt>
                <c:pt idx="47">
                  <c:v>1.825500686753026E-8</c:v>
                </c:pt>
                <c:pt idx="48">
                  <c:v>1.9291978568543818E-8</c:v>
                </c:pt>
                <c:pt idx="49">
                  <c:v>2.0385816538267398E-8</c:v>
                </c:pt>
                <c:pt idx="50">
                  <c:v>2.1539520085083185E-8</c:v>
                </c:pt>
                <c:pt idx="51">
                  <c:v>2.2756239950065667E-8</c:v>
                </c:pt>
                <c:pt idx="52">
                  <c:v>2.4039285581252573E-8</c:v>
                </c:pt>
                <c:pt idx="53">
                  <c:v>2.5392132737621664E-8</c:v>
                </c:pt>
                <c:pt idx="54">
                  <c:v>2.681843143670493E-8</c:v>
                </c:pt>
                <c:pt idx="55">
                  <c:v>2.8322014260317522E-8</c:v>
                </c:pt>
                <c:pt idx="56">
                  <c:v>2.9906905033426789E-8</c:v>
                </c:pt>
                <c:pt idx="57">
                  <c:v>3.1577327891772467E-8</c:v>
                </c:pt>
                <c:pt idx="58">
                  <c:v>3.3337716754439732E-8</c:v>
                </c:pt>
                <c:pt idx="59">
                  <c:v>3.5192725218202746E-8</c:v>
                </c:pt>
                <c:pt idx="60">
                  <c:v>3.7147236891098993E-8</c:v>
                </c:pt>
                <c:pt idx="61">
                  <c:v>3.9206376183344194E-8</c:v>
                </c:pt>
                <c:pt idx="62">
                  <c:v>4.137551957438516E-8</c:v>
                </c:pt>
                <c:pt idx="63">
                  <c:v>4.3660307375587403E-8</c:v>
                </c:pt>
                <c:pt idx="64">
                  <c:v>4.6066656008775216E-8</c:v>
                </c:pt>
                <c:pt idx="65">
                  <c:v>4.8600770821600947E-8</c:v>
                </c:pt>
                <c:pt idx="66">
                  <c:v>5.1269159461481657E-8</c:v>
                </c:pt>
                <c:pt idx="67">
                  <c:v>5.4078645830647558E-8</c:v>
                </c:pt>
                <c:pt idx="68">
                  <c:v>5.7036384645667876E-8</c:v>
                </c:pt>
                <c:pt idx="69">
                  <c:v>6.0149876625663937E-8</c:v>
                </c:pt>
                <c:pt idx="70">
                  <c:v>6.3426984334306114E-8</c:v>
                </c:pt>
                <c:pt idx="71">
                  <c:v>6.6875948701581872E-8</c:v>
                </c:pt>
                <c:pt idx="72">
                  <c:v>7.0505406252265601E-8</c:v>
                </c:pt>
                <c:pt idx="73">
                  <c:v>7.4324407068973752E-8</c:v>
                </c:pt>
                <c:pt idx="74">
                  <c:v>7.834243351867865E-8</c:v>
                </c:pt>
                <c:pt idx="75">
                  <c:v>8.2569419772581492E-8</c:v>
                </c:pt>
                <c:pt idx="76">
                  <c:v>8.7015772150282713E-8</c:v>
                </c:pt>
                <c:pt idx="77">
                  <c:v>9.1692390320285733E-8</c:v>
                </c:pt>
                <c:pt idx="78">
                  <c:v>9.6610689389971164E-8</c:v>
                </c:pt>
                <c:pt idx="79">
                  <c:v>1.0178262291932914E-7</c:v>
                </c:pt>
                <c:pt idx="80">
                  <c:v>1.0722070689392715E-7</c:v>
                </c:pt>
                <c:pt idx="81">
                  <c:v>1.129380446937885E-7</c:v>
                </c:pt>
                <c:pt idx="82">
                  <c:v>1.1894835309612634E-7</c:v>
                </c:pt>
                <c:pt idx="83">
                  <c:v>1.2526598935114756E-7</c:v>
                </c:pt>
                <c:pt idx="84">
                  <c:v>1.3190597937147177E-7</c:v>
                </c:pt>
                <c:pt idx="85">
                  <c:v>1.3888404707707248E-7</c:v>
                </c:pt>
                <c:pt idx="86">
                  <c:v>1.4621664493903316E-7</c:v>
                </c:pt>
                <c:pt idx="87">
                  <c:v>1.5392098576686349E-7</c:v>
                </c:pt>
                <c:pt idx="88">
                  <c:v>1.6201507578558573E-7</c:v>
                </c:pt>
                <c:pt idx="89">
                  <c:v>1.7051774905031297E-7</c:v>
                </c:pt>
                <c:pt idx="90">
                  <c:v>1.7944870324761991E-7</c:v>
                </c:pt>
                <c:pt idx="91">
                  <c:v>1.8882853693456783E-7</c:v>
                </c:pt>
                <c:pt idx="92">
                  <c:v>1.9867878826792947E-7</c:v>
                </c:pt>
                <c:pt idx="93">
                  <c:v>2.0902197527780785E-7</c:v>
                </c:pt>
                <c:pt idx="94">
                  <c:v>2.1988163774158086E-7</c:v>
                </c:pt>
                <c:pt idx="95">
                  <c:v>2.312823807158934E-7</c:v>
                </c:pt>
                <c:pt idx="96">
                  <c:v>2.4324991978619749E-7</c:v>
                </c:pt>
                <c:pt idx="97">
                  <c:v>2.5581112809524396E-7</c:v>
                </c:pt>
                <c:pt idx="98">
                  <c:v>2.6899408521381343E-7</c:v>
                </c:pt>
                <c:pt idx="99">
                  <c:v>2.828281279189203E-7</c:v>
                </c:pt>
                <c:pt idx="100">
                  <c:v>2.9734390294677505E-7</c:v>
                </c:pt>
                <c:pt idx="101">
                  <c:v>3.1257342178976925E-7</c:v>
                </c:pt>
                <c:pt idx="102">
                  <c:v>3.2855011760891972E-7</c:v>
                </c:pt>
                <c:pt idx="103">
                  <c:v>3.4530890433531415E-7</c:v>
                </c:pt>
                <c:pt idx="104">
                  <c:v>3.6288623803629912E-7</c:v>
                </c:pt>
                <c:pt idx="105">
                  <c:v>3.8132018062444978E-7</c:v>
                </c:pt>
                <c:pt idx="106">
                  <c:v>4.0065046598958036E-7</c:v>
                </c:pt>
                <c:pt idx="107">
                  <c:v>4.2091856863649881E-7</c:v>
                </c:pt>
                <c:pt idx="108">
                  <c:v>4.4216777491355073E-7</c:v>
                </c:pt>
                <c:pt idx="109">
                  <c:v>4.6444325691945749E-7</c:v>
                </c:pt>
                <c:pt idx="110">
                  <c:v>4.8779214917852237E-7</c:v>
                </c:pt>
                <c:pt idx="111">
                  <c:v>5.1226362817675051E-7</c:v>
                </c:pt>
                <c:pt idx="112">
                  <c:v>5.3790899485413646E-7</c:v>
                </c:pt>
                <c:pt idx="113">
                  <c:v>5.6478176015098858E-7</c:v>
                </c:pt>
                <c:pt idx="114">
                  <c:v>5.929377337088671E-7</c:v>
                </c:pt>
                <c:pt idx="115">
                  <c:v>6.2243511582959103E-7</c:v>
                </c:pt>
                <c:pt idx="116">
                  <c:v>6.5333459279844732E-7</c:v>
                </c:pt>
                <c:pt idx="117">
                  <c:v>6.856994356807874E-7</c:v>
                </c:pt>
                <c:pt idx="118">
                  <c:v>7.195956027040181E-7</c:v>
                </c:pt>
                <c:pt idx="119">
                  <c:v>7.5509184534002162E-7</c:v>
                </c:pt>
                <c:pt idx="120">
                  <c:v>7.9225981820615475E-7</c:v>
                </c:pt>
                <c:pt idx="121">
                  <c:v>8.3117419290596713E-7</c:v>
                </c:pt>
                <c:pt idx="122">
                  <c:v>8.7191277593403767E-7</c:v>
                </c:pt>
                <c:pt idx="123">
                  <c:v>9.1455663077252349E-7</c:v>
                </c:pt>
                <c:pt idx="124">
                  <c:v>9.5919020431018061E-7</c:v>
                </c:pt>
                <c:pt idx="125">
                  <c:v>1.0059014577181495E-6</c:v>
                </c:pt>
                <c:pt idx="126">
                  <c:v>1.0547820019199048E-6</c:v>
                </c:pt>
                <c:pt idx="127">
                  <c:v>1.1059272377964351E-6</c:v>
                </c:pt>
                <c:pt idx="128">
                  <c:v>1.1594365012710599E-6</c:v>
                </c:pt>
                <c:pt idx="129">
                  <c:v>1.2154132134218023E-6</c:v>
                </c:pt>
                <c:pt idx="130">
                  <c:v>1.2739650357729768E-6</c:v>
                </c:pt>
                <c:pt idx="131">
                  <c:v>1.3352040309210299E-6</c:v>
                </c:pt>
                <c:pt idx="132">
                  <c:v>1.3992468286535864E-6</c:v>
                </c:pt>
                <c:pt idx="133">
                  <c:v>1.4662147977242708E-6</c:v>
                </c:pt>
                <c:pt idx="134">
                  <c:v>1.5362342234495455E-6</c:v>
                </c:pt>
                <c:pt idx="135">
                  <c:v>1.609436491297887E-6</c:v>
                </c:pt>
                <c:pt idx="136">
                  <c:v>1.6859582766451523E-6</c:v>
                </c:pt>
                <c:pt idx="137">
                  <c:v>1.7659417408741794E-6</c:v>
                </c:pt>
                <c:pt idx="138">
                  <c:v>1.8495347340004566E-6</c:v>
                </c:pt>
                <c:pt idx="139">
                  <c:v>1.9368910040095817E-6</c:v>
                </c:pt>
                <c:pt idx="140">
                  <c:v>2.0281704130966063E-6</c:v>
                </c:pt>
                <c:pt idx="141">
                  <c:v>2.1235391610008976E-6</c:v>
                </c:pt>
                <c:pt idx="142">
                  <c:v>2.2231700156347363E-6</c:v>
                </c:pt>
                <c:pt idx="143">
                  <c:v>2.3272425512076736E-6</c:v>
                </c:pt>
                <c:pt idx="144">
                  <c:v>2.4359433940528222E-6</c:v>
                </c:pt>
                <c:pt idx="145">
                  <c:v>2.549466476365733E-6</c:v>
                </c:pt>
                <c:pt idx="146">
                  <c:v>2.6680132980701677E-6</c:v>
                </c:pt>
                <c:pt idx="147">
                  <c:v>2.7917931970298976E-6</c:v>
                </c:pt>
                <c:pt idx="148">
                  <c:v>2.9210236278294726E-6</c:v>
                </c:pt>
                <c:pt idx="149">
                  <c:v>3.0559304493511515E-6</c:v>
                </c:pt>
                <c:pt idx="150">
                  <c:v>3.1967482213798682E-6</c:v>
                </c:pt>
                <c:pt idx="151">
                  <c:v>3.3437205104717376E-6</c:v>
                </c:pt>
                <c:pt idx="152">
                  <c:v>3.4971002053264729E-6</c:v>
                </c:pt>
                <c:pt idx="153">
                  <c:v>3.6571498419080523E-6</c:v>
                </c:pt>
                <c:pt idx="154">
                  <c:v>3.824141938562046E-6</c:v>
                </c:pt>
                <c:pt idx="155">
                  <c:v>3.9983593413829956E-6</c:v>
                </c:pt>
                <c:pt idx="156">
                  <c:v>4.1800955800884477E-6</c:v>
                </c:pt>
                <c:pt idx="157">
                  <c:v>4.3696552346615546E-6</c:v>
                </c:pt>
                <c:pt idx="158">
                  <c:v>4.5673543130275746E-6</c:v>
                </c:pt>
                <c:pt idx="159">
                  <c:v>4.7735206400340122E-6</c:v>
                </c:pt>
                <c:pt idx="160">
                  <c:v>4.9884942580087218E-6</c:v>
                </c:pt>
                <c:pt idx="161">
                  <c:v>5.2126278391735763E-6</c:v>
                </c:pt>
                <c:pt idx="162">
                  <c:v>5.4462871101963252E-6</c:v>
                </c:pt>
                <c:pt idx="163">
                  <c:v>5.6898512891665666E-6</c:v>
                </c:pt>
                <c:pt idx="164">
                  <c:v>5.9437135352860219E-6</c:v>
                </c:pt>
                <c:pt idx="165">
                  <c:v>6.2082814115675052E-6</c:v>
                </c:pt>
                <c:pt idx="166">
                  <c:v>6.483977360840106E-6</c:v>
                </c:pt>
                <c:pt idx="167">
                  <c:v>6.7712391953627864E-6</c:v>
                </c:pt>
                <c:pt idx="168">
                  <c:v>7.0705206003517182E-6</c:v>
                </c:pt>
                <c:pt idx="169">
                  <c:v>7.3822916517301593E-6</c:v>
                </c:pt>
                <c:pt idx="170">
                  <c:v>7.7070393484142221E-6</c:v>
                </c:pt>
                <c:pt idx="171">
                  <c:v>8.0452681594496509E-6</c:v>
                </c:pt>
                <c:pt idx="172">
                  <c:v>8.397500586319942E-6</c:v>
                </c:pt>
                <c:pt idx="173">
                  <c:v>8.7642777407479329E-6</c:v>
                </c:pt>
                <c:pt idx="174">
                  <c:v>9.1461599383163803E-6</c:v>
                </c:pt>
                <c:pt idx="175">
                  <c:v>9.5437273082369551E-6</c:v>
                </c:pt>
                <c:pt idx="176">
                  <c:v>9.9575804195982242E-6</c:v>
                </c:pt>
                <c:pt idx="177">
                  <c:v>1.0388340924427545E-5</c:v>
                </c:pt>
                <c:pt idx="178">
                  <c:v>1.0836652217903409E-5</c:v>
                </c:pt>
                <c:pt idx="179">
                  <c:v>1.1303180116056622E-5</c:v>
                </c:pt>
                <c:pt idx="180">
                  <c:v>1.1788613551302903E-5</c:v>
                </c:pt>
                <c:pt idx="181">
                  <c:v>1.2293665286148578E-5</c:v>
                </c:pt>
                <c:pt idx="182">
                  <c:v>1.2819072645415639E-5</c:v>
                </c:pt>
                <c:pt idx="183">
                  <c:v>1.336559826733233E-5</c:v>
                </c:pt>
                <c:pt idx="184">
                  <c:v>1.3934030873836801E-5</c:v>
                </c:pt>
                <c:pt idx="185">
                  <c:v>1.4525186060444144E-5</c:v>
                </c:pt>
                <c:pt idx="186">
                  <c:v>1.5139907106025628E-5</c:v>
                </c:pt>
                <c:pt idx="187">
                  <c:v>1.5779065802851665E-5</c:v>
                </c:pt>
                <c:pt idx="188">
                  <c:v>1.6443563307249955E-5</c:v>
                </c:pt>
                <c:pt idx="189">
                  <c:v>1.7134331011228795E-5</c:v>
                </c:pt>
                <c:pt idx="190">
                  <c:v>1.7852331435418655E-5</c:v>
                </c:pt>
                <c:pt idx="191">
                  <c:v>1.8598559143680921E-5</c:v>
                </c:pt>
                <c:pt idx="192">
                  <c:v>1.9374041679735216E-5</c:v>
                </c:pt>
                <c:pt idx="193">
                  <c:v>2.0179840526153887E-5</c:v>
                </c:pt>
                <c:pt idx="194">
                  <c:v>2.1017052086070614E-5</c:v>
                </c:pt>
                <c:pt idx="195">
                  <c:v>2.1886808687950274E-5</c:v>
                </c:pt>
                <c:pt idx="196">
                  <c:v>2.2790279613762679E-5</c:v>
                </c:pt>
                <c:pt idx="197">
                  <c:v>2.3728672150902489E-5</c:v>
                </c:pt>
                <c:pt idx="198">
                  <c:v>2.4703232668193499E-5</c:v>
                </c:pt>
                <c:pt idx="199">
                  <c:v>2.5715247716312473E-5</c:v>
                </c:pt>
                <c:pt idx="200">
                  <c:v>2.6766045152964901E-5</c:v>
                </c:pt>
                <c:pt idx="201">
                  <c:v>2.7856995293139293E-5</c:v>
                </c:pt>
                <c:pt idx="202">
                  <c:v>2.8989512084764949E-5</c:v>
                </c:pt>
                <c:pt idx="203">
                  <c:v>3.0165054310089788E-5</c:v>
                </c:pt>
                <c:pt idx="204">
                  <c:v>3.1385126813092042E-5</c:v>
                </c:pt>
                <c:pt idx="205">
                  <c:v>3.2651281753233378E-5</c:v>
                </c:pt>
                <c:pt idx="206">
                  <c:v>3.3965119885853033E-5</c:v>
                </c:pt>
                <c:pt idx="207">
                  <c:v>3.5328291869497834E-5</c:v>
                </c:pt>
                <c:pt idx="208">
                  <c:v>3.6742499600474389E-5</c:v>
                </c:pt>
                <c:pt idx="209">
                  <c:v>3.8209497574901806E-5</c:v>
                </c:pt>
                <c:pt idx="210">
                  <c:v>3.9731094278536017E-5</c:v>
                </c:pt>
                <c:pt idx="211">
                  <c:v>4.1309153604625839E-5</c:v>
                </c:pt>
                <c:pt idx="212">
                  <c:v>4.294559630005327E-5</c:v>
                </c:pt>
                <c:pt idx="213">
                  <c:v>4.4642401439999559E-5</c:v>
                </c:pt>
                <c:pt idx="214">
                  <c:v>4.6401607931366677E-5</c:v>
                </c:pt>
                <c:pt idx="215">
                  <c:v>4.8225316045175992E-5</c:v>
                </c:pt>
                <c:pt idx="216">
                  <c:v>5.0115688978148517E-5</c:v>
                </c:pt>
                <c:pt idx="217">
                  <c:v>5.2074954443663884E-5</c:v>
                </c:pt>
                <c:pt idx="218">
                  <c:v>5.4105406292278634E-5</c:v>
                </c:pt>
                <c:pt idx="219">
                  <c:v>5.6209406161970596E-5</c:v>
                </c:pt>
                <c:pt idx="220">
                  <c:v>5.8389385158264304E-5</c:v>
                </c:pt>
                <c:pt idx="221">
                  <c:v>6.0647845564371977E-5</c:v>
                </c:pt>
                <c:pt idx="222">
                  <c:v>6.298736258147427E-5</c:v>
                </c:pt>
                <c:pt idx="223">
                  <c:v>6.5410586099243735E-5</c:v>
                </c:pt>
                <c:pt idx="224">
                  <c:v>6.7920242496698449E-5</c:v>
                </c:pt>
                <c:pt idx="225">
                  <c:v>7.0519136473455265E-5</c:v>
                </c:pt>
                <c:pt idx="226">
                  <c:v>7.3210152911431888E-5</c:v>
                </c:pt>
                <c:pt idx="227">
                  <c:v>7.5996258767027712E-5</c:v>
                </c:pt>
                <c:pt idx="228">
                  <c:v>7.8880504993793354E-5</c:v>
                </c:pt>
                <c:pt idx="229">
                  <c:v>8.1866028495576197E-5</c:v>
                </c:pt>
                <c:pt idx="230">
                  <c:v>8.4956054110109234E-5</c:v>
                </c:pt>
                <c:pt idx="231">
                  <c:v>8.8153896622983753E-5</c:v>
                </c:pt>
                <c:pt idx="232">
                  <c:v>9.1462962811926919E-5</c:v>
                </c:pt>
                <c:pt idx="233">
                  <c:v>9.4886753521278034E-5</c:v>
                </c:pt>
                <c:pt idx="234">
                  <c:v>9.84288657665308E-5</c:v>
                </c:pt>
                <c:pt idx="235">
                  <c:v>1.0209299486878734E-4</c:v>
                </c:pt>
                <c:pt idx="236">
                  <c:v>1.058829366189352E-4</c:v>
                </c:pt>
                <c:pt idx="237">
                  <c:v>1.09802589471338E-4</c:v>
                </c:pt>
                <c:pt idx="238">
                  <c:v>1.1385595676679481E-4</c:v>
                </c:pt>
                <c:pt idx="239">
                  <c:v>1.1804714898449925E-4</c:v>
                </c:pt>
                <c:pt idx="240">
                  <c:v>1.2238038602269439E-4</c:v>
                </c:pt>
                <c:pt idx="241">
                  <c:v>1.268599995076891E-4</c:v>
                </c:pt>
                <c:pt idx="242">
                  <c:v>1.3149043513087047E-4</c:v>
                </c:pt>
                <c:pt idx="243">
                  <c:v>1.3627625501331123E-4</c:v>
                </c:pt>
                <c:pt idx="244">
                  <c:v>1.4122214009753764E-4</c:v>
                </c:pt>
                <c:pt idx="245">
                  <c:v>1.4633289256598978E-4</c:v>
                </c:pt>
                <c:pt idx="246">
                  <c:v>1.5161343828566705E-4</c:v>
                </c:pt>
                <c:pt idx="247">
                  <c:v>1.5706882927841599E-4</c:v>
                </c:pt>
                <c:pt idx="248">
                  <c:v>1.6270424621628104E-4</c:v>
                </c:pt>
                <c:pt idx="249">
                  <c:v>1.6852500094129673E-4</c:v>
                </c:pt>
                <c:pt idx="250">
                  <c:v>1.745365390090652E-4</c:v>
                </c:pt>
                <c:pt idx="251">
                  <c:v>1.8074444225541498E-4</c:v>
                </c:pt>
                <c:pt idx="252">
                  <c:v>1.871544313854025E-4</c:v>
                </c:pt>
                <c:pt idx="253">
                  <c:v>1.9377236858387264E-4</c:v>
                </c:pt>
                <c:pt idx="254">
                  <c:v>2.0060426014674738E-4</c:v>
                </c:pt>
                <c:pt idx="255">
                  <c:v>2.0765625913217841E-4</c:v>
                </c:pt>
                <c:pt idx="256">
                  <c:v>2.1493466803063925E-4</c:v>
                </c:pt>
                <c:pt idx="257">
                  <c:v>2.2244594145300156E-4</c:v>
                </c:pt>
                <c:pt idx="258">
                  <c:v>2.3019668883558141E-4</c:v>
                </c:pt>
                <c:pt idx="259">
                  <c:v>2.3819367716110403E-4</c:v>
                </c:pt>
                <c:pt idx="260">
                  <c:v>2.4644383369448004E-4</c:v>
                </c:pt>
                <c:pt idx="261">
                  <c:v>2.5495424873223842E-4</c:v>
                </c:pt>
                <c:pt idx="262">
                  <c:v>2.6373217836441539E-4</c:v>
                </c:pt>
                <c:pt idx="263">
                  <c:v>2.7278504724764362E-4</c:v>
                </c:pt>
                <c:pt idx="264">
                  <c:v>2.8212045138813468E-4</c:v>
                </c:pt>
                <c:pt idx="265">
                  <c:v>2.9174616093320205E-4</c:v>
                </c:pt>
                <c:pt idx="266">
                  <c:v>3.0167012296990903E-4</c:v>
                </c:pt>
                <c:pt idx="267">
                  <c:v>3.1190046432938071E-4</c:v>
                </c:pt>
                <c:pt idx="268">
                  <c:v>3.2244549439526196E-4</c:v>
                </c:pt>
                <c:pt idx="269">
                  <c:v>3.333137079147475E-4</c:v>
                </c:pt>
                <c:pt idx="270">
                  <c:v>3.4451378781056154E-4</c:v>
                </c:pt>
                <c:pt idx="271">
                  <c:v>3.5605460799219513E-4</c:v>
                </c:pt>
                <c:pt idx="272">
                  <c:v>3.6794523616466899E-4</c:v>
                </c:pt>
                <c:pt idx="273">
                  <c:v>3.801949366330233E-4</c:v>
                </c:pt>
                <c:pt idx="274">
                  <c:v>3.9281317310067555E-4</c:v>
                </c:pt>
                <c:pt idx="275">
                  <c:v>4.0580961145974739E-4</c:v>
                </c:pt>
                <c:pt idx="276">
                  <c:v>4.191941225713757E-4</c:v>
                </c:pt>
                <c:pt idx="277">
                  <c:v>4.3297678503399209E-4</c:v>
                </c:pt>
                <c:pt idx="278">
                  <c:v>4.4716788793748043E-4</c:v>
                </c:pt>
                <c:pt idx="279">
                  <c:v>4.6177793360106415E-4</c:v>
                </c:pt>
                <c:pt idx="280">
                  <c:v>4.7681764029272589E-4</c:v>
                </c:pt>
                <c:pt idx="281">
                  <c:v>4.9229794492788913E-4</c:v>
                </c:pt>
                <c:pt idx="282">
                  <c:v>5.082300057450452E-4</c:v>
                </c:pt>
                <c:pt idx="283">
                  <c:v>5.2462520495593745E-4</c:v>
                </c:pt>
                <c:pt idx="284">
                  <c:v>5.4149515136786444E-4</c:v>
                </c:pt>
                <c:pt idx="285">
                  <c:v>5.5885168297560399E-4</c:v>
                </c:pt>
                <c:pt idx="286">
                  <c:v>5.7670686952039326E-4</c:v>
                </c:pt>
                <c:pt idx="287">
                  <c:v>5.9507301501334625E-4</c:v>
                </c:pt>
                <c:pt idx="288">
                  <c:v>6.1396266022063512E-4</c:v>
                </c:pt>
                <c:pt idx="289">
                  <c:v>6.3338858510769203E-4</c:v>
                </c:pt>
                <c:pt idx="290">
                  <c:v>6.5336381123965012E-4</c:v>
                </c:pt>
                <c:pt idx="291">
                  <c:v>6.7390160413515149E-4</c:v>
                </c:pt>
                <c:pt idx="292">
                  <c:v>6.9501547557063192E-4</c:v>
                </c:pt>
                <c:pt idx="293">
                  <c:v>7.1671918583210566E-4</c:v>
                </c:pt>
                <c:pt idx="294">
                  <c:v>7.3902674591142892E-4</c:v>
                </c:pt>
                <c:pt idx="295">
                  <c:v>7.6195241964397158E-4</c:v>
                </c:pt>
                <c:pt idx="296">
                  <c:v>7.8551072578455399E-4</c:v>
                </c:pt>
                <c:pt idx="297">
                  <c:v>8.0971644001847103E-4</c:v>
                </c:pt>
                <c:pt idx="298">
                  <c:v>8.3458459690436619E-4</c:v>
                </c:pt>
                <c:pt idx="299">
                  <c:v>8.6013049174564927E-4</c:v>
                </c:pt>
                <c:pt idx="300">
                  <c:v>8.8636968238714801E-4</c:v>
                </c:pt>
                <c:pt idx="301">
                  <c:v>9.1331799093356174E-4</c:v>
                </c:pt>
                <c:pt idx="302">
                  <c:v>9.4099150538631371E-4</c:v>
                </c:pt>
                <c:pt idx="303">
                  <c:v>9.694065811952946E-4</c:v>
                </c:pt>
                <c:pt idx="304">
                  <c:v>9.9857984272196435E-4</c:v>
                </c:pt>
                <c:pt idx="305">
                  <c:v>1.0285281846102617E-3</c:v>
                </c:pt>
                <c:pt idx="306">
                  <c:v>1.0592687730616621E-3</c:v>
                </c:pt>
                <c:pt idx="307">
                  <c:v>1.0908190470107512E-3</c:v>
                </c:pt>
                <c:pt idx="308">
                  <c:v>1.1231967191976191E-3</c:v>
                </c:pt>
                <c:pt idx="309">
                  <c:v>1.1564197771333049E-3</c:v>
                </c:pt>
                <c:pt idx="310">
                  <c:v>1.1905064839545627E-3</c:v>
                </c:pt>
                <c:pt idx="311">
                  <c:v>1.2254753791641117E-3</c:v>
                </c:pt>
                <c:pt idx="312">
                  <c:v>1.2613452792525402E-3</c:v>
                </c:pt>
                <c:pt idx="313">
                  <c:v>1.298135278198011E-3</c:v>
                </c:pt>
                <c:pt idx="314">
                  <c:v>1.3358647478398421E-3</c:v>
                </c:pt>
                <c:pt idx="315">
                  <c:v>1.3745533381220934E-3</c:v>
                </c:pt>
                <c:pt idx="316">
                  <c:v>1.4142209772031674E-3</c:v>
                </c:pt>
                <c:pt idx="317">
                  <c:v>1.4548878714275018E-3</c:v>
                </c:pt>
                <c:pt idx="318">
                  <c:v>1.4965745051553497E-3</c:v>
                </c:pt>
                <c:pt idx="319">
                  <c:v>1.5393016404466808E-3</c:v>
                </c:pt>
                <c:pt idx="320">
                  <c:v>1.5830903165951866E-3</c:v>
                </c:pt>
                <c:pt idx="321">
                  <c:v>1.627961849508376E-3</c:v>
                </c:pt>
                <c:pt idx="322">
                  <c:v>1.6739378309297531E-3</c:v>
                </c:pt>
                <c:pt idx="323">
                  <c:v>1.7210401274990602E-3</c:v>
                </c:pt>
                <c:pt idx="324">
                  <c:v>1.7692908796465457E-3</c:v>
                </c:pt>
                <c:pt idx="325">
                  <c:v>1.8187125003172868E-3</c:v>
                </c:pt>
                <c:pt idx="326">
                  <c:v>1.8693276735215077E-3</c:v>
                </c:pt>
                <c:pt idx="327">
                  <c:v>1.9211593527069415E-3</c:v>
                </c:pt>
                <c:pt idx="328">
                  <c:v>1.9742307589492277E-3</c:v>
                </c:pt>
                <c:pt idx="329">
                  <c:v>2.0285653789563871E-3</c:v>
                </c:pt>
                <c:pt idx="330">
                  <c:v>2.084186962883464E-3</c:v>
                </c:pt>
                <c:pt idx="331">
                  <c:v>2.1411195219533524E-3</c:v>
                </c:pt>
                <c:pt idx="332">
                  <c:v>2.1993873258800019E-3</c:v>
                </c:pt>
                <c:pt idx="333">
                  <c:v>2.2590149000900864E-3</c:v>
                </c:pt>
                <c:pt idx="334">
                  <c:v>2.3200270227393418E-3</c:v>
                </c:pt>
                <c:pt idx="335">
                  <c:v>2.382448721519834E-3</c:v>
                </c:pt>
                <c:pt idx="336">
                  <c:v>2.4463052702543607E-3</c:v>
                </c:pt>
                <c:pt idx="337">
                  <c:v>2.5116221852743751E-3</c:v>
                </c:pt>
                <c:pt idx="338">
                  <c:v>2.5784252215777645E-3</c:v>
                </c:pt>
                <c:pt idx="339">
                  <c:v>2.6467403687629428E-3</c:v>
                </c:pt>
                <c:pt idx="340">
                  <c:v>2.7165938467357581E-3</c:v>
                </c:pt>
                <c:pt idx="341">
                  <c:v>2.7880121011857632E-3</c:v>
                </c:pt>
                <c:pt idx="342">
                  <c:v>2.8610217988285021E-3</c:v>
                </c:pt>
                <c:pt idx="343">
                  <c:v>2.9356498224105375E-3</c:v>
                </c:pt>
                <c:pt idx="344">
                  <c:v>3.0119232654739841E-3</c:v>
                </c:pt>
                <c:pt idx="345">
                  <c:v>3.0898694268774885E-3</c:v>
                </c:pt>
                <c:pt idx="346">
                  <c:v>3.1695158050705804E-3</c:v>
                </c:pt>
                <c:pt idx="347">
                  <c:v>3.2508900921184754E-3</c:v>
                </c:pt>
                <c:pt idx="348">
                  <c:v>3.3340201674745516E-3</c:v>
                </c:pt>
                <c:pt idx="349">
                  <c:v>3.4189340914976872E-3</c:v>
                </c:pt>
                <c:pt idx="350">
                  <c:v>3.5056600987119642E-3</c:v>
                </c:pt>
                <c:pt idx="351">
                  <c:v>3.5942265908061421E-3</c:v>
                </c:pt>
                <c:pt idx="352">
                  <c:v>3.6846621293705798E-3</c:v>
                </c:pt>
                <c:pt idx="353">
                  <c:v>3.7769954283693639E-3</c:v>
                </c:pt>
                <c:pt idx="354">
                  <c:v>3.8712553463454754E-3</c:v>
                </c:pt>
                <c:pt idx="355">
                  <c:v>3.967470878357103E-3</c:v>
                </c:pt>
                <c:pt idx="356">
                  <c:v>4.065671147643158E-3</c:v>
                </c:pt>
                <c:pt idx="357">
                  <c:v>4.1658853970163818E-3</c:v>
                </c:pt>
                <c:pt idx="358">
                  <c:v>4.2681429799824562E-3</c:v>
                </c:pt>
                <c:pt idx="359">
                  <c:v>4.37247335158373E-3</c:v>
                </c:pt>
                <c:pt idx="360">
                  <c:v>4.4789060589663799E-3</c:v>
                </c:pt>
                <c:pt idx="361">
                  <c:v>4.5874707316698893E-3</c:v>
                </c:pt>
                <c:pt idx="362">
                  <c:v>4.6981970716379693E-3</c:v>
                </c:pt>
                <c:pt idx="363">
                  <c:v>4.8111148429502443E-3</c:v>
                </c:pt>
                <c:pt idx="364">
                  <c:v>4.9262538612740948E-3</c:v>
                </c:pt>
                <c:pt idx="365">
                  <c:v>5.0436439830364192E-3</c:v>
                </c:pt>
                <c:pt idx="366">
                  <c:v>5.163315094315021E-3</c:v>
                </c:pt>
                <c:pt idx="367">
                  <c:v>5.2852970994497744E-3</c:v>
                </c:pt>
                <c:pt idx="368">
                  <c:v>5.4096199093737335E-3</c:v>
                </c:pt>
                <c:pt idx="369">
                  <c:v>5.5363134296646313E-3</c:v>
                </c:pt>
                <c:pt idx="370">
                  <c:v>5.6654075483174946E-3</c:v>
                </c:pt>
                <c:pt idx="371">
                  <c:v>5.796932123239085E-3</c:v>
                </c:pt>
                <c:pt idx="372">
                  <c:v>5.9309169694653921E-3</c:v>
                </c:pt>
                <c:pt idx="373">
                  <c:v>6.0673918461034097E-3</c:v>
                </c:pt>
                <c:pt idx="374">
                  <c:v>6.2063864429986702E-3</c:v>
                </c:pt>
                <c:pt idx="375">
                  <c:v>6.3479303671304388E-3</c:v>
                </c:pt>
                <c:pt idx="376">
                  <c:v>6.4920531287363803E-3</c:v>
                </c:pt>
                <c:pt idx="377">
                  <c:v>6.6387841271690496E-3</c:v>
                </c:pt>
                <c:pt idx="378">
                  <c:v>6.7881526364866052E-3</c:v>
                </c:pt>
                <c:pt idx="379">
                  <c:v>6.9401877907804598E-3</c:v>
                </c:pt>
                <c:pt idx="380">
                  <c:v>7.0949185692429162E-3</c:v>
                </c:pt>
                <c:pt idx="381">
                  <c:v>7.2523737809778045E-3</c:v>
                </c:pt>
                <c:pt idx="382">
                  <c:v>7.412582049557785E-3</c:v>
                </c:pt>
                <c:pt idx="383">
                  <c:v>7.5755717973319198E-3</c:v>
                </c:pt>
                <c:pt idx="384">
                  <c:v>7.7413712294874737E-3</c:v>
                </c:pt>
                <c:pt idx="385">
                  <c:v>7.9100083178703217E-3</c:v>
                </c:pt>
                <c:pt idx="386">
                  <c:v>8.0815107845682646E-3</c:v>
                </c:pt>
                <c:pt idx="387">
                  <c:v>8.2559060852622091E-3</c:v>
                </c:pt>
                <c:pt idx="388">
                  <c:v>8.4332213923501258E-3</c:v>
                </c:pt>
                <c:pt idx="389">
                  <c:v>8.6134835778491313E-3</c:v>
                </c:pt>
                <c:pt idx="390">
                  <c:v>8.7967191960813453E-3</c:v>
                </c:pt>
                <c:pt idx="391">
                  <c:v>8.9829544661492438E-3</c:v>
                </c:pt>
                <c:pt idx="392">
                  <c:v>9.1722152542067243E-3</c:v>
                </c:pt>
                <c:pt idx="393">
                  <c:v>9.3645270555323037E-3</c:v>
                </c:pt>
                <c:pt idx="394">
                  <c:v>9.5599149764109947E-3</c:v>
                </c:pt>
                <c:pt idx="395">
                  <c:v>9.7584037158320591E-3</c:v>
                </c:pt>
                <c:pt idx="396">
                  <c:v>9.9600175470095798E-3</c:v>
                </c:pt>
                <c:pt idx="397">
                  <c:v>1.0164780298733573E-2</c:v>
                </c:pt>
                <c:pt idx="398">
                  <c:v>1.0372715336559377E-2</c:v>
                </c:pt>
                <c:pt idx="399">
                  <c:v>1.0583845543843236E-2</c:v>
                </c:pt>
                <c:pt idx="400">
                  <c:v>1.0798193302632699E-2</c:v>
                </c:pt>
                <c:pt idx="401">
                  <c:v>1.1015780474420157E-2</c:v>
                </c:pt>
                <c:pt idx="402">
                  <c:v>1.1236628380768525E-2</c:v>
                </c:pt>
                <c:pt idx="403">
                  <c:v>1.1460757783818254E-2</c:v>
                </c:pt>
                <c:pt idx="404">
                  <c:v>1.1688188866685035E-2</c:v>
                </c:pt>
                <c:pt idx="405">
                  <c:v>1.1918941213757864E-2</c:v>
                </c:pt>
                <c:pt idx="406">
                  <c:v>1.2153033790907512E-2</c:v>
                </c:pt>
                <c:pt idx="407">
                  <c:v>1.2390484925615499E-2</c:v>
                </c:pt>
                <c:pt idx="408">
                  <c:v>1.2631312287034104E-2</c:v>
                </c:pt>
                <c:pt idx="409">
                  <c:v>1.2875532865988155E-2</c:v>
                </c:pt>
                <c:pt idx="410">
                  <c:v>1.3123162954929508E-2</c:v>
                </c:pt>
                <c:pt idx="411">
                  <c:v>1.337421812785552E-2</c:v>
                </c:pt>
                <c:pt idx="412">
                  <c:v>1.3628713220202916E-2</c:v>
                </c:pt>
                <c:pt idx="413">
                  <c:v>1.3886662308728741E-2</c:v>
                </c:pt>
                <c:pt idx="414">
                  <c:v>1.4148078691390486E-2</c:v>
                </c:pt>
                <c:pt idx="415">
                  <c:v>1.4412974867237308E-2</c:v>
                </c:pt>
                <c:pt idx="416">
                  <c:v>1.4681362516324986E-2</c:v>
                </c:pt>
                <c:pt idx="417">
                  <c:v>1.4953252479667041E-2</c:v>
                </c:pt>
                <c:pt idx="418">
                  <c:v>1.5228654739234879E-2</c:v>
                </c:pt>
                <c:pt idx="419">
                  <c:v>1.5507578398020116E-2</c:v>
                </c:pt>
                <c:pt idx="420">
                  <c:v>1.5790031660172048E-2</c:v>
                </c:pt>
                <c:pt idx="421">
                  <c:v>1.6076021811223945E-2</c:v>
                </c:pt>
                <c:pt idx="422">
                  <c:v>1.6365555198421575E-2</c:v>
                </c:pt>
                <c:pt idx="423">
                  <c:v>1.6658637211167802E-2</c:v>
                </c:pt>
                <c:pt idx="424">
                  <c:v>1.6955272261597258E-2</c:v>
                </c:pt>
                <c:pt idx="425">
                  <c:v>1.7255463765295007E-2</c:v>
                </c:pt>
                <c:pt idx="426">
                  <c:v>1.7559214122173726E-2</c:v>
                </c:pt>
                <c:pt idx="427">
                  <c:v>1.7866524697523499E-2</c:v>
                </c:pt>
                <c:pt idx="428">
                  <c:v>1.8177395803248966E-2</c:v>
                </c:pt>
                <c:pt idx="429">
                  <c:v>1.8491826679308425E-2</c:v>
                </c:pt>
                <c:pt idx="430">
                  <c:v>1.8809815475369567E-2</c:v>
                </c:pt>
                <c:pt idx="431">
                  <c:v>1.9131359232696876E-2</c:v>
                </c:pt>
                <c:pt idx="432">
                  <c:v>1.9456453866285472E-2</c:v>
                </c:pt>
                <c:pt idx="433">
                  <c:v>1.9785094147256609E-2</c:v>
                </c:pt>
                <c:pt idx="434">
                  <c:v>2.0117273685529877E-2</c:v>
                </c:pt>
                <c:pt idx="435">
                  <c:v>2.0452984912787256E-2</c:v>
                </c:pt>
                <c:pt idx="436">
                  <c:v>2.0792219065744386E-2</c:v>
                </c:pt>
                <c:pt idx="437">
                  <c:v>2.1134966169744168E-2</c:v>
                </c:pt>
                <c:pt idx="438">
                  <c:v>2.1481215022688099E-2</c:v>
                </c:pt>
                <c:pt idx="439">
                  <c:v>2.1830953179320704E-2</c:v>
                </c:pt>
                <c:pt idx="440">
                  <c:v>2.2184166935882238E-2</c:v>
                </c:pt>
                <c:pt idx="441">
                  <c:v>2.2540841315145124E-2</c:v>
                </c:pt>
                <c:pt idx="442">
                  <c:v>2.2900960051849387E-2</c:v>
                </c:pt>
                <c:pt idx="443">
                  <c:v>2.3264505578552218E-2</c:v>
                </c:pt>
                <c:pt idx="444">
                  <c:v>2.363145901190716E-2</c:v>
                </c:pt>
                <c:pt idx="445">
                  <c:v>2.4001800139387706E-2</c:v>
                </c:pt>
                <c:pt idx="446">
                  <c:v>2.4375507406470837E-2</c:v>
                </c:pt>
                <c:pt idx="447">
                  <c:v>2.4752557904295001E-2</c:v>
                </c:pt>
                <c:pt idx="448">
                  <c:v>2.5132927357807901E-2</c:v>
                </c:pt>
                <c:pt idx="449">
                  <c:v>2.5516590114418546E-2</c:v>
                </c:pt>
                <c:pt idx="450">
                  <c:v>2.590351913316841E-2</c:v>
                </c:pt>
                <c:pt idx="451">
                  <c:v>2.6293685974436157E-2</c:v>
                </c:pt>
                <c:pt idx="452">
                  <c:v>2.6687060790190318E-2</c:v>
                </c:pt>
                <c:pt idx="453">
                  <c:v>2.7083612314804006E-2</c:v>
                </c:pt>
                <c:pt idx="454">
                  <c:v>2.7483307856446003E-2</c:v>
                </c:pt>
                <c:pt idx="455">
                  <c:v>2.7886113289061595E-2</c:v>
                </c:pt>
                <c:pt idx="456">
                  <c:v>2.8291993044957192E-2</c:v>
                </c:pt>
                <c:pt idx="457">
                  <c:v>2.8700910108001822E-2</c:v>
                </c:pt>
                <c:pt idx="458">
                  <c:v>2.9112826007458761E-2</c:v>
                </c:pt>
                <c:pt idx="459">
                  <c:v>2.9527700812460284E-2</c:v>
                </c:pt>
                <c:pt idx="460">
                  <c:v>2.9945493127138012E-2</c:v>
                </c:pt>
                <c:pt idx="461">
                  <c:v>3.0366160086421273E-2</c:v>
                </c:pt>
                <c:pt idx="462">
                  <c:v>3.0789657352515584E-2</c:v>
                </c:pt>
                <c:pt idx="463">
                  <c:v>3.1215939112072918E-2</c:v>
                </c:pt>
                <c:pt idx="464">
                  <c:v>3.1644958074065262E-2</c:v>
                </c:pt>
                <c:pt idx="465">
                  <c:v>3.2076665468372477E-2</c:v>
                </c:pt>
                <c:pt idx="466">
                  <c:v>3.2511011045095288E-2</c:v>
                </c:pt>
                <c:pt idx="467">
                  <c:v>3.2947943074603733E-2</c:v>
                </c:pt>
                <c:pt idx="468">
                  <c:v>3.3387408348331038E-2</c:v>
                </c:pt>
                <c:pt idx="469">
                  <c:v>3.3829352180322673E-2</c:v>
                </c:pt>
                <c:pt idx="470">
                  <c:v>3.4273718409549569E-2</c:v>
                </c:pt>
                <c:pt idx="471">
                  <c:v>3.472044940299461E-2</c:v>
                </c:pt>
                <c:pt idx="472">
                  <c:v>3.5169486059520402E-2</c:v>
                </c:pt>
                <c:pt idx="473">
                  <c:v>3.5620767814526555E-2</c:v>
                </c:pt>
                <c:pt idx="474">
                  <c:v>3.6074232645403825E-2</c:v>
                </c:pt>
                <c:pt idx="475">
                  <c:v>3.652981707779205E-2</c:v>
                </c:pt>
                <c:pt idx="476">
                  <c:v>3.6987456192648642E-2</c:v>
                </c:pt>
                <c:pt idx="477">
                  <c:v>3.7447083634133425E-2</c:v>
                </c:pt>
                <c:pt idx="478">
                  <c:v>3.7908631618315473E-2</c:v>
                </c:pt>
                <c:pt idx="479">
                  <c:v>3.8372030942707233E-2</c:v>
                </c:pt>
                <c:pt idx="480">
                  <c:v>3.883721099662988E-2</c:v>
                </c:pt>
                <c:pt idx="481">
                  <c:v>3.9304099772414516E-2</c:v>
                </c:pt>
                <c:pt idx="482">
                  <c:v>3.977262387744232E-2</c:v>
                </c:pt>
                <c:pt idx="483">
                  <c:v>4.0242708547026544E-2</c:v>
                </c:pt>
                <c:pt idx="484">
                  <c:v>4.0714277658138898E-2</c:v>
                </c:pt>
                <c:pt idx="485">
                  <c:v>4.118725374398189E-2</c:v>
                </c:pt>
                <c:pt idx="486">
                  <c:v>4.1661558009408545E-2</c:v>
                </c:pt>
                <c:pt idx="487">
                  <c:v>4.2137110347189886E-2</c:v>
                </c:pt>
                <c:pt idx="488">
                  <c:v>4.2613829355130334E-2</c:v>
                </c:pt>
                <c:pt idx="489">
                  <c:v>4.309163235403065E-2</c:v>
                </c:pt>
                <c:pt idx="490">
                  <c:v>4.3570435406496758E-2</c:v>
                </c:pt>
                <c:pt idx="491">
                  <c:v>4.4050153336593262E-2</c:v>
                </c:pt>
                <c:pt idx="492">
                  <c:v>4.4530699750338777E-2</c:v>
                </c:pt>
                <c:pt idx="493">
                  <c:v>4.5011987057040431E-2</c:v>
                </c:pt>
                <c:pt idx="494">
                  <c:v>4.5493926491463645E-2</c:v>
                </c:pt>
                <c:pt idx="495">
                  <c:v>4.5976428136833024E-2</c:v>
                </c:pt>
                <c:pt idx="496">
                  <c:v>4.6459400948659614E-2</c:v>
                </c:pt>
                <c:pt idx="497">
                  <c:v>4.6942752779388704E-2</c:v>
                </c:pt>
                <c:pt idx="498">
                  <c:v>4.7426390403862227E-2</c:v>
                </c:pt>
                <c:pt idx="499">
                  <c:v>4.7910219545588946E-2</c:v>
                </c:pt>
                <c:pt idx="500">
                  <c:v>4.8394144903814919E-2</c:v>
                </c:pt>
                <c:pt idx="501">
                  <c:v>4.8878070181386131E-2</c:v>
                </c:pt>
                <c:pt idx="502">
                  <c:v>4.9361898113394746E-2</c:v>
                </c:pt>
                <c:pt idx="503">
                  <c:v>4.9845530496599358E-2</c:v>
                </c:pt>
                <c:pt idx="504">
                  <c:v>5.0328868219609579E-2</c:v>
                </c:pt>
                <c:pt idx="505">
                  <c:v>5.0811811293823936E-2</c:v>
                </c:pt>
                <c:pt idx="506">
                  <c:v>5.129425888511021E-2</c:v>
                </c:pt>
                <c:pt idx="507">
                  <c:v>5.1776109346215904E-2</c:v>
                </c:pt>
                <c:pt idx="508">
                  <c:v>5.2257260249896735E-2</c:v>
                </c:pt>
                <c:pt idx="509">
                  <c:v>5.273760842274975E-2</c:v>
                </c:pt>
                <c:pt idx="510">
                  <c:v>5.3217049979737092E-2</c:v>
                </c:pt>
                <c:pt idx="511">
                  <c:v>5.3695480359386594E-2</c:v>
                </c:pt>
                <c:pt idx="512">
                  <c:v>5.4172794359653734E-2</c:v>
                </c:pt>
                <c:pt idx="513">
                  <c:v>5.4648886174429388E-2</c:v>
                </c:pt>
                <c:pt idx="514">
                  <c:v>5.5123649430677484E-2</c:v>
                </c:pt>
                <c:pt idx="515">
                  <c:v>5.5596977226185465E-2</c:v>
                </c:pt>
                <c:pt idx="516">
                  <c:v>5.6068762167910298E-2</c:v>
                </c:pt>
                <c:pt idx="517">
                  <c:v>5.6538896410902262E-2</c:v>
                </c:pt>
                <c:pt idx="518">
                  <c:v>5.700727169778768E-2</c:v>
                </c:pt>
                <c:pt idx="519">
                  <c:v>5.7473779398791926E-2</c:v>
                </c:pt>
                <c:pt idx="520">
                  <c:v>5.7938310552282851E-2</c:v>
                </c:pt>
                <c:pt idx="521">
                  <c:v>5.840075590581463E-2</c:v>
                </c:pt>
                <c:pt idx="522">
                  <c:v>5.8861005957651417E-2</c:v>
                </c:pt>
                <c:pt idx="523">
                  <c:v>5.9318950998749558E-2</c:v>
                </c:pt>
                <c:pt idx="524">
                  <c:v>5.9774481155177028E-2</c:v>
                </c:pt>
                <c:pt idx="525">
                  <c:v>6.0227486430947406E-2</c:v>
                </c:pt>
                <c:pt idx="526">
                  <c:v>6.0677856751246595E-2</c:v>
                </c:pt>
                <c:pt idx="527">
                  <c:v>6.112548200602861E-2</c:v>
                </c:pt>
                <c:pt idx="528">
                  <c:v>6.1570252093957278E-2</c:v>
                </c:pt>
                <c:pt idx="529">
                  <c:v>6.201205696666999E-2</c:v>
                </c:pt>
                <c:pt idx="530">
                  <c:v>6.2450786673339094E-2</c:v>
                </c:pt>
                <c:pt idx="531">
                  <c:v>6.2886331405506368E-2</c:v>
                </c:pt>
                <c:pt idx="532">
                  <c:v>6.3318581542165533E-2</c:v>
                </c:pt>
                <c:pt idx="533">
                  <c:v>6.374742769506736E-2</c:v>
                </c:pt>
                <c:pt idx="534">
                  <c:v>6.4172760754221639E-2</c:v>
                </c:pt>
                <c:pt idx="535">
                  <c:v>6.4594471933570097E-2</c:v>
                </c:pt>
                <c:pt idx="536">
                  <c:v>6.5012452816803762E-2</c:v>
                </c:pt>
                <c:pt idx="537">
                  <c:v>6.5426595403298315E-2</c:v>
                </c:pt>
                <c:pt idx="538">
                  <c:v>6.5836792154140469E-2</c:v>
                </c:pt>
                <c:pt idx="539">
                  <c:v>6.6242936038218209E-2</c:v>
                </c:pt>
                <c:pt idx="540">
                  <c:v>6.6644920578347658E-2</c:v>
                </c:pt>
                <c:pt idx="541">
                  <c:v>6.7042639897409065E-2</c:v>
                </c:pt>
                <c:pt idx="542">
                  <c:v>6.7435988764464078E-2</c:v>
                </c:pt>
                <c:pt idx="543">
                  <c:v>6.7824862640826503E-2</c:v>
                </c:pt>
                <c:pt idx="544">
                  <c:v>6.8209157726058706E-2</c:v>
                </c:pt>
                <c:pt idx="545">
                  <c:v>6.8588771003865082E-2</c:v>
                </c:pt>
                <c:pt idx="546">
                  <c:v>6.8963600287855115E-2</c:v>
                </c:pt>
                <c:pt idx="547">
                  <c:v>6.9333544267146899E-2</c:v>
                </c:pt>
                <c:pt idx="548">
                  <c:v>6.9698502551783614E-2</c:v>
                </c:pt>
                <c:pt idx="549">
                  <c:v>7.005837571793401E-2</c:v>
                </c:pt>
                <c:pt idx="550">
                  <c:v>7.0413065352848886E-2</c:v>
                </c:pt>
                <c:pt idx="551">
                  <c:v>7.0762474099545072E-2</c:v>
                </c:pt>
                <c:pt idx="552">
                  <c:v>7.1106505701188705E-2</c:v>
                </c:pt>
                <c:pt idx="553">
                  <c:v>7.1445065045149608E-2</c:v>
                </c:pt>
                <c:pt idx="554">
                  <c:v>7.1778058206698525E-2</c:v>
                </c:pt>
                <c:pt idx="555">
                  <c:v>7.2105392492319356E-2</c:v>
                </c:pt>
                <c:pt idx="556">
                  <c:v>7.2426976482608374E-2</c:v>
                </c:pt>
                <c:pt idx="557">
                  <c:v>7.2742720074732772E-2</c:v>
                </c:pt>
                <c:pt idx="558">
                  <c:v>7.3052534524421051E-2</c:v>
                </c:pt>
                <c:pt idx="559">
                  <c:v>7.3356332487457668E-2</c:v>
                </c:pt>
                <c:pt idx="560">
                  <c:v>7.3654028060655297E-2</c:v>
                </c:pt>
                <c:pt idx="561">
                  <c:v>7.394553682227728E-2</c:v>
                </c:pt>
                <c:pt idx="562">
                  <c:v>7.4230775871884189E-2</c:v>
                </c:pt>
                <c:pt idx="563">
                  <c:v>7.4509663869577858E-2</c:v>
                </c:pt>
                <c:pt idx="564">
                  <c:v>7.4782121074617056E-2</c:v>
                </c:pt>
                <c:pt idx="565">
                  <c:v>7.5048069383379143E-2</c:v>
                </c:pt>
                <c:pt idx="566">
                  <c:v>7.5307432366642557E-2</c:v>
                </c:pt>
                <c:pt idx="567">
                  <c:v>7.5560135306164886E-2</c:v>
                </c:pt>
                <c:pt idx="568">
                  <c:v>7.5806105230532508E-2</c:v>
                </c:pt>
                <c:pt idx="569">
                  <c:v>7.6045270950257357E-2</c:v>
                </c:pt>
                <c:pt idx="570">
                  <c:v>7.6277563092097406E-2</c:v>
                </c:pt>
                <c:pt idx="571">
                  <c:v>7.6502914132577607E-2</c:v>
                </c:pt>
                <c:pt idx="572">
                  <c:v>7.6721258430688721E-2</c:v>
                </c:pt>
                <c:pt idx="573">
                  <c:v>7.6932532259741795E-2</c:v>
                </c:pt>
                <c:pt idx="574">
                  <c:v>7.7136673838356679E-2</c:v>
                </c:pt>
                <c:pt idx="575">
                  <c:v>7.7333623360563528E-2</c:v>
                </c:pt>
                <c:pt idx="576">
                  <c:v>7.7523323024996746E-2</c:v>
                </c:pt>
                <c:pt idx="577">
                  <c:v>7.7705717063161317E-2</c:v>
                </c:pt>
                <c:pt idx="578">
                  <c:v>7.7880751766752465E-2</c:v>
                </c:pt>
                <c:pt idx="579">
                  <c:v>7.8048375514009463E-2</c:v>
                </c:pt>
                <c:pt idx="580">
                  <c:v>7.8208538795086019E-2</c:v>
                </c:pt>
                <c:pt idx="581">
                  <c:v>7.836119423641931E-2</c:v>
                </c:pt>
                <c:pt idx="582">
                  <c:v>7.8506296624081109E-2</c:v>
                </c:pt>
                <c:pt idx="583">
                  <c:v>7.8643802926095019E-2</c:v>
                </c:pt>
                <c:pt idx="584">
                  <c:v>7.8773672313703982E-2</c:v>
                </c:pt>
                <c:pt idx="585">
                  <c:v>7.8895866181573848E-2</c:v>
                </c:pt>
                <c:pt idx="586">
                  <c:v>7.901034816691857E-2</c:v>
                </c:pt>
                <c:pt idx="587">
                  <c:v>7.911708416753406E-2</c:v>
                </c:pt>
                <c:pt idx="588">
                  <c:v>7.9216042358728034E-2</c:v>
                </c:pt>
                <c:pt idx="589">
                  <c:v>7.9307193209134236E-2</c:v>
                </c:pt>
                <c:pt idx="590">
                  <c:v>7.9390509495399691E-2</c:v>
                </c:pt>
                <c:pt idx="591">
                  <c:v>7.946596631573527E-2</c:v>
                </c:pt>
                <c:pt idx="592">
                  <c:v>7.9533541102319638E-2</c:v>
                </c:pt>
                <c:pt idx="593">
                  <c:v>7.9593213632548329E-2</c:v>
                </c:pt>
                <c:pt idx="594">
                  <c:v>7.9644966039119761E-2</c:v>
                </c:pt>
                <c:pt idx="595">
                  <c:v>7.9688782818951462E-2</c:v>
                </c:pt>
                <c:pt idx="596">
                  <c:v>7.9724650840919911E-2</c:v>
                </c:pt>
                <c:pt idx="597">
                  <c:v>7.9752559352419122E-2</c:v>
                </c:pt>
                <c:pt idx="598">
                  <c:v>7.9772499984732681E-2</c:v>
                </c:pt>
                <c:pt idx="599">
                  <c:v>7.9784466757216163E-2</c:v>
                </c:pt>
                <c:pt idx="600">
                  <c:v>7.9788456080286549E-2</c:v>
                </c:pt>
                <c:pt idx="601">
                  <c:v>7.9784466757216704E-2</c:v>
                </c:pt>
                <c:pt idx="602">
                  <c:v>7.9772499984733777E-2</c:v>
                </c:pt>
                <c:pt idx="603">
                  <c:v>7.975255935242076E-2</c:v>
                </c:pt>
                <c:pt idx="604">
                  <c:v>7.9724650840922104E-2</c:v>
                </c:pt>
                <c:pt idx="605">
                  <c:v>7.9688782818954168E-2</c:v>
                </c:pt>
                <c:pt idx="606">
                  <c:v>7.9644966039123036E-2</c:v>
                </c:pt>
                <c:pt idx="607">
                  <c:v>7.9593213632552118E-2</c:v>
                </c:pt>
                <c:pt idx="608">
                  <c:v>7.9533541102323982E-2</c:v>
                </c:pt>
                <c:pt idx="609">
                  <c:v>7.9465966315740141E-2</c:v>
                </c:pt>
                <c:pt idx="610">
                  <c:v>7.9390509495405118E-2</c:v>
                </c:pt>
                <c:pt idx="611">
                  <c:v>7.9307193209140189E-2</c:v>
                </c:pt>
                <c:pt idx="612">
                  <c:v>7.9216042358734529E-2</c:v>
                </c:pt>
                <c:pt idx="613">
                  <c:v>7.9117084167541069E-2</c:v>
                </c:pt>
                <c:pt idx="614">
                  <c:v>7.9010348166926106E-2</c:v>
                </c:pt>
                <c:pt idx="615">
                  <c:v>7.8895866181581925E-2</c:v>
                </c:pt>
                <c:pt idx="616">
                  <c:v>7.8773672313712573E-2</c:v>
                </c:pt>
                <c:pt idx="617">
                  <c:v>7.8643802926104137E-2</c:v>
                </c:pt>
                <c:pt idx="618">
                  <c:v>7.8506296624090741E-2</c:v>
                </c:pt>
                <c:pt idx="619">
                  <c:v>7.8361194236429454E-2</c:v>
                </c:pt>
                <c:pt idx="620">
                  <c:v>7.8208538795096691E-2</c:v>
                </c:pt>
                <c:pt idx="621">
                  <c:v>7.8048375514020649E-2</c:v>
                </c:pt>
                <c:pt idx="622">
                  <c:v>7.788075176676415E-2</c:v>
                </c:pt>
                <c:pt idx="623">
                  <c:v>7.7705717063173502E-2</c:v>
                </c:pt>
                <c:pt idx="624">
                  <c:v>7.752332302500943E-2</c:v>
                </c:pt>
                <c:pt idx="625">
                  <c:v>7.7333623360576711E-2</c:v>
                </c:pt>
                <c:pt idx="626">
                  <c:v>7.7136673838370348E-2</c:v>
                </c:pt>
                <c:pt idx="627">
                  <c:v>7.6932532259755965E-2</c:v>
                </c:pt>
                <c:pt idx="628">
                  <c:v>7.6721258430703376E-2</c:v>
                </c:pt>
                <c:pt idx="629">
                  <c:v>7.6502914132592748E-2</c:v>
                </c:pt>
                <c:pt idx="630">
                  <c:v>7.6277563092113018E-2</c:v>
                </c:pt>
                <c:pt idx="631">
                  <c:v>7.6045270950273441E-2</c:v>
                </c:pt>
                <c:pt idx="632">
                  <c:v>7.5806105230549051E-2</c:v>
                </c:pt>
                <c:pt idx="633">
                  <c:v>7.55601353061819E-2</c:v>
                </c:pt>
                <c:pt idx="634">
                  <c:v>7.5307432366660015E-2</c:v>
                </c:pt>
                <c:pt idx="635">
                  <c:v>7.5048069383397059E-2</c:v>
                </c:pt>
                <c:pt idx="636">
                  <c:v>7.4782121074635402E-2</c:v>
                </c:pt>
                <c:pt idx="637">
                  <c:v>7.4509663869596662E-2</c:v>
                </c:pt>
                <c:pt idx="638">
                  <c:v>7.4230775871903437E-2</c:v>
                </c:pt>
                <c:pt idx="639">
                  <c:v>7.3945536822296945E-2</c:v>
                </c:pt>
                <c:pt idx="640">
                  <c:v>7.3654028060675378E-2</c:v>
                </c:pt>
                <c:pt idx="641">
                  <c:v>7.3356332487478193E-2</c:v>
                </c:pt>
                <c:pt idx="642">
                  <c:v>7.3052534524441978E-2</c:v>
                </c:pt>
                <c:pt idx="643">
                  <c:v>7.274272007475413E-2</c:v>
                </c:pt>
                <c:pt idx="644">
                  <c:v>7.2426976482630107E-2</c:v>
                </c:pt>
                <c:pt idx="645">
                  <c:v>7.2105392492341491E-2</c:v>
                </c:pt>
                <c:pt idx="646">
                  <c:v>7.1778058206721049E-2</c:v>
                </c:pt>
                <c:pt idx="647">
                  <c:v>7.1445065045172521E-2</c:v>
                </c:pt>
                <c:pt idx="648">
                  <c:v>7.1106505701211992E-2</c:v>
                </c:pt>
                <c:pt idx="649">
                  <c:v>7.0762474099568734E-2</c:v>
                </c:pt>
                <c:pt idx="650">
                  <c:v>7.0413065352872908E-2</c:v>
                </c:pt>
                <c:pt idx="651">
                  <c:v>7.0058375717958393E-2</c:v>
                </c:pt>
                <c:pt idx="652">
                  <c:v>6.9698502551808331E-2</c:v>
                </c:pt>
                <c:pt idx="653">
                  <c:v>6.9333544267171962E-2</c:v>
                </c:pt>
                <c:pt idx="654">
                  <c:v>6.8963600287880525E-2</c:v>
                </c:pt>
                <c:pt idx="655">
                  <c:v>6.8588771003890825E-2</c:v>
                </c:pt>
                <c:pt idx="656">
                  <c:v>6.8209157726084754E-2</c:v>
                </c:pt>
                <c:pt idx="657">
                  <c:v>6.782486264085287E-2</c:v>
                </c:pt>
                <c:pt idx="658">
                  <c:v>6.7435988764490737E-2</c:v>
                </c:pt>
                <c:pt idx="659">
                  <c:v>6.7042639897436043E-2</c:v>
                </c:pt>
                <c:pt idx="660">
                  <c:v>6.6644920578374928E-2</c:v>
                </c:pt>
                <c:pt idx="661">
                  <c:v>6.624293603824577E-2</c:v>
                </c:pt>
                <c:pt idx="662">
                  <c:v>6.5836792154168322E-2</c:v>
                </c:pt>
                <c:pt idx="663">
                  <c:v>6.5426595403326432E-2</c:v>
                </c:pt>
                <c:pt idx="664">
                  <c:v>6.5012452816832142E-2</c:v>
                </c:pt>
                <c:pt idx="665">
                  <c:v>6.4594471933598727E-2</c:v>
                </c:pt>
                <c:pt idx="666">
                  <c:v>6.4172760754250546E-2</c:v>
                </c:pt>
                <c:pt idx="667">
                  <c:v>6.3747427695096504E-2</c:v>
                </c:pt>
                <c:pt idx="668">
                  <c:v>6.3318581542194913E-2</c:v>
                </c:pt>
                <c:pt idx="669">
                  <c:v>6.2886331405535956E-2</c:v>
                </c:pt>
                <c:pt idx="670">
                  <c:v>6.245078667336891E-2</c:v>
                </c:pt>
                <c:pt idx="671">
                  <c:v>6.2012056966700022E-2</c:v>
                </c:pt>
                <c:pt idx="672">
                  <c:v>6.1570252093987518E-2</c:v>
                </c:pt>
                <c:pt idx="673">
                  <c:v>6.1125482006059051E-2</c:v>
                </c:pt>
                <c:pt idx="674">
                  <c:v>6.0677856751277237E-2</c:v>
                </c:pt>
                <c:pt idx="675">
                  <c:v>6.0227486430978215E-2</c:v>
                </c:pt>
                <c:pt idx="676">
                  <c:v>5.977448115520801E-2</c:v>
                </c:pt>
                <c:pt idx="677">
                  <c:v>5.931895099878072E-2</c:v>
                </c:pt>
                <c:pt idx="678">
                  <c:v>5.8861005957682733E-2</c:v>
                </c:pt>
                <c:pt idx="679">
                  <c:v>5.8400755905846098E-2</c:v>
                </c:pt>
                <c:pt idx="680">
                  <c:v>5.7938310552314472E-2</c:v>
                </c:pt>
                <c:pt idx="681">
                  <c:v>5.7473779398823685E-2</c:v>
                </c:pt>
                <c:pt idx="682">
                  <c:v>5.7007271697819571E-2</c:v>
                </c:pt>
                <c:pt idx="683">
                  <c:v>5.6538896410934271E-2</c:v>
                </c:pt>
                <c:pt idx="684">
                  <c:v>5.6068762167942432E-2</c:v>
                </c:pt>
                <c:pt idx="685">
                  <c:v>5.5596977226217696E-2</c:v>
                </c:pt>
                <c:pt idx="686">
                  <c:v>5.5123649430709819E-2</c:v>
                </c:pt>
                <c:pt idx="687">
                  <c:v>5.4648886174461821E-2</c:v>
                </c:pt>
                <c:pt idx="688">
                  <c:v>5.4172794359686242E-2</c:v>
                </c:pt>
                <c:pt idx="689">
                  <c:v>5.3695480359419193E-2</c:v>
                </c:pt>
                <c:pt idx="690">
                  <c:v>5.3217049979769754E-2</c:v>
                </c:pt>
                <c:pt idx="691">
                  <c:v>5.2737608422782481E-2</c:v>
                </c:pt>
                <c:pt idx="692">
                  <c:v>5.2257260249929535E-2</c:v>
                </c:pt>
                <c:pt idx="693">
                  <c:v>5.1776109346248746E-2</c:v>
                </c:pt>
                <c:pt idx="694">
                  <c:v>5.12942588851431E-2</c:v>
                </c:pt>
                <c:pt idx="695">
                  <c:v>5.0811811293856868E-2</c:v>
                </c:pt>
                <c:pt idx="696">
                  <c:v>5.0328868219642532E-2</c:v>
                </c:pt>
                <c:pt idx="697">
                  <c:v>4.9845530496632338E-2</c:v>
                </c:pt>
                <c:pt idx="698">
                  <c:v>4.9361898113427741E-2</c:v>
                </c:pt>
                <c:pt idx="699">
                  <c:v>4.8878070181419146E-2</c:v>
                </c:pt>
                <c:pt idx="700">
                  <c:v>4.8394144903847934E-2</c:v>
                </c:pt>
                <c:pt idx="701">
                  <c:v>4.7910219545621961E-2</c:v>
                </c:pt>
                <c:pt idx="702">
                  <c:v>4.7426390403895222E-2</c:v>
                </c:pt>
                <c:pt idx="703">
                  <c:v>4.6942752779421684E-2</c:v>
                </c:pt>
                <c:pt idx="704">
                  <c:v>4.6459400948692567E-2</c:v>
                </c:pt>
                <c:pt idx="705">
                  <c:v>4.5976428136865949E-2</c:v>
                </c:pt>
                <c:pt idx="706">
                  <c:v>4.5493926491496535E-2</c:v>
                </c:pt>
                <c:pt idx="707">
                  <c:v>4.5011987057073287E-2</c:v>
                </c:pt>
                <c:pt idx="708">
                  <c:v>4.4530699750371584E-2</c:v>
                </c:pt>
                <c:pt idx="709">
                  <c:v>4.4050153336626006E-2</c:v>
                </c:pt>
                <c:pt idx="710">
                  <c:v>4.3570435406529454E-2</c:v>
                </c:pt>
                <c:pt idx="711">
                  <c:v>4.3091632354063283E-2</c:v>
                </c:pt>
                <c:pt idx="712">
                  <c:v>4.2613829355162891E-2</c:v>
                </c:pt>
                <c:pt idx="713">
                  <c:v>4.213711034722236E-2</c:v>
                </c:pt>
                <c:pt idx="714">
                  <c:v>4.1661558009440949E-2</c:v>
                </c:pt>
                <c:pt idx="715">
                  <c:v>4.1187253744014204E-2</c:v>
                </c:pt>
                <c:pt idx="716">
                  <c:v>4.0714277658171115E-2</c:v>
                </c:pt>
                <c:pt idx="717">
                  <c:v>4.0242708547058657E-2</c:v>
                </c:pt>
                <c:pt idx="718">
                  <c:v>3.9772623877474336E-2</c:v>
                </c:pt>
                <c:pt idx="719">
                  <c:v>3.9304099772446414E-2</c:v>
                </c:pt>
                <c:pt idx="720">
                  <c:v>3.883721099666166E-2</c:v>
                </c:pt>
                <c:pt idx="721">
                  <c:v>3.8372030942738909E-2</c:v>
                </c:pt>
                <c:pt idx="722">
                  <c:v>3.7908631618347025E-2</c:v>
                </c:pt>
                <c:pt idx="723">
                  <c:v>3.7447083634164838E-2</c:v>
                </c:pt>
                <c:pt idx="724">
                  <c:v>3.6987456192679929E-2</c:v>
                </c:pt>
                <c:pt idx="725">
                  <c:v>3.6529817077823198E-2</c:v>
                </c:pt>
                <c:pt idx="726">
                  <c:v>3.6074232645434835E-2</c:v>
                </c:pt>
                <c:pt idx="727">
                  <c:v>3.5620767814557405E-2</c:v>
                </c:pt>
                <c:pt idx="728">
                  <c:v>3.5169486059551107E-2</c:v>
                </c:pt>
                <c:pt idx="729">
                  <c:v>3.4720449403025155E-2</c:v>
                </c:pt>
                <c:pt idx="730">
                  <c:v>3.4273718409579962E-2</c:v>
                </c:pt>
                <c:pt idx="731">
                  <c:v>3.3829352180352899E-2</c:v>
                </c:pt>
                <c:pt idx="732">
                  <c:v>3.3387408348361097E-2</c:v>
                </c:pt>
                <c:pt idx="733">
                  <c:v>3.2947943074633626E-2</c:v>
                </c:pt>
                <c:pt idx="734">
                  <c:v>3.2511011045125007E-2</c:v>
                </c:pt>
                <c:pt idx="735">
                  <c:v>3.2076665468402016E-2</c:v>
                </c:pt>
                <c:pt idx="736">
                  <c:v>3.164495807409462E-2</c:v>
                </c:pt>
                <c:pt idx="737">
                  <c:v>3.1215939112102086E-2</c:v>
                </c:pt>
                <c:pt idx="738">
                  <c:v>3.0789657352544568E-2</c:v>
                </c:pt>
                <c:pt idx="739">
                  <c:v>3.0366160086450062E-2</c:v>
                </c:pt>
                <c:pt idx="740">
                  <c:v>2.9945493127166607E-2</c:v>
                </c:pt>
                <c:pt idx="741">
                  <c:v>2.9527700812488688E-2</c:v>
                </c:pt>
                <c:pt idx="742">
                  <c:v>2.9112826007486957E-2</c:v>
                </c:pt>
                <c:pt idx="743">
                  <c:v>2.8700910108029821E-2</c:v>
                </c:pt>
                <c:pt idx="744">
                  <c:v>2.8291993044984982E-2</c:v>
                </c:pt>
                <c:pt idx="745">
                  <c:v>2.7886113289089177E-2</c:v>
                </c:pt>
                <c:pt idx="746">
                  <c:v>2.748330785647337E-2</c:v>
                </c:pt>
                <c:pt idx="747">
                  <c:v>2.7083612314831158E-2</c:v>
                </c:pt>
                <c:pt idx="748">
                  <c:v>2.6687060790217251E-2</c:v>
                </c:pt>
                <c:pt idx="749">
                  <c:v>2.6293685974462883E-2</c:v>
                </c:pt>
                <c:pt idx="750">
                  <c:v>2.5903519133194913E-2</c:v>
                </c:pt>
                <c:pt idx="751">
                  <c:v>2.5516590114444827E-2</c:v>
                </c:pt>
                <c:pt idx="752">
                  <c:v>2.513292735783396E-2</c:v>
                </c:pt>
                <c:pt idx="753">
                  <c:v>2.4752557904320842E-2</c:v>
                </c:pt>
                <c:pt idx="754">
                  <c:v>2.4375507406496442E-2</c:v>
                </c:pt>
                <c:pt idx="755">
                  <c:v>2.4001800139413085E-2</c:v>
                </c:pt>
                <c:pt idx="756">
                  <c:v>2.3631459011932303E-2</c:v>
                </c:pt>
                <c:pt idx="757">
                  <c:v>2.3264505578577132E-2</c:v>
                </c:pt>
                <c:pt idx="758">
                  <c:v>2.2900960051874069E-2</c:v>
                </c:pt>
                <c:pt idx="759">
                  <c:v>2.254084131516957E-2</c:v>
                </c:pt>
                <c:pt idx="760">
                  <c:v>2.2184166935906448E-2</c:v>
                </c:pt>
                <c:pt idx="761">
                  <c:v>2.1830953179344682E-2</c:v>
                </c:pt>
                <c:pt idx="762">
                  <c:v>2.1481215022711837E-2</c:v>
                </c:pt>
                <c:pt idx="763">
                  <c:v>2.113496616976767E-2</c:v>
                </c:pt>
                <c:pt idx="764">
                  <c:v>2.0792219065767649E-2</c:v>
                </c:pt>
                <c:pt idx="765">
                  <c:v>2.0452984912810279E-2</c:v>
                </c:pt>
                <c:pt idx="766">
                  <c:v>2.0117273685552654E-2</c:v>
                </c:pt>
                <c:pt idx="767">
                  <c:v>1.978509414727915E-2</c:v>
                </c:pt>
                <c:pt idx="768">
                  <c:v>1.9456453866307771E-2</c:v>
                </c:pt>
                <c:pt idx="769">
                  <c:v>1.9131359232718931E-2</c:v>
                </c:pt>
                <c:pt idx="770">
                  <c:v>1.8809815475391383E-2</c:v>
                </c:pt>
                <c:pt idx="771">
                  <c:v>1.8491826679329994E-2</c:v>
                </c:pt>
                <c:pt idx="772">
                  <c:v>1.817739580327029E-2</c:v>
                </c:pt>
                <c:pt idx="773">
                  <c:v>1.7866524697544583E-2</c:v>
                </c:pt>
                <c:pt idx="774">
                  <c:v>1.7559214122194567E-2</c:v>
                </c:pt>
                <c:pt idx="775">
                  <c:v>1.7255463765315608E-2</c:v>
                </c:pt>
                <c:pt idx="776">
                  <c:v>1.6955272261617613E-2</c:v>
                </c:pt>
                <c:pt idx="777">
                  <c:v>1.6658637211187918E-2</c:v>
                </c:pt>
                <c:pt idx="778">
                  <c:v>1.6365555198441448E-2</c:v>
                </c:pt>
                <c:pt idx="779">
                  <c:v>1.6076021811243572E-2</c:v>
                </c:pt>
                <c:pt idx="780">
                  <c:v>1.5790031660191436E-2</c:v>
                </c:pt>
                <c:pt idx="781">
                  <c:v>1.5507578398039261E-2</c:v>
                </c:pt>
                <c:pt idx="782">
                  <c:v>1.5228654739253786E-2</c:v>
                </c:pt>
                <c:pt idx="783">
                  <c:v>1.4953252479685706E-2</c:v>
                </c:pt>
                <c:pt idx="784">
                  <c:v>1.4681362516343418E-2</c:v>
                </c:pt>
                <c:pt idx="785">
                  <c:v>1.4412974867255495E-2</c:v>
                </c:pt>
                <c:pt idx="786">
                  <c:v>1.4148078691408435E-2</c:v>
                </c:pt>
                <c:pt idx="787">
                  <c:v>1.3886662308746455E-2</c:v>
                </c:pt>
                <c:pt idx="788">
                  <c:v>1.3628713220220391E-2</c:v>
                </c:pt>
                <c:pt idx="789">
                  <c:v>1.3374218127872763E-2</c:v>
                </c:pt>
                <c:pt idx="790">
                  <c:v>1.3123162954946515E-2</c:v>
                </c:pt>
                <c:pt idx="791">
                  <c:v>1.2875532866004928E-2</c:v>
                </c:pt>
                <c:pt idx="792">
                  <c:v>1.2631312287050646E-2</c:v>
                </c:pt>
                <c:pt idx="793">
                  <c:v>1.2390484925631813E-2</c:v>
                </c:pt>
                <c:pt idx="794">
                  <c:v>1.2153033790923595E-2</c:v>
                </c:pt>
                <c:pt idx="795">
                  <c:v>1.1918941213773716E-2</c:v>
                </c:pt>
                <c:pt idx="796">
                  <c:v>1.1688188866700661E-2</c:v>
                </c:pt>
                <c:pt idx="797">
                  <c:v>1.1460757783833653E-2</c:v>
                </c:pt>
                <c:pt idx="798">
                  <c:v>1.1236628380783702E-2</c:v>
                </c:pt>
                <c:pt idx="799">
                  <c:v>1.1015780474435109E-2</c:v>
                </c:pt>
                <c:pt idx="800">
                  <c:v>1.0798193302647431E-2</c:v>
                </c:pt>
                <c:pt idx="801">
                  <c:v>1.0583845543857745E-2</c:v>
                </c:pt>
                <c:pt idx="802">
                  <c:v>1.0372715336573668E-2</c:v>
                </c:pt>
                <c:pt idx="803">
                  <c:v>1.0164780298747648E-2</c:v>
                </c:pt>
                <c:pt idx="804">
                  <c:v>9.9600175470234385E-3</c:v>
                </c:pt>
                <c:pt idx="805">
                  <c:v>9.7584037158457062E-3</c:v>
                </c:pt>
                <c:pt idx="806">
                  <c:v>9.5599149764244284E-3</c:v>
                </c:pt>
                <c:pt idx="807">
                  <c:v>9.364527055545524E-3</c:v>
                </c:pt>
                <c:pt idx="808">
                  <c:v>9.1722152542197382E-3</c:v>
                </c:pt>
                <c:pt idx="809">
                  <c:v>8.9829544661620495E-3</c:v>
                </c:pt>
                <c:pt idx="810">
                  <c:v>8.7967191960939429E-3</c:v>
                </c:pt>
                <c:pt idx="811">
                  <c:v>8.6134835778615242E-3</c:v>
                </c:pt>
                <c:pt idx="812">
                  <c:v>8.4332213923623191E-3</c:v>
                </c:pt>
                <c:pt idx="813">
                  <c:v>8.2559060852742047E-3</c:v>
                </c:pt>
                <c:pt idx="814">
                  <c:v>8.0815107845800607E-3</c:v>
                </c:pt>
                <c:pt idx="815">
                  <c:v>7.9100083178819201E-3</c:v>
                </c:pt>
                <c:pt idx="816">
                  <c:v>7.7413712294988821E-3</c:v>
                </c:pt>
                <c:pt idx="817">
                  <c:v>7.5755717973431322E-3</c:v>
                </c:pt>
                <c:pt idx="818">
                  <c:v>7.4125820495688065E-3</c:v>
                </c:pt>
                <c:pt idx="819">
                  <c:v>7.2523737809886352E-3</c:v>
                </c:pt>
                <c:pt idx="820">
                  <c:v>7.0949185692535631E-3</c:v>
                </c:pt>
                <c:pt idx="821">
                  <c:v>6.9401877907909236E-3</c:v>
                </c:pt>
                <c:pt idx="822">
                  <c:v>6.7881526364968843E-3</c:v>
                </c:pt>
                <c:pt idx="823">
                  <c:v>6.6387841271791466E-3</c:v>
                </c:pt>
                <c:pt idx="824">
                  <c:v>6.4920531287463012E-3</c:v>
                </c:pt>
                <c:pt idx="825">
                  <c:v>6.347930367140181E-3</c:v>
                </c:pt>
                <c:pt idx="826">
                  <c:v>6.2063864430082398E-3</c:v>
                </c:pt>
                <c:pt idx="827">
                  <c:v>6.0673918461128049E-3</c:v>
                </c:pt>
                <c:pt idx="828">
                  <c:v>5.9309169694746174E-3</c:v>
                </c:pt>
                <c:pt idx="829">
                  <c:v>5.7969321232481386E-3</c:v>
                </c:pt>
                <c:pt idx="830">
                  <c:v>5.6654075483263842E-3</c:v>
                </c:pt>
                <c:pt idx="831">
                  <c:v>5.5363134296733578E-3</c:v>
                </c:pt>
                <c:pt idx="832">
                  <c:v>5.4096199093822944E-3</c:v>
                </c:pt>
                <c:pt idx="833">
                  <c:v>5.2852970994581756E-3</c:v>
                </c:pt>
                <c:pt idx="834">
                  <c:v>5.1633150943232635E-3</c:v>
                </c:pt>
                <c:pt idx="835">
                  <c:v>5.0436439830445047E-3</c:v>
                </c:pt>
                <c:pt idx="836">
                  <c:v>4.9262538612820251E-3</c:v>
                </c:pt>
                <c:pt idx="837">
                  <c:v>4.8111148429580211E-3</c:v>
                </c:pt>
                <c:pt idx="838">
                  <c:v>4.6981970716455978E-3</c:v>
                </c:pt>
                <c:pt idx="839">
                  <c:v>4.5874707316773677E-3</c:v>
                </c:pt>
                <c:pt idx="840">
                  <c:v>4.4789060589737117E-3</c:v>
                </c:pt>
                <c:pt idx="841">
                  <c:v>4.3724733515909161E-3</c:v>
                </c:pt>
                <c:pt idx="842">
                  <c:v>4.2681429799895018E-3</c:v>
                </c:pt>
                <c:pt idx="843">
                  <c:v>4.1658853970232878E-3</c:v>
                </c:pt>
                <c:pt idx="844">
                  <c:v>4.0656711476499251E-3</c:v>
                </c:pt>
                <c:pt idx="845">
                  <c:v>3.9674708783637332E-3</c:v>
                </c:pt>
                <c:pt idx="846">
                  <c:v>3.8712553463519724E-3</c:v>
                </c:pt>
                <c:pt idx="847">
                  <c:v>3.7769954283757277E-3</c:v>
                </c:pt>
                <c:pt idx="848">
                  <c:v>3.6846621293768127E-3</c:v>
                </c:pt>
                <c:pt idx="849">
                  <c:v>3.5942265908122453E-3</c:v>
                </c:pt>
                <c:pt idx="850">
                  <c:v>3.5056600987179421E-3</c:v>
                </c:pt>
                <c:pt idx="851">
                  <c:v>3.4189340915035406E-3</c:v>
                </c:pt>
                <c:pt idx="852">
                  <c:v>3.3340201674802832E-3</c:v>
                </c:pt>
                <c:pt idx="853">
                  <c:v>3.2508900921240859E-3</c:v>
                </c:pt>
                <c:pt idx="854">
                  <c:v>3.1695158050760713E-3</c:v>
                </c:pt>
                <c:pt idx="855">
                  <c:v>3.0898694268828631E-3</c:v>
                </c:pt>
                <c:pt idx="856">
                  <c:v>3.0119232654792433E-3</c:v>
                </c:pt>
                <c:pt idx="857">
                  <c:v>2.935649822415684E-3</c:v>
                </c:pt>
                <c:pt idx="858">
                  <c:v>2.8610217988335376E-3</c:v>
                </c:pt>
                <c:pt idx="859">
                  <c:v>2.7880121011906885E-3</c:v>
                </c:pt>
                <c:pt idx="860">
                  <c:v>2.7165938467405772E-3</c:v>
                </c:pt>
                <c:pt idx="861">
                  <c:v>2.6467403687676547E-3</c:v>
                </c:pt>
                <c:pt idx="862">
                  <c:v>2.5784252215823736E-3</c:v>
                </c:pt>
                <c:pt idx="863">
                  <c:v>2.5116221852788802E-3</c:v>
                </c:pt>
                <c:pt idx="864">
                  <c:v>2.4463052702587661E-3</c:v>
                </c:pt>
                <c:pt idx="865">
                  <c:v>2.38244872152414E-3</c:v>
                </c:pt>
                <c:pt idx="866">
                  <c:v>2.3200270227435515E-3</c:v>
                </c:pt>
                <c:pt idx="867">
                  <c:v>2.2590149000942003E-3</c:v>
                </c:pt>
                <c:pt idx="868">
                  <c:v>2.1993873258840235E-3</c:v>
                </c:pt>
                <c:pt idx="869">
                  <c:v>2.1411195219572811E-3</c:v>
                </c:pt>
                <c:pt idx="870">
                  <c:v>2.084186962887302E-3</c:v>
                </c:pt>
                <c:pt idx="871">
                  <c:v>2.028565378960138E-3</c:v>
                </c:pt>
                <c:pt idx="872">
                  <c:v>1.9742307589528905E-3</c:v>
                </c:pt>
                <c:pt idx="873">
                  <c:v>1.9211593527105188E-3</c:v>
                </c:pt>
                <c:pt idx="874">
                  <c:v>1.8693276735250017E-3</c:v>
                </c:pt>
                <c:pt idx="875">
                  <c:v>1.8187125003206984E-3</c:v>
                </c:pt>
                <c:pt idx="876">
                  <c:v>1.769290879649877E-3</c:v>
                </c:pt>
                <c:pt idx="877">
                  <c:v>1.7210401275023126E-3</c:v>
                </c:pt>
                <c:pt idx="878">
                  <c:v>1.6739378309329276E-3</c:v>
                </c:pt>
                <c:pt idx="879">
                  <c:v>1.6279618495114736E-3</c:v>
                </c:pt>
                <c:pt idx="880">
                  <c:v>1.58309031659821E-3</c:v>
                </c:pt>
                <c:pt idx="881">
                  <c:v>1.5393016404496313E-3</c:v>
                </c:pt>
                <c:pt idx="882">
                  <c:v>1.4965745051582287E-3</c:v>
                </c:pt>
                <c:pt idx="883">
                  <c:v>1.4548878714303098E-3</c:v>
                </c:pt>
                <c:pt idx="884">
                  <c:v>1.414220977205907E-3</c:v>
                </c:pt>
                <c:pt idx="885">
                  <c:v>1.374553338124766E-3</c:v>
                </c:pt>
                <c:pt idx="886">
                  <c:v>1.3358647478424474E-3</c:v>
                </c:pt>
                <c:pt idx="887">
                  <c:v>1.2981352782005524E-3</c:v>
                </c:pt>
                <c:pt idx="888">
                  <c:v>1.2613452792550183E-3</c:v>
                </c:pt>
                <c:pt idx="889">
                  <c:v>1.2254753791665269E-3</c:v>
                </c:pt>
                <c:pt idx="890">
                  <c:v>1.1905064839569175E-3</c:v>
                </c:pt>
                <c:pt idx="891">
                  <c:v>1.1564197771356003E-3</c:v>
                </c:pt>
                <c:pt idx="892">
                  <c:v>1.1231967191998567E-3</c:v>
                </c:pt>
                <c:pt idx="893">
                  <c:v>1.090819047012932E-3</c:v>
                </c:pt>
                <c:pt idx="894">
                  <c:v>1.0592687730637854E-3</c:v>
                </c:pt>
                <c:pt idx="895">
                  <c:v>1.0285281846123316E-3</c:v>
                </c:pt>
                <c:pt idx="896">
                  <c:v>9.9857984272398032E-4</c:v>
                </c:pt>
                <c:pt idx="897">
                  <c:v>9.6940658119725864E-4</c:v>
                </c:pt>
                <c:pt idx="898">
                  <c:v>9.4099150538822667E-4</c:v>
                </c:pt>
                <c:pt idx="899">
                  <c:v>9.1331799093542483E-4</c:v>
                </c:pt>
                <c:pt idx="900">
                  <c:v>8.8636968238896198E-4</c:v>
                </c:pt>
                <c:pt idx="901">
                  <c:v>8.6013049174741554E-4</c:v>
                </c:pt>
                <c:pt idx="902">
                  <c:v>8.3458459690608519E-4</c:v>
                </c:pt>
                <c:pt idx="903">
                  <c:v>8.097164400201446E-4</c:v>
                </c:pt>
                <c:pt idx="904">
                  <c:v>7.8551072578618311E-4</c:v>
                </c:pt>
                <c:pt idx="905">
                  <c:v>7.6195241964555733E-4</c:v>
                </c:pt>
                <c:pt idx="906">
                  <c:v>7.3902674591297206E-4</c:v>
                </c:pt>
                <c:pt idx="907">
                  <c:v>7.1671918583360674E-4</c:v>
                </c:pt>
                <c:pt idx="908">
                  <c:v>6.9501547557209191E-4</c:v>
                </c:pt>
                <c:pt idx="909">
                  <c:v>6.7390160413657179E-4</c:v>
                </c:pt>
                <c:pt idx="910">
                  <c:v>6.5336381124103172E-4</c:v>
                </c:pt>
                <c:pt idx="911">
                  <c:v>6.3338858510903601E-4</c:v>
                </c:pt>
                <c:pt idx="912">
                  <c:v>6.1396266022194169E-4</c:v>
                </c:pt>
                <c:pt idx="913">
                  <c:v>5.9507301501461683E-4</c:v>
                </c:pt>
                <c:pt idx="914">
                  <c:v>5.7670686952162871E-4</c:v>
                </c:pt>
                <c:pt idx="915">
                  <c:v>5.5885168297680474E-4</c:v>
                </c:pt>
                <c:pt idx="916">
                  <c:v>5.4149515136903159E-4</c:v>
                </c:pt>
                <c:pt idx="917">
                  <c:v>5.2462520495707207E-4</c:v>
                </c:pt>
                <c:pt idx="918">
                  <c:v>5.0823000574614751E-4</c:v>
                </c:pt>
                <c:pt idx="919">
                  <c:v>4.9229794492896043E-4</c:v>
                </c:pt>
                <c:pt idx="920">
                  <c:v>4.768176402937664E-4</c:v>
                </c:pt>
                <c:pt idx="921">
                  <c:v>4.6177793360207517E-4</c:v>
                </c:pt>
                <c:pt idx="922">
                  <c:v>4.4716788793846272E-4</c:v>
                </c:pt>
                <c:pt idx="923">
                  <c:v>4.329767850349458E-4</c:v>
                </c:pt>
                <c:pt idx="924">
                  <c:v>4.1919412257230204E-4</c:v>
                </c:pt>
                <c:pt idx="925">
                  <c:v>4.0580961146064707E-4</c:v>
                </c:pt>
                <c:pt idx="926">
                  <c:v>3.928131731015492E-4</c:v>
                </c:pt>
                <c:pt idx="927">
                  <c:v>3.8019493663387152E-4</c:v>
                </c:pt>
                <c:pt idx="928">
                  <c:v>3.6794523616549217E-4</c:v>
                </c:pt>
                <c:pt idx="929">
                  <c:v>3.5605460799299429E-4</c:v>
                </c:pt>
                <c:pt idx="930">
                  <c:v>3.445137878113369E-4</c:v>
                </c:pt>
                <c:pt idx="931">
                  <c:v>3.3331370791550005E-4</c:v>
                </c:pt>
                <c:pt idx="932">
                  <c:v>3.2244549439599222E-4</c:v>
                </c:pt>
                <c:pt idx="933">
                  <c:v>3.1190046433008902E-4</c:v>
                </c:pt>
                <c:pt idx="934">
                  <c:v>3.0167012297059625E-4</c:v>
                </c:pt>
                <c:pt idx="935">
                  <c:v>2.9174616093386867E-4</c:v>
                </c:pt>
                <c:pt idx="936">
                  <c:v>2.8212045138878113E-4</c:v>
                </c:pt>
                <c:pt idx="937">
                  <c:v>2.7278504724827062E-4</c:v>
                </c:pt>
                <c:pt idx="938">
                  <c:v>2.6373217836502346E-4</c:v>
                </c:pt>
                <c:pt idx="939">
                  <c:v>2.5495424873282784E-4</c:v>
                </c:pt>
                <c:pt idx="940">
                  <c:v>2.4644383369505163E-4</c:v>
                </c:pt>
                <c:pt idx="941">
                  <c:v>2.3819367716165806E-4</c:v>
                </c:pt>
                <c:pt idx="942">
                  <c:v>2.3019668883611847E-4</c:v>
                </c:pt>
                <c:pt idx="943">
                  <c:v>2.2244594145352193E-4</c:v>
                </c:pt>
                <c:pt idx="944">
                  <c:v>2.1493466803114363E-4</c:v>
                </c:pt>
                <c:pt idx="945">
                  <c:v>2.0765625913266698E-4</c:v>
                </c:pt>
                <c:pt idx="946">
                  <c:v>2.006042601472208E-4</c:v>
                </c:pt>
                <c:pt idx="947">
                  <c:v>1.9377236858433128E-4</c:v>
                </c:pt>
                <c:pt idx="948">
                  <c:v>1.8715443138584686E-4</c:v>
                </c:pt>
                <c:pt idx="949">
                  <c:v>1.8074444225584524E-4</c:v>
                </c:pt>
                <c:pt idx="950">
                  <c:v>1.7453653900948189E-4</c:v>
                </c:pt>
                <c:pt idx="951">
                  <c:v>1.6852500094170027E-4</c:v>
                </c:pt>
                <c:pt idx="952">
                  <c:v>1.6270424621667165E-4</c:v>
                </c:pt>
                <c:pt idx="953">
                  <c:v>1.5706882927879419E-4</c:v>
                </c:pt>
                <c:pt idx="954">
                  <c:v>1.5161343828603319E-4</c:v>
                </c:pt>
                <c:pt idx="955">
                  <c:v>1.4633289256634407E-4</c:v>
                </c:pt>
                <c:pt idx="956">
                  <c:v>1.4122214009788057E-4</c:v>
                </c:pt>
                <c:pt idx="957">
                  <c:v>1.3627625501364313E-4</c:v>
                </c:pt>
                <c:pt idx="958">
                  <c:v>1.314904351311915E-4</c:v>
                </c:pt>
                <c:pt idx="959">
                  <c:v>1.2685999950799972E-4</c:v>
                </c:pt>
                <c:pt idx="960">
                  <c:v>1.2238038602299482E-4</c:v>
                </c:pt>
                <c:pt idx="961">
                  <c:v>1.1804714898478998E-4</c:v>
                </c:pt>
                <c:pt idx="962">
                  <c:v>1.1385595676707603E-4</c:v>
                </c:pt>
                <c:pt idx="963">
                  <c:v>1.0980258947160979E-4</c:v>
                </c:pt>
                <c:pt idx="964">
                  <c:v>1.0588293661919816E-4</c:v>
                </c:pt>
                <c:pt idx="965">
                  <c:v>1.0209299486904149E-4</c:v>
                </c:pt>
                <c:pt idx="966">
                  <c:v>9.8428865766776535E-5</c:v>
                </c:pt>
                <c:pt idx="967">
                  <c:v>9.4886753521515596E-5</c:v>
                </c:pt>
                <c:pt idx="968">
                  <c:v>9.1462962812156485E-5</c:v>
                </c:pt>
                <c:pt idx="969">
                  <c:v>8.8153896623205635E-5</c:v>
                </c:pt>
                <c:pt idx="970">
                  <c:v>8.4956054110323675E-5</c:v>
                </c:pt>
                <c:pt idx="971">
                  <c:v>8.1866028495783375E-5</c:v>
                </c:pt>
                <c:pt idx="972">
                  <c:v>7.8880504993993525E-5</c:v>
                </c:pt>
                <c:pt idx="973">
                  <c:v>7.5996258767221012E-5</c:v>
                </c:pt>
                <c:pt idx="974">
                  <c:v>7.3210152911618628E-5</c:v>
                </c:pt>
                <c:pt idx="975">
                  <c:v>7.0519136473635636E-5</c:v>
                </c:pt>
                <c:pt idx="976">
                  <c:v>6.7920242496872612E-5</c:v>
                </c:pt>
                <c:pt idx="977">
                  <c:v>6.541058609941199E-5</c:v>
                </c:pt>
                <c:pt idx="978">
                  <c:v>6.298736258163667E-5</c:v>
                </c:pt>
                <c:pt idx="979">
                  <c:v>6.0647845564528766E-5</c:v>
                </c:pt>
                <c:pt idx="980">
                  <c:v>5.8389385158415638E-5</c:v>
                </c:pt>
                <c:pt idx="981">
                  <c:v>5.6209406162116686E-5</c:v>
                </c:pt>
                <c:pt idx="982">
                  <c:v>5.4105406292419587E-5</c:v>
                </c:pt>
                <c:pt idx="983">
                  <c:v>5.2074954443799904E-5</c:v>
                </c:pt>
                <c:pt idx="984">
                  <c:v>5.011568897827978E-5</c:v>
                </c:pt>
                <c:pt idx="985">
                  <c:v>4.8225316045302647E-5</c:v>
                </c:pt>
                <c:pt idx="986">
                  <c:v>4.6401607931488867E-5</c:v>
                </c:pt>
                <c:pt idx="987">
                  <c:v>4.4642401440117399E-5</c:v>
                </c:pt>
                <c:pt idx="988">
                  <c:v>4.2945596300166935E-5</c:v>
                </c:pt>
                <c:pt idx="989">
                  <c:v>4.1309153604735465E-5</c:v>
                </c:pt>
                <c:pt idx="990">
                  <c:v>3.9731094278641741E-5</c:v>
                </c:pt>
                <c:pt idx="991">
                  <c:v>3.8209497575003714E-5</c:v>
                </c:pt>
                <c:pt idx="992">
                  <c:v>3.6742499600572645E-5</c:v>
                </c:pt>
                <c:pt idx="993">
                  <c:v>3.5328291869592532E-5</c:v>
                </c:pt>
                <c:pt idx="994">
                  <c:v>3.3965119885944316E-5</c:v>
                </c:pt>
                <c:pt idx="995">
                  <c:v>3.2651281753321361E-5</c:v>
                </c:pt>
                <c:pt idx="996">
                  <c:v>3.1385126813176806E-5</c:v>
                </c:pt>
                <c:pt idx="997">
                  <c:v>3.0165054310171476E-5</c:v>
                </c:pt>
                <c:pt idx="998">
                  <c:v>2.8989512084843659E-5</c:v>
                </c:pt>
                <c:pt idx="999">
                  <c:v>2.7856995293215099E-5</c:v>
                </c:pt>
                <c:pt idx="1000">
                  <c:v>2.6766045153037929E-5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datalabelsRange>
                <c15:f>[0]!histLblsJill</c15:f>
                <c15:dlblRangeCache>
                  <c:ptCount val="1001"/>
                  <c:pt idx="600">
                    <c:v>Jill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7D3-78AA-479B-AB7C-1561E92BBB00}"/>
            </c:ext>
          </c:extLst>
        </c:ser>
        <c:ser>
          <c:idx val="2"/>
          <c:order val="2"/>
          <c:tx>
            <c:v>Jack sample</c:v>
          </c:tx>
          <c:spPr>
            <a:ln w="22225" cap="rnd">
              <a:solidFill>
                <a:srgbClr val="50790D">
                  <a:alpha val="5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[0]!histWeightLbls</c:f>
              <c:strCache>
                <c:ptCount val="1001"/>
                <c:pt idx="0">
                  <c:v>70</c:v>
                </c:pt>
                <c:pt idx="200">
                  <c:v>80</c:v>
                </c:pt>
                <c:pt idx="400">
                  <c:v>90</c:v>
                </c:pt>
                <c:pt idx="600">
                  <c:v>100</c:v>
                </c:pt>
                <c:pt idx="800">
                  <c:v>110</c:v>
                </c:pt>
                <c:pt idx="1000">
                  <c:v>120</c:v>
                </c:pt>
              </c:strCache>
            </c:strRef>
          </c:cat>
          <c:val>
            <c:numRef>
              <c:f>[0]!histDensJackSamp</c:f>
              <c:numCache>
                <c:formatCode>General</c:formatCode>
                <c:ptCount val="1001"/>
                <c:pt idx="0">
                  <c:v>2.0363123202635073E-3</c:v>
                </c:pt>
                <c:pt idx="1">
                  <c:v>2.0628618536888488E-3</c:v>
                </c:pt>
                <c:pt idx="2">
                  <c:v>2.0896995076831433E-3</c:v>
                </c:pt>
                <c:pt idx="3">
                  <c:v>2.1168275303874487E-3</c:v>
                </c:pt>
                <c:pt idx="4">
                  <c:v>2.1442481748113295E-3</c:v>
                </c:pt>
                <c:pt idx="5">
                  <c:v>2.1719636986441719E-3</c:v>
                </c:pt>
                <c:pt idx="6">
                  <c:v>2.1999763640633877E-3</c:v>
                </c:pt>
                <c:pt idx="7">
                  <c:v>2.2282884375395369E-3</c:v>
                </c:pt>
                <c:pt idx="8">
                  <c:v>2.2569021896382993E-3</c:v>
                </c:pt>
                <c:pt idx="9">
                  <c:v>2.2858198948193507E-3</c:v>
                </c:pt>
                <c:pt idx="10">
                  <c:v>2.3150438312320846E-3</c:v>
                </c:pt>
                <c:pt idx="11">
                  <c:v>2.3445762805082257E-3</c:v>
                </c:pt>
                <c:pt idx="12">
                  <c:v>2.3744195275512809E-3</c:v>
                </c:pt>
                <c:pt idx="13">
                  <c:v>2.4045758603228546E-3</c:v>
                </c:pt>
                <c:pt idx="14">
                  <c:v>2.4350475696257997E-3</c:v>
                </c:pt>
                <c:pt idx="15">
                  <c:v>2.4658369488842458E-3</c:v>
                </c:pt>
                <c:pt idx="16">
                  <c:v>2.4969462939204313E-3</c:v>
                </c:pt>
                <c:pt idx="17">
                  <c:v>2.5283779027284073E-3</c:v>
                </c:pt>
                <c:pt idx="18">
                  <c:v>2.5601340752445544E-3</c:v>
                </c:pt>
                <c:pt idx="19">
                  <c:v>2.5922171131149635E-3</c:v>
                </c:pt>
                <c:pt idx="20">
                  <c:v>2.6246293194596279E-3</c:v>
                </c:pt>
                <c:pt idx="21">
                  <c:v>2.657372998633487E-3</c:v>
                </c:pt>
                <c:pt idx="22">
                  <c:v>2.6904504559842886E-3</c:v>
                </c:pt>
                <c:pt idx="23">
                  <c:v>2.7238639976073205E-3</c:v>
                </c:pt>
                <c:pt idx="24">
                  <c:v>2.7576159300969432E-3</c:v>
                </c:pt>
                <c:pt idx="25">
                  <c:v>2.7917085602949961E-3</c:v>
                </c:pt>
                <c:pt idx="26">
                  <c:v>2.8261441950360152E-3</c:v>
                </c:pt>
                <c:pt idx="27">
                  <c:v>2.8609251408893356E-3</c:v>
                </c:pt>
                <c:pt idx="28">
                  <c:v>2.896053703898018E-3</c:v>
                </c:pt>
                <c:pt idx="29">
                  <c:v>2.9315321893146409E-3</c:v>
                </c:pt>
                <c:pt idx="30">
                  <c:v>2.967362901333957E-3</c:v>
                </c:pt>
                <c:pt idx="31">
                  <c:v>3.0035481428224201E-3</c:v>
                </c:pt>
                <c:pt idx="32">
                  <c:v>3.0400902150445864E-3</c:v>
                </c:pt>
                <c:pt idx="33">
                  <c:v>3.0769914173863935E-3</c:v>
                </c:pt>
                <c:pt idx="34">
                  <c:v>3.1142540470753344E-3</c:v>
                </c:pt>
                <c:pt idx="35">
                  <c:v>3.151880398897544E-3</c:v>
                </c:pt>
                <c:pt idx="36">
                  <c:v>3.1898727649117787E-3</c:v>
                </c:pt>
                <c:pt idx="37">
                  <c:v>3.2282334341603323E-3</c:v>
                </c:pt>
                <c:pt idx="38">
                  <c:v>3.2669646923768657E-3</c:v>
                </c:pt>
                <c:pt idx="39">
                  <c:v>3.3060688216912082E-3</c:v>
                </c:pt>
                <c:pt idx="40">
                  <c:v>3.3455481003310909E-3</c:v>
                </c:pt>
                <c:pt idx="41">
                  <c:v>3.3854048023208741E-3</c:v>
                </c:pt>
                <c:pt idx="42">
                  <c:v>3.4256411971772217E-3</c:v>
                </c:pt>
                <c:pt idx="43">
                  <c:v>3.4662595496018321E-3</c:v>
                </c:pt>
                <c:pt idx="44">
                  <c:v>3.5072621191711366E-3</c:v>
                </c:pt>
                <c:pt idx="45">
                  <c:v>3.548651160023055E-3</c:v>
                </c:pt>
                <c:pt idx="46">
                  <c:v>3.59042892054078E-3</c:v>
                </c:pt>
                <c:pt idx="47">
                  <c:v>3.6325976430336645E-3</c:v>
                </c:pt>
                <c:pt idx="48">
                  <c:v>3.6751595634151608E-3</c:v>
                </c:pt>
                <c:pt idx="49">
                  <c:v>3.7181169108778862E-3</c:v>
                </c:pt>
                <c:pt idx="50">
                  <c:v>3.7614719075657948E-3</c:v>
                </c:pt>
                <c:pt idx="51">
                  <c:v>3.8052267682435379E-3</c:v>
                </c:pt>
                <c:pt idx="52">
                  <c:v>3.8493836999629488E-3</c:v>
                </c:pt>
                <c:pt idx="53">
                  <c:v>3.8939449017267405E-3</c:v>
                </c:pt>
                <c:pt idx="54">
                  <c:v>3.938912564149433E-3</c:v>
                </c:pt>
                <c:pt idx="55">
                  <c:v>3.9842888691155043E-3</c:v>
                </c:pt>
                <c:pt idx="56">
                  <c:v>4.0300759894348103E-3</c:v>
                </c:pt>
                <c:pt idx="57">
                  <c:v>4.0762760884952946E-3</c:v>
                </c:pt>
                <c:pt idx="58">
                  <c:v>4.1228913199130432E-3</c:v>
                </c:pt>
                <c:pt idx="59">
                  <c:v>4.1699238271796502E-3</c:v>
                </c:pt>
                <c:pt idx="60">
                  <c:v>4.2173757433069947E-3</c:v>
                </c:pt>
                <c:pt idx="61">
                  <c:v>4.2652491904693786E-3</c:v>
                </c:pt>
                <c:pt idx="62">
                  <c:v>4.3135462796431625E-3</c:v>
                </c:pt>
                <c:pt idx="63">
                  <c:v>4.3622691102438212E-3</c:v>
                </c:pt>
                <c:pt idx="64">
                  <c:v>4.4114197697605138E-3</c:v>
                </c:pt>
                <c:pt idx="65">
                  <c:v>4.4610003333881709E-3</c:v>
                </c:pt>
                <c:pt idx="66">
                  <c:v>4.511012863657197E-3</c:v>
                </c:pt>
                <c:pt idx="67">
                  <c:v>4.5614594100607158E-3</c:v>
                </c:pt>
                <c:pt idx="68">
                  <c:v>4.6123420086794809E-3</c:v>
                </c:pt>
                <c:pt idx="69">
                  <c:v>4.6636626818044548E-3</c:v>
                </c:pt>
                <c:pt idx="70">
                  <c:v>4.7154234375571015E-3</c:v>
                </c:pt>
                <c:pt idx="71">
                  <c:v>4.7676262695074247E-3</c:v>
                </c:pt>
                <c:pt idx="72">
                  <c:v>4.8202731562897935E-3</c:v>
                </c:pt>
                <c:pt idx="73">
                  <c:v>4.8733660612165766E-3</c:v>
                </c:pt>
                <c:pt idx="74">
                  <c:v>4.9269069318896826E-3</c:v>
                </c:pt>
                <c:pt idx="75">
                  <c:v>4.9808976998099823E-3</c:v>
                </c:pt>
                <c:pt idx="76">
                  <c:v>5.0353402799846883E-3</c:v>
                </c:pt>
                <c:pt idx="77">
                  <c:v>5.0902365705327076E-3</c:v>
                </c:pt>
                <c:pt idx="78">
                  <c:v>5.1455884522880963E-3</c:v>
                </c:pt>
                <c:pt idx="79">
                  <c:v>5.201397788401522E-3</c:v>
                </c:pt>
                <c:pt idx="80">
                  <c:v>5.2576664239399077E-3</c:v>
                </c:pt>
                <c:pt idx="81">
                  <c:v>5.3143961854842173E-3</c:v>
                </c:pt>
                <c:pt idx="82">
                  <c:v>5.3715888807255125E-3</c:v>
                </c:pt>
                <c:pt idx="83">
                  <c:v>5.4292462980592192E-3</c:v>
                </c:pt>
                <c:pt idx="84">
                  <c:v>5.4873702061777893E-3</c:v>
                </c:pt>
                <c:pt idx="85">
                  <c:v>5.5459623536616336E-3</c:v>
                </c:pt>
                <c:pt idx="86">
                  <c:v>5.6050244685686111E-3</c:v>
                </c:pt>
                <c:pt idx="87">
                  <c:v>5.6645582580218696E-3</c:v>
                </c:pt>
                <c:pt idx="88">
                  <c:v>5.7245654077962864E-3</c:v>
                </c:pt>
                <c:pt idx="89">
                  <c:v>5.7850475819034627E-3</c:v>
                </c:pt>
                <c:pt idx="90">
                  <c:v>5.8460064221753571E-3</c:v>
                </c:pt>
                <c:pt idx="91">
                  <c:v>5.9074435478466336E-3</c:v>
                </c:pt>
                <c:pt idx="92">
                  <c:v>5.9693605551357099E-3</c:v>
                </c:pt>
                <c:pt idx="93">
                  <c:v>6.0317590168246565E-3</c:v>
                </c:pt>
                <c:pt idx="94">
                  <c:v>6.094640481837923E-3</c:v>
                </c:pt>
                <c:pt idx="95">
                  <c:v>6.1580064748200198E-3</c:v>
                </c:pt>
                <c:pt idx="96">
                  <c:v>6.2218584957121391E-3</c:v>
                </c:pt>
                <c:pt idx="97">
                  <c:v>6.2861980193278516E-3</c:v>
                </c:pt>
                <c:pt idx="98">
                  <c:v>6.3510264949278843E-3</c:v>
                </c:pt>
                <c:pt idx="99">
                  <c:v>6.41634534579407E-3</c:v>
                </c:pt>
                <c:pt idx="100">
                  <c:v>6.4821559688025164E-3</c:v>
                </c:pt>
                <c:pt idx="101">
                  <c:v>6.5484597339960822E-3</c:v>
                </c:pt>
                <c:pt idx="102">
                  <c:v>6.6152579841561674E-3</c:v>
                </c:pt>
                <c:pt idx="103">
                  <c:v>6.6825520343739876E-3</c:v>
                </c:pt>
                <c:pt idx="104">
                  <c:v>6.7503431716212491E-3</c:v>
                </c:pt>
                <c:pt idx="105">
                  <c:v>6.8186326543204648E-3</c:v>
                </c:pt>
                <c:pt idx="106">
                  <c:v>6.8874217119148044E-3</c:v>
                </c:pt>
                <c:pt idx="107">
                  <c:v>6.9567115444377102E-3</c:v>
                </c:pt>
                <c:pt idx="108">
                  <c:v>7.0265033220821968E-3</c:v>
                </c:pt>
                <c:pt idx="109">
                  <c:v>7.0967981847700383E-3</c:v>
                </c:pt>
                <c:pt idx="110">
                  <c:v>7.1675972417207991E-3</c:v>
                </c:pt>
                <c:pt idx="111">
                  <c:v>7.2389015710208754E-3</c:v>
                </c:pt>
                <c:pt idx="112">
                  <c:v>7.310712219192543E-3</c:v>
                </c:pt>
                <c:pt idx="113">
                  <c:v>7.3830302007631384E-3</c:v>
                </c:pt>
                <c:pt idx="114">
                  <c:v>7.4558564978344111E-3</c:v>
                </c:pt>
                <c:pt idx="115">
                  <c:v>7.5291920596521371E-3</c:v>
                </c:pt>
                <c:pt idx="116">
                  <c:v>7.603037802176079E-3</c:v>
                </c:pt>
                <c:pt idx="117">
                  <c:v>7.6773946076503273E-3</c:v>
                </c:pt>
                <c:pt idx="118">
                  <c:v>7.7522633241741603E-3</c:v>
                </c:pt>
                <c:pt idx="119">
                  <c:v>7.8276447652734261E-3</c:v>
                </c:pt>
                <c:pt idx="120">
                  <c:v>7.9035397094726154E-3</c:v>
                </c:pt>
                <c:pt idx="121">
                  <c:v>7.9799488998675769E-3</c:v>
                </c:pt>
                <c:pt idx="122">
                  <c:v>8.0568730436991129E-3</c:v>
                </c:pt>
                <c:pt idx="123">
                  <c:v>8.134312811927372E-3</c:v>
                </c:pt>
                <c:pt idx="124">
                  <c:v>8.2122688388072546E-3</c:v>
                </c:pt>
                <c:pt idx="125">
                  <c:v>8.2907417214648071E-3</c:v>
                </c:pt>
                <c:pt idx="126">
                  <c:v>8.3697320194747651E-3</c:v>
                </c:pt>
                <c:pt idx="127">
                  <c:v>8.4492402544392598E-3</c:v>
                </c:pt>
                <c:pt idx="128">
                  <c:v>8.5292669095678522E-3</c:v>
                </c:pt>
                <c:pt idx="129">
                  <c:v>8.6098124292588573E-3</c:v>
                </c:pt>
                <c:pt idx="130">
                  <c:v>8.6908772186821831E-3</c:v>
                </c:pt>
                <c:pt idx="131">
                  <c:v>8.7724616433636424E-3</c:v>
                </c:pt>
                <c:pt idx="132">
                  <c:v>8.8545660287709157E-3</c:v>
                </c:pt>
                <c:pt idx="133">
                  <c:v>8.9371906599011747E-3</c:v>
                </c:pt>
                <c:pt idx="134">
                  <c:v>9.0203357808705184E-3</c:v>
                </c:pt>
                <c:pt idx="135">
                  <c:v>9.1040015945052441E-3</c:v>
                </c:pt>
                <c:pt idx="136">
                  <c:v>9.1881882619351072E-3</c:v>
                </c:pt>
                <c:pt idx="137">
                  <c:v>9.2728959021885736E-3</c:v>
                </c:pt>
                <c:pt idx="138">
                  <c:v>9.3581245917902407E-3</c:v>
                </c:pt>
                <c:pt idx="139">
                  <c:v>9.4438743643604356E-3</c:v>
                </c:pt>
                <c:pt idx="140">
                  <c:v>9.5301452102171461E-3</c:v>
                </c:pt>
                <c:pt idx="141">
                  <c:v>9.616937075980287E-3</c:v>
                </c:pt>
                <c:pt idx="142">
                  <c:v>9.7042498641785151E-3</c:v>
                </c:pt>
                <c:pt idx="143">
                  <c:v>9.7920834328585268E-3</c:v>
                </c:pt>
                <c:pt idx="144">
                  <c:v>9.8804375951970832E-3</c:v>
                </c:pt>
                <c:pt idx="145">
                  <c:v>9.9693121191157027E-3</c:v>
                </c:pt>
                <c:pt idx="146">
                  <c:v>1.0058706726898261E-2</c:v>
                </c:pt>
                <c:pt idx="147">
                  <c:v>1.0148621094811435E-2</c:v>
                </c:pt>
                <c:pt idx="148">
                  <c:v>1.0239054852728227E-2</c:v>
                </c:pt>
                <c:pt idx="149">
                  <c:v>1.0330007583754521E-2</c:v>
                </c:pt>
                <c:pt idx="150">
                  <c:v>1.0421478823858894E-2</c:v>
                </c:pt>
                <c:pt idx="151">
                  <c:v>1.0513468061505653E-2</c:v>
                </c:pt>
                <c:pt idx="152">
                  <c:v>1.0605974737291282E-2</c:v>
                </c:pt>
                <c:pt idx="153">
                  <c:v>1.0698998243584322E-2</c:v>
                </c:pt>
                <c:pt idx="154">
                  <c:v>1.0792537924168831E-2</c:v>
                </c:pt>
                <c:pt idx="155">
                  <c:v>1.0886593073891452E-2</c:v>
                </c:pt>
                <c:pt idx="156">
                  <c:v>1.0981162938312264E-2</c:v>
                </c:pt>
                <c:pt idx="157">
                  <c:v>1.1076246713359394E-2</c:v>
                </c:pt>
                <c:pt idx="158">
                  <c:v>1.1171843544987623E-2</c:v>
                </c:pt>
                <c:pt idx="159">
                  <c:v>1.1267952528840917E-2</c:v>
                </c:pt>
                <c:pt idx="160">
                  <c:v>1.1364572709919144E-2</c:v>
                </c:pt>
                <c:pt idx="161">
                  <c:v>1.1461703082248881E-2</c:v>
                </c:pt>
                <c:pt idx="162">
                  <c:v>1.1559342588558619E-2</c:v>
                </c:pt>
                <c:pt idx="163">
                  <c:v>1.1657490119958206E-2</c:v>
                </c:pt>
                <c:pt idx="164">
                  <c:v>1.1756144515622903E-2</c:v>
                </c:pt>
                <c:pt idx="165">
                  <c:v>1.1855304562481848E-2</c:v>
                </c:pt>
                <c:pt idx="166">
                  <c:v>1.1954968994911282E-2</c:v>
                </c:pt>
                <c:pt idx="167">
                  <c:v>1.2055136494432425E-2</c:v>
                </c:pt>
                <c:pt idx="168">
                  <c:v>1.2155805689414247E-2</c:v>
                </c:pt>
                <c:pt idx="169">
                  <c:v>1.2256975154781089E-2</c:v>
                </c:pt>
                <c:pt idx="170">
                  <c:v>1.2358643411725365E-2</c:v>
                </c:pt>
                <c:pt idx="171">
                  <c:v>1.2460808927425278E-2</c:v>
                </c:pt>
                <c:pt idx="172">
                  <c:v>1.2563470114767789E-2</c:v>
                </c:pt>
                <c:pt idx="173">
                  <c:v>1.2666625332076836E-2</c:v>
                </c:pt>
                <c:pt idx="174">
                  <c:v>1.2770272882846908E-2</c:v>
                </c:pt>
                <c:pt idx="175">
                  <c:v>1.2874411015482085E-2</c:v>
                </c:pt>
                <c:pt idx="176">
                  <c:v>1.2979037923040605E-2</c:v>
                </c:pt>
                <c:pt idx="177">
                  <c:v>1.3084151742985111E-2</c:v>
                </c:pt>
                <c:pt idx="178">
                  <c:v>1.3189750556938516E-2</c:v>
                </c:pt>
                <c:pt idx="179">
                  <c:v>1.3295832390445789E-2</c:v>
                </c:pt>
                <c:pt idx="180">
                  <c:v>1.3402395212741546E-2</c:v>
                </c:pt>
                <c:pt idx="181">
                  <c:v>1.3509436936523657E-2</c:v>
                </c:pt>
                <c:pt idx="182">
                  <c:v>1.3616955417732907E-2</c:v>
                </c:pt>
                <c:pt idx="183">
                  <c:v>1.3724948455338821E-2</c:v>
                </c:pt>
                <c:pt idx="184">
                  <c:v>1.3833413791131682E-2</c:v>
                </c:pt>
                <c:pt idx="185">
                  <c:v>1.3942349109520941E-2</c:v>
                </c:pt>
                <c:pt idx="186">
                  <c:v>1.4051752037339939E-2</c:v>
                </c:pt>
                <c:pt idx="187">
                  <c:v>1.4161620143657204E-2</c:v>
                </c:pt>
                <c:pt idx="188">
                  <c:v>1.4271950939594238E-2</c:v>
                </c:pt>
                <c:pt idx="189">
                  <c:v>1.4382741878150014E-2</c:v>
                </c:pt>
                <c:pt idx="190">
                  <c:v>1.4493990354032159E-2</c:v>
                </c:pt>
                <c:pt idx="191">
                  <c:v>1.4605693703495022E-2</c:v>
                </c:pt>
                <c:pt idx="192">
                  <c:v>1.4717849204184497E-2</c:v>
                </c:pt>
                <c:pt idx="193">
                  <c:v>1.4830454074990009E-2</c:v>
                </c:pt>
                <c:pt idx="194">
                  <c:v>1.4943505475903351E-2</c:v>
                </c:pt>
                <c:pt idx="195">
                  <c:v>1.5057000507884813E-2</c:v>
                </c:pt>
                <c:pt idx="196">
                  <c:v>1.5170936212736408E-2</c:v>
                </c:pt>
                <c:pt idx="197">
                  <c:v>1.5285309572982445E-2</c:v>
                </c:pt>
                <c:pt idx="198">
                  <c:v>1.5400117511757402E-2</c:v>
                </c:pt>
                <c:pt idx="199">
                  <c:v>1.5515356892701298E-2</c:v>
                </c:pt>
                <c:pt idx="200">
                  <c:v>1.5631024519862483E-2</c:v>
                </c:pt>
                <c:pt idx="201">
                  <c:v>1.5747117137608107E-2</c:v>
                </c:pt>
                <c:pt idx="202">
                  <c:v>1.5863631430542126E-2</c:v>
                </c:pt>
                <c:pt idx="203">
                  <c:v>1.5980564023431135E-2</c:v>
                </c:pt>
                <c:pt idx="204">
                  <c:v>1.6097911481137907E-2</c:v>
                </c:pt>
                <c:pt idx="205">
                  <c:v>1.6215670308562847E-2</c:v>
                </c:pt>
                <c:pt idx="206">
                  <c:v>1.6333836950593306E-2</c:v>
                </c:pt>
                <c:pt idx="207">
                  <c:v>1.6452407792060992E-2</c:v>
                </c:pt>
                <c:pt idx="208">
                  <c:v>1.6571379157707303E-2</c:v>
                </c:pt>
                <c:pt idx="209">
                  <c:v>1.669074731215691E-2</c:v>
                </c:pt>
                <c:pt idx="210">
                  <c:v>1.6810508459899443E-2</c:v>
                </c:pt>
                <c:pt idx="211">
                  <c:v>1.6930658745279457E-2</c:v>
                </c:pt>
                <c:pt idx="212">
                  <c:v>1.7051194252494697E-2</c:v>
                </c:pt>
                <c:pt idx="213">
                  <c:v>1.7172111005602755E-2</c:v>
                </c:pt>
                <c:pt idx="214">
                  <c:v>1.7293404968536097E-2</c:v>
                </c:pt>
                <c:pt idx="215">
                  <c:v>1.7415072045125674E-2</c:v>
                </c:pt>
                <c:pt idx="216">
                  <c:v>1.7537108079132942E-2</c:v>
                </c:pt>
                <c:pt idx="217">
                  <c:v>1.7659508854290622E-2</c:v>
                </c:pt>
                <c:pt idx="218">
                  <c:v>1.7782270094351977E-2</c:v>
                </c:pt>
                <c:pt idx="219">
                  <c:v>1.7905387463148899E-2</c:v>
                </c:pt>
                <c:pt idx="220">
                  <c:v>1.8028856564658673E-2</c:v>
                </c:pt>
                <c:pt idx="221">
                  <c:v>1.8152672943079606E-2</c:v>
                </c:pt>
                <c:pt idx="222">
                  <c:v>1.8276832082915421E-2</c:v>
                </c:pt>
                <c:pt idx="223">
                  <c:v>1.8401329409068683E-2</c:v>
                </c:pt>
                <c:pt idx="224">
                  <c:v>1.8526160286943E-2</c:v>
                </c:pt>
                <c:pt idx="225">
                  <c:v>1.8651320022554391E-2</c:v>
                </c:pt>
                <c:pt idx="226">
                  <c:v>1.8776803862651511E-2</c:v>
                </c:pt>
                <c:pt idx="227">
                  <c:v>1.8902606994845098E-2</c:v>
                </c:pt>
                <c:pt idx="228">
                  <c:v>1.9028724547746425E-2</c:v>
                </c:pt>
                <c:pt idx="229">
                  <c:v>1.9155151591114961E-2</c:v>
                </c:pt>
                <c:pt idx="230">
                  <c:v>1.9281883136015188E-2</c:v>
                </c:pt>
                <c:pt idx="231">
                  <c:v>1.9408914134982653E-2</c:v>
                </c:pt>
                <c:pt idx="232">
                  <c:v>1.953623948219926E-2</c:v>
                </c:pt>
                <c:pt idx="233">
                  <c:v>1.9663854013677894E-2</c:v>
                </c:pt>
                <c:pt idx="234">
                  <c:v>1.9791752507456264E-2</c:v>
                </c:pt>
                <c:pt idx="235">
                  <c:v>1.9919929683800242E-2</c:v>
                </c:pt>
                <c:pt idx="236">
                  <c:v>2.0048380205416393E-2</c:v>
                </c:pt>
                <c:pt idx="237">
                  <c:v>2.017709867767406E-2</c:v>
                </c:pt>
                <c:pt idx="238">
                  <c:v>2.0306079648836805E-2</c:v>
                </c:pt>
                <c:pt idx="239">
                  <c:v>2.043531761030325E-2</c:v>
                </c:pt>
                <c:pt idx="240">
                  <c:v>2.0564806996857494E-2</c:v>
                </c:pt>
                <c:pt idx="241">
                  <c:v>2.0694542186928882E-2</c:v>
                </c:pt>
                <c:pt idx="242">
                  <c:v>2.0824517502861406E-2</c:v>
                </c:pt>
                <c:pt idx="243">
                  <c:v>2.0954727211192493E-2</c:v>
                </c:pt>
                <c:pt idx="244">
                  <c:v>2.1085165522941426E-2</c:v>
                </c:pt>
                <c:pt idx="245">
                  <c:v>2.1215826593907243E-2</c:v>
                </c:pt>
                <c:pt idx="246">
                  <c:v>2.1346704524976209E-2</c:v>
                </c:pt>
                <c:pt idx="247">
                  <c:v>2.1477793362438834E-2</c:v>
                </c:pt>
                <c:pt idx="248">
                  <c:v>2.1609087098316489E-2</c:v>
                </c:pt>
                <c:pt idx="249">
                  <c:v>2.1740579670697514E-2</c:v>
                </c:pt>
                <c:pt idx="250">
                  <c:v>2.1872264964083021E-2</c:v>
                </c:pt>
                <c:pt idx="251">
                  <c:v>2.2004136809742104E-2</c:v>
                </c:pt>
                <c:pt idx="252">
                  <c:v>2.2136188986076819E-2</c:v>
                </c:pt>
                <c:pt idx="253">
                  <c:v>2.2268415218996501E-2</c:v>
                </c:pt>
                <c:pt idx="254">
                  <c:v>2.240080918230189E-2</c:v>
                </c:pt>
                <c:pt idx="255">
                  <c:v>2.2533364498078585E-2</c:v>
                </c:pt>
                <c:pt idx="256">
                  <c:v>2.266607473710024E-2</c:v>
                </c:pt>
                <c:pt idx="257">
                  <c:v>2.2798933419241128E-2</c:v>
                </c:pt>
                <c:pt idx="258">
                  <c:v>2.2931934013898359E-2</c:v>
                </c:pt>
                <c:pt idx="259">
                  <c:v>2.3065069940423535E-2</c:v>
                </c:pt>
                <c:pt idx="260">
                  <c:v>2.3198334568563937E-2</c:v>
                </c:pt>
                <c:pt idx="261">
                  <c:v>2.3331721218913155E-2</c:v>
                </c:pt>
                <c:pt idx="262">
                  <c:v>2.3465223163371199E-2</c:v>
                </c:pt>
                <c:pt idx="263">
                  <c:v>2.3598833625614005E-2</c:v>
                </c:pt>
                <c:pt idx="264">
                  <c:v>2.3732545781572439E-2</c:v>
                </c:pt>
                <c:pt idx="265">
                  <c:v>2.3866352759920533E-2</c:v>
                </c:pt>
                <c:pt idx="266">
                  <c:v>2.4000247642573233E-2</c:v>
                </c:pt>
                <c:pt idx="267">
                  <c:v>2.413422346519337E-2</c:v>
                </c:pt>
                <c:pt idx="268">
                  <c:v>2.4268273217707963E-2</c:v>
                </c:pt>
                <c:pt idx="269">
                  <c:v>2.4402389844833741E-2</c:v>
                </c:pt>
                <c:pt idx="270">
                  <c:v>2.4536566246611956E-2</c:v>
                </c:pt>
                <c:pt idx="271">
                  <c:v>2.4670795278952301E-2</c:v>
                </c:pt>
                <c:pt idx="272">
                  <c:v>2.4805069754186032E-2</c:v>
                </c:pt>
                <c:pt idx="273">
                  <c:v>2.4939382441628157E-2</c:v>
                </c:pt>
                <c:pt idx="274">
                  <c:v>2.5073726068148693E-2</c:v>
                </c:pt>
                <c:pt idx="275">
                  <c:v>2.5208093318752903E-2</c:v>
                </c:pt>
                <c:pt idx="276">
                  <c:v>2.5342476837170596E-2</c:v>
                </c:pt>
                <c:pt idx="277">
                  <c:v>2.5476869226454174E-2</c:v>
                </c:pt>
                <c:pt idx="278">
                  <c:v>2.5611263049585709E-2</c:v>
                </c:pt>
                <c:pt idx="279">
                  <c:v>2.5745650830092726E-2</c:v>
                </c:pt>
                <c:pt idx="280">
                  <c:v>2.5880025052672718E-2</c:v>
                </c:pt>
                <c:pt idx="281">
                  <c:v>2.6014378163826464E-2</c:v>
                </c:pt>
                <c:pt idx="282">
                  <c:v>2.6148702572499852E-2</c:v>
                </c:pt>
                <c:pt idx="283">
                  <c:v>2.6282990650734379E-2</c:v>
                </c:pt>
                <c:pt idx="284">
                  <c:v>2.6417234734326028E-2</c:v>
                </c:pt>
                <c:pt idx="285">
                  <c:v>2.6551427123492746E-2</c:v>
                </c:pt>
                <c:pt idx="286">
                  <c:v>2.668556008355016E-2</c:v>
                </c:pt>
                <c:pt idx="287">
                  <c:v>2.6819625845595621E-2</c:v>
                </c:pt>
                <c:pt idx="288">
                  <c:v>2.695361660720056E-2</c:v>
                </c:pt>
                <c:pt idx="289">
                  <c:v>2.708752453311089E-2</c:v>
                </c:pt>
                <c:pt idx="290">
                  <c:v>2.7221341755955517E-2</c:v>
                </c:pt>
                <c:pt idx="291">
                  <c:v>2.7355060376962923E-2</c:v>
                </c:pt>
                <c:pt idx="292">
                  <c:v>2.7488672466685547E-2</c:v>
                </c:pt>
                <c:pt idx="293">
                  <c:v>2.7622170065732123E-2</c:v>
                </c:pt>
                <c:pt idx="294">
                  <c:v>2.7755545185507682E-2</c:v>
                </c:pt>
                <c:pt idx="295">
                  <c:v>2.788878980896127E-2</c:v>
                </c:pt>
                <c:pt idx="296">
                  <c:v>2.8021895891341277E-2</c:v>
                </c:pt>
                <c:pt idx="297">
                  <c:v>2.8154855360958141E-2</c:v>
                </c:pt>
                <c:pt idx="298">
                  <c:v>2.8287660119954601E-2</c:v>
                </c:pt>
                <c:pt idx="299">
                  <c:v>2.8420302045083154E-2</c:v>
                </c:pt>
                <c:pt idx="300">
                  <c:v>2.8552772988490762E-2</c:v>
                </c:pt>
                <c:pt idx="301">
                  <c:v>2.8685064778510658E-2</c:v>
                </c:pt>
                <c:pt idx="302">
                  <c:v>2.8817169220461208E-2</c:v>
                </c:pt>
                <c:pt idx="303">
                  <c:v>2.8949078097451623E-2</c:v>
                </c:pt>
                <c:pt idx="304">
                  <c:v>2.9080783171194551E-2</c:v>
                </c:pt>
                <c:pt idx="305">
                  <c:v>2.9212276182825306E-2</c:v>
                </c:pt>
                <c:pt idx="306">
                  <c:v>2.9343548853727801E-2</c:v>
                </c:pt>
                <c:pt idx="307">
                  <c:v>2.9474592886366835E-2</c:v>
                </c:pt>
                <c:pt idx="308">
                  <c:v>2.9605399965126913E-2</c:v>
                </c:pt>
                <c:pt idx="309">
                  <c:v>2.9735961757157241E-2</c:v>
                </c:pt>
                <c:pt idx="310">
                  <c:v>2.9866269913222904E-2</c:v>
                </c:pt>
                <c:pt idx="311">
                  <c:v>2.9996316068562106E-2</c:v>
                </c:pt>
                <c:pt idx="312">
                  <c:v>3.0126091843749331E-2</c:v>
                </c:pt>
                <c:pt idx="313">
                  <c:v>3.0255588845564313E-2</c:v>
                </c:pt>
                <c:pt idx="314">
                  <c:v>3.0384798667866669E-2</c:v>
                </c:pt>
                <c:pt idx="315">
                  <c:v>3.0513712892476196E-2</c:v>
                </c:pt>
                <c:pt idx="316">
                  <c:v>3.0642323090058477E-2</c:v>
                </c:pt>
                <c:pt idx="317">
                  <c:v>3.077062082101592E-2</c:v>
                </c:pt>
                <c:pt idx="318">
                  <c:v>3.0898597636383945E-2</c:v>
                </c:pt>
                <c:pt idx="319">
                  <c:v>3.1026245078732247E-2</c:v>
                </c:pt>
                <c:pt idx="320">
                  <c:v>3.1153554683071003E-2</c:v>
                </c:pt>
                <c:pt idx="321">
                  <c:v>3.1280517977761865E-2</c:v>
                </c:pt>
                <c:pt idx="322">
                  <c:v>3.140712648543368E-2</c:v>
                </c:pt>
                <c:pt idx="323">
                  <c:v>3.1533371723902678E-2</c:v>
                </c:pt>
                <c:pt idx="324">
                  <c:v>3.1659245207097154E-2</c:v>
                </c:pt>
                <c:pt idx="325">
                  <c:v>3.1784738445986317E-2</c:v>
                </c:pt>
                <c:pt idx="326">
                  <c:v>3.1909842949513392E-2</c:v>
                </c:pt>
                <c:pt idx="327">
                  <c:v>3.2034550225532595E-2</c:v>
                </c:pt>
                <c:pt idx="328">
                  <c:v>3.2158851781750056E-2</c:v>
                </c:pt>
                <c:pt idx="329">
                  <c:v>3.2282739126668389E-2</c:v>
                </c:pt>
                <c:pt idx="330">
                  <c:v>3.240620377053488E-2</c:v>
                </c:pt>
                <c:pt idx="331">
                  <c:v>3.2529237226293063E-2</c:v>
                </c:pt>
                <c:pt idx="332">
                  <c:v>3.2651831010537563E-2</c:v>
                </c:pt>
                <c:pt idx="333">
                  <c:v>3.2773976644472118E-2</c:v>
                </c:pt>
                <c:pt idx="334">
                  <c:v>3.2895665654870544E-2</c:v>
                </c:pt>
                <c:pt idx="335">
                  <c:v>3.3016889575040557E-2</c:v>
                </c:pt>
                <c:pt idx="336">
                  <c:v>3.3137639945790241E-2</c:v>
                </c:pt>
                <c:pt idx="337">
                  <c:v>3.3257908316397085E-2</c:v>
                </c:pt>
                <c:pt idx="338">
                  <c:v>3.3377686245579408E-2</c:v>
                </c:pt>
                <c:pt idx="339">
                  <c:v>3.3496965302469942E-2</c:v>
                </c:pt>
                <c:pt idx="340">
                  <c:v>3.3615737067591592E-2</c:v>
                </c:pt>
                <c:pt idx="341">
                  <c:v>3.3733993133834995E-2</c:v>
                </c:pt>
                <c:pt idx="342">
                  <c:v>3.3851725107437954E-2</c:v>
                </c:pt>
                <c:pt idx="343">
                  <c:v>3.3968924608966354E-2</c:v>
                </c:pt>
                <c:pt idx="344">
                  <c:v>3.4085583274296644E-2</c:v>
                </c:pt>
                <c:pt idx="345">
                  <c:v>3.4201692755599526E-2</c:v>
                </c:pt>
                <c:pt idx="346">
                  <c:v>3.4317244722324752E-2</c:v>
                </c:pt>
                <c:pt idx="347">
                  <c:v>3.443223086218699E-2</c:v>
                </c:pt>
                <c:pt idx="348">
                  <c:v>3.4546642882152374E-2</c:v>
                </c:pt>
                <c:pt idx="349">
                  <c:v>3.4660472509425777E-2</c:v>
                </c:pt>
                <c:pt idx="350">
                  <c:v>3.477371149243854E-2</c:v>
                </c:pt>
                <c:pt idx="351">
                  <c:v>3.4886351601836479E-2</c:v>
                </c:pt>
                <c:pt idx="352">
                  <c:v>3.4998384631468107E-2</c:v>
                </c:pt>
                <c:pt idx="353">
                  <c:v>3.5109802399372815E-2</c:v>
                </c:pt>
                <c:pt idx="354">
                  <c:v>3.5220596748768873E-2</c:v>
                </c:pt>
                <c:pt idx="355">
                  <c:v>3.533075954904108E-2</c:v>
                </c:pt>
                <c:pt idx="356">
                  <c:v>3.5440282696727922E-2</c:v>
                </c:pt>
                <c:pt idx="357">
                  <c:v>3.5549158116508037E-2</c:v>
                </c:pt>
                <c:pt idx="358">
                  <c:v>3.5657377762185888E-2</c:v>
                </c:pt>
                <c:pt idx="359">
                  <c:v>3.5764933617676374E-2</c:v>
                </c:pt>
                <c:pt idx="360">
                  <c:v>3.5871817697988237E-2</c:v>
                </c:pt>
                <c:pt idx="361">
                  <c:v>3.5978022050206247E-2</c:v>
                </c:pt>
                <c:pt idx="362">
                  <c:v>3.608353875447172E-2</c:v>
                </c:pt>
                <c:pt idx="363">
                  <c:v>3.61883599249615E-2</c:v>
                </c:pt>
                <c:pt idx="364">
                  <c:v>3.6292477710864982E-2</c:v>
                </c:pt>
                <c:pt idx="365">
                  <c:v>3.6395884297359168E-2</c:v>
                </c:pt>
                <c:pt idx="366">
                  <c:v>3.6498571906581567E-2</c:v>
                </c:pt>
                <c:pt idx="367">
                  <c:v>3.660053279860067E-2</c:v>
                </c:pt>
                <c:pt idx="368">
                  <c:v>3.6701759272383935E-2</c:v>
                </c:pt>
                <c:pt idx="369">
                  <c:v>3.6802243666763129E-2</c:v>
                </c:pt>
                <c:pt idx="370">
                  <c:v>3.6901978361396699E-2</c:v>
                </c:pt>
                <c:pt idx="371">
                  <c:v>3.7000955777729265E-2</c:v>
                </c:pt>
                <c:pt idx="372">
                  <c:v>3.7099168379947749E-2</c:v>
                </c:pt>
                <c:pt idx="373">
                  <c:v>3.7196608675934287E-2</c:v>
                </c:pt>
                <c:pt idx="374">
                  <c:v>3.7293269218215512E-2</c:v>
                </c:pt>
                <c:pt idx="375">
                  <c:v>3.7389142604908172E-2</c:v>
                </c:pt>
                <c:pt idx="376">
                  <c:v>3.7484221480660912E-2</c:v>
                </c:pt>
                <c:pt idx="377">
                  <c:v>3.757849853759191E-2</c:v>
                </c:pt>
                <c:pt idx="378">
                  <c:v>3.7671966516222469E-2</c:v>
                </c:pt>
                <c:pt idx="379">
                  <c:v>3.7764618206406121E-2</c:v>
                </c:pt>
                <c:pt idx="380">
                  <c:v>3.7856446448253221E-2</c:v>
                </c:pt>
                <c:pt idx="381">
                  <c:v>3.7947444133050887E-2</c:v>
                </c:pt>
                <c:pt idx="382">
                  <c:v>3.8037604204178017E-2</c:v>
                </c:pt>
                <c:pt idx="383">
                  <c:v>3.8126919658015304E-2</c:v>
                </c:pt>
                <c:pt idx="384">
                  <c:v>3.8215383544850073E-2</c:v>
                </c:pt>
                <c:pt idx="385">
                  <c:v>3.8302988969775728E-2</c:v>
                </c:pt>
                <c:pt idx="386">
                  <c:v>3.8389729093585692E-2</c:v>
                </c:pt>
                <c:pt idx="387">
                  <c:v>3.8475597133661686E-2</c:v>
                </c:pt>
                <c:pt idx="388">
                  <c:v>3.8560586364856132E-2</c:v>
                </c:pt>
                <c:pt idx="389">
                  <c:v>3.8644690120368586E-2</c:v>
                </c:pt>
                <c:pt idx="390">
                  <c:v>3.8727901792615982E-2</c:v>
                </c:pt>
                <c:pt idx="391">
                  <c:v>3.8810214834096565E-2</c:v>
                </c:pt>
                <c:pt idx="392">
                  <c:v>3.8891622758247341E-2</c:v>
                </c:pt>
                <c:pt idx="393">
                  <c:v>3.8972119140294914E-2</c:v>
                </c:pt>
                <c:pt idx="394">
                  <c:v>3.9051697618099498E-2</c:v>
                </c:pt>
                <c:pt idx="395">
                  <c:v>3.9130351892991994E-2</c:v>
                </c:pt>
                <c:pt idx="396">
                  <c:v>3.9208075730603975E-2</c:v>
                </c:pt>
                <c:pt idx="397">
                  <c:v>3.9284862961690405E-2</c:v>
                </c:pt>
                <c:pt idx="398">
                  <c:v>3.9360707482944964E-2</c:v>
                </c:pt>
                <c:pt idx="399">
                  <c:v>3.9435603257807796E-2</c:v>
                </c:pt>
                <c:pt idx="400">
                  <c:v>3.9509544317265589E-2</c:v>
                </c:pt>
                <c:pt idx="401">
                  <c:v>3.9582524760643736E-2</c:v>
                </c:pt>
                <c:pt idx="402">
                  <c:v>3.9654538756390592E-2</c:v>
                </c:pt>
                <c:pt idx="403">
                  <c:v>3.972558054285346E-2</c:v>
                </c:pt>
                <c:pt idx="404">
                  <c:v>3.9795644429046401E-2</c:v>
                </c:pt>
                <c:pt idx="405">
                  <c:v>3.9864724795409541E-2</c:v>
                </c:pt>
                <c:pt idx="406">
                  <c:v>3.9932816094559835E-2</c:v>
                </c:pt>
                <c:pt idx="407">
                  <c:v>3.9999912852033054E-2</c:v>
                </c:pt>
                <c:pt idx="408">
                  <c:v>4.0066009667017025E-2</c:v>
                </c:pt>
                <c:pt idx="409">
                  <c:v>4.0131101213075775E-2</c:v>
                </c:pt>
                <c:pt idx="410">
                  <c:v>4.0195182238864584E-2</c:v>
                </c:pt>
                <c:pt idx="411">
                  <c:v>4.0258247568835802E-2</c:v>
                </c:pt>
                <c:pt idx="412">
                  <c:v>4.0320292103935201E-2</c:v>
                </c:pt>
                <c:pt idx="413">
                  <c:v>4.0381310822288893E-2</c:v>
                </c:pt>
                <c:pt idx="414">
                  <c:v>4.0441298779880522E-2</c:v>
                </c:pt>
                <c:pt idx="415">
                  <c:v>4.0500251111218639E-2</c:v>
                </c:pt>
                <c:pt idx="416">
                  <c:v>4.0558163029994307E-2</c:v>
                </c:pt>
                <c:pt idx="417">
                  <c:v>4.0615029829728526E-2</c:v>
                </c:pt>
                <c:pt idx="418">
                  <c:v>4.0670846884409563E-2</c:v>
                </c:pt>
                <c:pt idx="419">
                  <c:v>4.0725609649119983E-2</c:v>
                </c:pt>
                <c:pt idx="420">
                  <c:v>4.0779313660653349E-2</c:v>
                </c:pt>
                <c:pt idx="421">
                  <c:v>4.0831954538120281E-2</c:v>
                </c:pt>
                <c:pt idx="422">
                  <c:v>4.0883527983544034E-2</c:v>
                </c:pt>
                <c:pt idx="423">
                  <c:v>4.0934029782445196E-2</c:v>
                </c:pt>
                <c:pt idx="424">
                  <c:v>4.0983455804415619E-2</c:v>
                </c:pt>
                <c:pt idx="425">
                  <c:v>4.103180200368136E-2</c:v>
                </c:pt>
                <c:pt idx="426">
                  <c:v>4.1079064419654567E-2</c:v>
                </c:pt>
                <c:pt idx="427">
                  <c:v>4.1125239177474147E-2</c:v>
                </c:pt>
                <c:pt idx="428">
                  <c:v>4.1170322488535194E-2</c:v>
                </c:pt>
                <c:pt idx="429">
                  <c:v>4.1214310651007016E-2</c:v>
                </c:pt>
                <c:pt idx="430">
                  <c:v>4.1257200050339692E-2</c:v>
                </c:pt>
                <c:pt idx="431">
                  <c:v>4.1298987159759055E-2</c:v>
                </c:pt>
                <c:pt idx="432">
                  <c:v>4.1339668540749989E-2</c:v>
                </c:pt>
                <c:pt idx="433">
                  <c:v>4.1379240843527954E-2</c:v>
                </c:pt>
                <c:pt idx="434">
                  <c:v>4.1417700807498702E-2</c:v>
                </c:pt>
                <c:pt idx="435">
                  <c:v>4.1455045261705972E-2</c:v>
                </c:pt>
                <c:pt idx="436">
                  <c:v>4.1491271125267244E-2</c:v>
                </c:pt>
                <c:pt idx="437">
                  <c:v>4.1526375407797328E-2</c:v>
                </c:pt>
                <c:pt idx="438">
                  <c:v>4.1560355209819717E-2</c:v>
                </c:pt>
                <c:pt idx="439">
                  <c:v>4.1593207723165784E-2</c:v>
                </c:pt>
                <c:pt idx="440">
                  <c:v>4.162493023136149E-2</c:v>
                </c:pt>
                <c:pt idx="441">
                  <c:v>4.1655520110001815E-2</c:v>
                </c:pt>
                <c:pt idx="442">
                  <c:v>4.168497482711251E-2</c:v>
                </c:pt>
                <c:pt idx="443">
                  <c:v>4.1713291943499459E-2</c:v>
                </c:pt>
                <c:pt idx="444">
                  <c:v>4.1740469113085307E-2</c:v>
                </c:pt>
                <c:pt idx="445">
                  <c:v>4.1766504083233388E-2</c:v>
                </c:pt>
                <c:pt idx="446">
                  <c:v>4.179139469505893E-2</c:v>
                </c:pt>
                <c:pt idx="447">
                  <c:v>4.1815138883727392E-2</c:v>
                </c:pt>
                <c:pt idx="448">
                  <c:v>4.1837734678739989E-2</c:v>
                </c:pt>
                <c:pt idx="449">
                  <c:v>4.1859180204206203E-2</c:v>
                </c:pt>
                <c:pt idx="450">
                  <c:v>4.1879473679103309E-2</c:v>
                </c:pt>
                <c:pt idx="451">
                  <c:v>4.1898613417522983E-2</c:v>
                </c:pt>
                <c:pt idx="452">
                  <c:v>4.1916597828904639E-2</c:v>
                </c:pt>
                <c:pt idx="453">
                  <c:v>4.193342541825576E-2</c:v>
                </c:pt>
                <c:pt idx="454">
                  <c:v>4.194909478635904E-2</c:v>
                </c:pt>
                <c:pt idx="455">
                  <c:v>4.1963604629966261E-2</c:v>
                </c:pt>
                <c:pt idx="456">
                  <c:v>4.1976953741978969E-2</c:v>
                </c:pt>
                <c:pt idx="457">
                  <c:v>4.1989141011615792E-2</c:v>
                </c:pt>
                <c:pt idx="458">
                  <c:v>4.2000165424566575E-2</c:v>
                </c:pt>
                <c:pt idx="459">
                  <c:v>4.2010026063132984E-2</c:v>
                </c:pt>
                <c:pt idx="460">
                  <c:v>4.2018722106355877E-2</c:v>
                </c:pt>
                <c:pt idx="461">
                  <c:v>4.2026252830129202E-2</c:v>
                </c:pt>
                <c:pt idx="462">
                  <c:v>4.2032617607300482E-2</c:v>
                </c:pt>
                <c:pt idx="463">
                  <c:v>4.2037815907757889E-2</c:v>
                </c:pt>
                <c:pt idx="464">
                  <c:v>4.2041847298503798E-2</c:v>
                </c:pt>
                <c:pt idx="465">
                  <c:v>4.2044711443714924E-2</c:v>
                </c:pt>
                <c:pt idx="466">
                  <c:v>4.2046408104788914E-2</c:v>
                </c:pt>
                <c:pt idx="467">
                  <c:v>4.2046937140377515E-2</c:v>
                </c:pt>
                <c:pt idx="468">
                  <c:v>4.2046298506406177E-2</c:v>
                </c:pt>
                <c:pt idx="469">
                  <c:v>4.2044492256080167E-2</c:v>
                </c:pt>
                <c:pt idx="470">
                  <c:v>4.2041518539877185E-2</c:v>
                </c:pt>
                <c:pt idx="471">
                  <c:v>4.2037377605526512E-2</c:v>
                </c:pt>
                <c:pt idx="472">
                  <c:v>4.2032069797974539E-2</c:v>
                </c:pt>
                <c:pt idx="473">
                  <c:v>4.202559555933693E-2</c:v>
                </c:pt>
                <c:pt idx="474">
                  <c:v>4.2017955428837246E-2</c:v>
                </c:pt>
                <c:pt idx="475">
                  <c:v>4.2009150042732056E-2</c:v>
                </c:pt>
                <c:pt idx="476">
                  <c:v>4.1999180134222665E-2</c:v>
                </c:pt>
                <c:pt idx="477">
                  <c:v>4.1988046533353363E-2</c:v>
                </c:pt>
                <c:pt idx="478">
                  <c:v>4.1975750166896204E-2</c:v>
                </c:pt>
                <c:pt idx="479">
                  <c:v>4.1962292058222481E-2</c:v>
                </c:pt>
                <c:pt idx="480">
                  <c:v>4.1947673327160775E-2</c:v>
                </c:pt>
                <c:pt idx="481">
                  <c:v>4.1931895189841611E-2</c:v>
                </c:pt>
                <c:pt idx="482">
                  <c:v>4.1914958958528904E-2</c:v>
                </c:pt>
                <c:pt idx="483">
                  <c:v>4.1896866041438011E-2</c:v>
                </c:pt>
                <c:pt idx="484">
                  <c:v>4.18776179425406E-2</c:v>
                </c:pt>
                <c:pt idx="485">
                  <c:v>4.1857216261356314E-2</c:v>
                </c:pt>
                <c:pt idx="486">
                  <c:v>4.1835662692731194E-2</c:v>
                </c:pt>
                <c:pt idx="487">
                  <c:v>4.1812959026603064E-2</c:v>
                </c:pt>
                <c:pt idx="488">
                  <c:v>4.1789107147753739E-2</c:v>
                </c:pt>
                <c:pt idx="489">
                  <c:v>4.1764109035548308E-2</c:v>
                </c:pt>
                <c:pt idx="490">
                  <c:v>4.1737966763661316E-2</c:v>
                </c:pt>
                <c:pt idx="491">
                  <c:v>4.1710682499790132E-2</c:v>
                </c:pt>
                <c:pt idx="492">
                  <c:v>4.168225850535532E-2</c:v>
                </c:pt>
                <c:pt idx="493">
                  <c:v>4.165269713518828E-2</c:v>
                </c:pt>
                <c:pt idx="494">
                  <c:v>4.162200083720613E-2</c:v>
                </c:pt>
                <c:pt idx="495">
                  <c:v>4.1590172152073834E-2</c:v>
                </c:pt>
                <c:pt idx="496">
                  <c:v>4.155721371285373E-2</c:v>
                </c:pt>
                <c:pt idx="497">
                  <c:v>4.152312824464257E-2</c:v>
                </c:pt>
                <c:pt idx="498">
                  <c:v>4.148791856419589E-2</c:v>
                </c:pt>
                <c:pt idx="499">
                  <c:v>4.1451587579540171E-2</c:v>
                </c:pt>
                <c:pt idx="500">
                  <c:v>4.1414138289572529E-2</c:v>
                </c:pt>
                <c:pt idx="501">
                  <c:v>4.1375573783648124E-2</c:v>
                </c:pt>
                <c:pt idx="502">
                  <c:v>4.1335897241155467E-2</c:v>
                </c:pt>
                <c:pt idx="503">
                  <c:v>4.1295111931079584E-2</c:v>
                </c:pt>
                <c:pt idx="504">
                  <c:v>4.1253221211553108E-2</c:v>
                </c:pt>
                <c:pt idx="505">
                  <c:v>4.1210228529395522E-2</c:v>
                </c:pt>
                <c:pt idx="506">
                  <c:v>4.1166137419640474E-2</c:v>
                </c:pt>
                <c:pt idx="507">
                  <c:v>4.1120951505051434E-2</c:v>
                </c:pt>
                <c:pt idx="508">
                  <c:v>4.1074674495625553E-2</c:v>
                </c:pt>
                <c:pt idx="509">
                  <c:v>4.1027310188086065E-2</c:v>
                </c:pt>
                <c:pt idx="510">
                  <c:v>4.0978862465363197E-2</c:v>
                </c:pt>
                <c:pt idx="511">
                  <c:v>4.0929335296063664E-2</c:v>
                </c:pt>
                <c:pt idx="512">
                  <c:v>4.0878732733928932E-2</c:v>
                </c:pt>
                <c:pt idx="513">
                  <c:v>4.0827058917282305E-2</c:v>
                </c:pt>
                <c:pt idx="514">
                  <c:v>4.0774318068464946E-2</c:v>
                </c:pt>
                <c:pt idx="515">
                  <c:v>4.0720514493260952E-2</c:v>
                </c:pt>
                <c:pt idx="516">
                  <c:v>4.0665652580311566E-2</c:v>
                </c:pt>
                <c:pt idx="517">
                  <c:v>4.0609736800518687E-2</c:v>
                </c:pt>
                <c:pt idx="518">
                  <c:v>4.0552771706437771E-2</c:v>
                </c:pt>
                <c:pt idx="519">
                  <c:v>4.0494761931660135E-2</c:v>
                </c:pt>
                <c:pt idx="520">
                  <c:v>4.0435712190184998E-2</c:v>
                </c:pt>
                <c:pt idx="521">
                  <c:v>4.0375627275781187E-2</c:v>
                </c:pt>
                <c:pt idx="522">
                  <c:v>4.0314512061338695E-2</c:v>
                </c:pt>
                <c:pt idx="523">
                  <c:v>4.0252371498210253E-2</c:v>
                </c:pt>
                <c:pt idx="524">
                  <c:v>4.018921061554296E-2</c:v>
                </c:pt>
                <c:pt idx="525">
                  <c:v>4.0125034519600179E-2</c:v>
                </c:pt>
                <c:pt idx="526">
                  <c:v>4.0059848393073735E-2</c:v>
                </c:pt>
                <c:pt idx="527">
                  <c:v>3.9993657494386686E-2</c:v>
                </c:pt>
                <c:pt idx="528">
                  <c:v>3.9926467156986611E-2</c:v>
                </c:pt>
                <c:pt idx="529">
                  <c:v>3.9858282788629726E-2</c:v>
                </c:pt>
                <c:pt idx="530">
                  <c:v>3.9789109870655807E-2</c:v>
                </c:pt>
                <c:pt idx="531">
                  <c:v>3.9718953957254235E-2</c:v>
                </c:pt>
                <c:pt idx="532">
                  <c:v>3.9647820674721085E-2</c:v>
                </c:pt>
                <c:pt idx="533">
                  <c:v>3.9575715720707616E-2</c:v>
                </c:pt>
                <c:pt idx="534">
                  <c:v>3.9502644863460105E-2</c:v>
                </c:pt>
                <c:pt idx="535">
                  <c:v>3.9428613941051315E-2</c:v>
                </c:pt>
                <c:pt idx="536">
                  <c:v>3.9353628860603694E-2</c:v>
                </c:pt>
                <c:pt idx="537">
                  <c:v>3.9277695597504381E-2</c:v>
                </c:pt>
                <c:pt idx="538">
                  <c:v>3.9200820194612296E-2</c:v>
                </c:pt>
                <c:pt idx="539">
                  <c:v>3.9123008761457322E-2</c:v>
                </c:pt>
                <c:pt idx="540">
                  <c:v>3.9044267473431871E-2</c:v>
                </c:pt>
                <c:pt idx="541">
                  <c:v>3.8964602570974817E-2</c:v>
                </c:pt>
                <c:pt idx="542">
                  <c:v>3.8884020358748106E-2</c:v>
                </c:pt>
                <c:pt idx="543">
                  <c:v>3.880252720480612E-2</c:v>
                </c:pt>
                <c:pt idx="544">
                  <c:v>3.8720129539757918E-2</c:v>
                </c:pt>
                <c:pt idx="545">
                  <c:v>3.8636833855922571E-2</c:v>
                </c:pt>
                <c:pt idx="546">
                  <c:v>3.8552646706477726E-2</c:v>
                </c:pt>
                <c:pt idx="547">
                  <c:v>3.84675747046015E-2</c:v>
                </c:pt>
                <c:pt idx="548">
                  <c:v>3.8381624522608009E-2</c:v>
                </c:pt>
                <c:pt idx="549">
                  <c:v>3.8294802891076465E-2</c:v>
                </c:pt>
                <c:pt idx="550">
                  <c:v>3.8207116597974225E-2</c:v>
                </c:pt>
                <c:pt idx="551">
                  <c:v>3.8118572487773811E-2</c:v>
                </c:pt>
                <c:pt idx="552">
                  <c:v>3.8029177460564098E-2</c:v>
                </c:pt>
                <c:pt idx="553">
                  <c:v>3.7938938471155856E-2</c:v>
                </c:pt>
                <c:pt idx="554">
                  <c:v>3.7847862528181772E-2</c:v>
                </c:pt>
                <c:pt idx="555">
                  <c:v>3.775595669319113E-2</c:v>
                </c:pt>
                <c:pt idx="556">
                  <c:v>3.7663228079739333E-2</c:v>
                </c:pt>
                <c:pt idx="557">
                  <c:v>3.7569683852472391E-2</c:v>
                </c:pt>
                <c:pt idx="558">
                  <c:v>3.7475331226206561E-2</c:v>
                </c:pt>
                <c:pt idx="559">
                  <c:v>3.7380177465003321E-2</c:v>
                </c:pt>
                <c:pt idx="560">
                  <c:v>3.7284229881239785E-2</c:v>
                </c:pt>
                <c:pt idx="561">
                  <c:v>3.7187495834674823E-2</c:v>
                </c:pt>
                <c:pt idx="562">
                  <c:v>3.7089982731510943E-2</c:v>
                </c:pt>
                <c:pt idx="563">
                  <c:v>3.6991698023452181E-2</c:v>
                </c:pt>
                <c:pt idx="564">
                  <c:v>3.6892649206758131E-2</c:v>
                </c:pt>
                <c:pt idx="565">
                  <c:v>3.6792843821294281E-2</c:v>
                </c:pt>
                <c:pt idx="566">
                  <c:v>3.6692289449578849E-2</c:v>
                </c:pt>
                <c:pt idx="567">
                  <c:v>3.6590993715826282E-2</c:v>
                </c:pt>
                <c:pt idx="568">
                  <c:v>3.6488964284987505E-2</c:v>
                </c:pt>
                <c:pt idx="569">
                  <c:v>3.638620886178727E-2</c:v>
                </c:pt>
                <c:pt idx="570">
                  <c:v>3.6282735189758539E-2</c:v>
                </c:pt>
                <c:pt idx="571">
                  <c:v>3.6178551050274302E-2</c:v>
                </c:pt>
                <c:pt idx="572">
                  <c:v>3.6073664261576786E-2</c:v>
                </c:pt>
                <c:pt idx="573">
                  <c:v>3.5968082677804436E-2</c:v>
                </c:pt>
                <c:pt idx="574">
                  <c:v>3.5861814188016601E-2</c:v>
                </c:pt>
                <c:pt idx="575">
                  <c:v>3.5754866715216369E-2</c:v>
                </c:pt>
                <c:pt idx="576">
                  <c:v>3.5647248215371387E-2</c:v>
                </c:pt>
                <c:pt idx="577">
                  <c:v>3.5538966676433206E-2</c:v>
                </c:pt>
                <c:pt idx="578">
                  <c:v>3.5430030117354995E-2</c:v>
                </c:pt>
                <c:pt idx="579">
                  <c:v>3.5320446587107972E-2</c:v>
                </c:pt>
                <c:pt idx="580">
                  <c:v>3.5210224163696693E-2</c:v>
                </c:pt>
                <c:pt idx="581">
                  <c:v>3.5099370953173309E-2</c:v>
                </c:pt>
                <c:pt idx="582">
                  <c:v>3.4987895088651057E-2</c:v>
                </c:pt>
                <c:pt idx="583">
                  <c:v>3.4875804729316985E-2</c:v>
                </c:pt>
                <c:pt idx="584">
                  <c:v>3.4763108059444325E-2</c:v>
                </c:pt>
                <c:pt idx="585">
                  <c:v>3.4649813287404421E-2</c:v>
                </c:pt>
                <c:pt idx="586">
                  <c:v>3.4535928644678561E-2</c:v>
                </c:pt>
                <c:pt idx="587">
                  <c:v>3.4421462384869761E-2</c:v>
                </c:pt>
                <c:pt idx="588">
                  <c:v>3.4306422782714785E-2</c:v>
                </c:pt>
                <c:pt idx="589">
                  <c:v>3.4190818133096448E-2</c:v>
                </c:pt>
                <c:pt idx="590">
                  <c:v>3.4074656750056401E-2</c:v>
                </c:pt>
                <c:pt idx="591">
                  <c:v>3.3957946965808623E-2</c:v>
                </c:pt>
                <c:pt idx="592">
                  <c:v>3.3840697129753683E-2</c:v>
                </c:pt>
                <c:pt idx="593">
                  <c:v>3.372291560749402E-2</c:v>
                </c:pt>
                <c:pt idx="594">
                  <c:v>3.3604610779850365E-2</c:v>
                </c:pt>
                <c:pt idx="595">
                  <c:v>3.348579104187939E-2</c:v>
                </c:pt>
                <c:pt idx="596">
                  <c:v>3.3366464801892926E-2</c:v>
                </c:pt>
                <c:pt idx="597">
                  <c:v>3.3246640480478727E-2</c:v>
                </c:pt>
                <c:pt idx="598">
                  <c:v>3.3126326509523012E-2</c:v>
                </c:pt>
                <c:pt idx="599">
                  <c:v>3.3005531331234982E-2</c:v>
                </c:pt>
                <c:pt idx="600">
                  <c:v>3.2884263397173367E-2</c:v>
                </c:pt>
                <c:pt idx="601">
                  <c:v>3.2762531167275233E-2</c:v>
                </c:pt>
                <c:pt idx="602">
                  <c:v>3.2640343108887235E-2</c:v>
                </c:pt>
                <c:pt idx="603">
                  <c:v>3.2517707695799293E-2</c:v>
                </c:pt>
                <c:pt idx="604">
                  <c:v>3.2394633407281125E-2</c:v>
                </c:pt>
                <c:pt idx="605">
                  <c:v>3.227112872712147E-2</c:v>
                </c:pt>
                <c:pt idx="606">
                  <c:v>3.2147202142670445E-2</c:v>
                </c:pt>
                <c:pt idx="607">
                  <c:v>3.2022862143884938E-2</c:v>
                </c:pt>
                <c:pt idx="608">
                  <c:v>3.1898117222377349E-2</c:v>
                </c:pt>
                <c:pt idx="609">
                  <c:v>3.1772975870467769E-2</c:v>
                </c:pt>
                <c:pt idx="610">
                  <c:v>3.1647446580239713E-2</c:v>
                </c:pt>
                <c:pt idx="611">
                  <c:v>3.152153784259959E-2</c:v>
                </c:pt>
                <c:pt idx="612">
                  <c:v>3.1395258146340053E-2</c:v>
                </c:pt>
                <c:pt idx="613">
                  <c:v>3.1268615977207322E-2</c:v>
                </c:pt>
                <c:pt idx="614">
                  <c:v>3.1141619816972697E-2</c:v>
                </c:pt>
                <c:pt idx="615">
                  <c:v>3.101427814250832E-2</c:v>
                </c:pt>
                <c:pt idx="616">
                  <c:v>3.0886599424867354E-2</c:v>
                </c:pt>
                <c:pt idx="617">
                  <c:v>3.0758592128368741E-2</c:v>
                </c:pt>
                <c:pt idx="618">
                  <c:v>3.0630264709686651E-2</c:v>
                </c:pt>
                <c:pt idx="619">
                  <c:v>3.0501625616944708E-2</c:v>
                </c:pt>
                <c:pt idx="620">
                  <c:v>3.0372683288815223E-2</c:v>
                </c:pt>
                <c:pt idx="621">
                  <c:v>3.0243446153623465E-2</c:v>
                </c:pt>
                <c:pt idx="622">
                  <c:v>3.0113922628457152E-2</c:v>
                </c:pt>
                <c:pt idx="623">
                  <c:v>2.9984121118281311E-2</c:v>
                </c:pt>
                <c:pt idx="624">
                  <c:v>2.9854050015058513E-2</c:v>
                </c:pt>
                <c:pt idx="625">
                  <c:v>2.9723717696874794E-2</c:v>
                </c:pt>
                <c:pt idx="626">
                  <c:v>2.9593132527071173E-2</c:v>
                </c:pt>
                <c:pt idx="627">
                  <c:v>2.9462302853381108E-2</c:v>
                </c:pt>
                <c:pt idx="628">
                  <c:v>2.9331237007073754E-2</c:v>
                </c:pt>
                <c:pt idx="629">
                  <c:v>2.9199943302103411E-2</c:v>
                </c:pt>
                <c:pt idx="630">
                  <c:v>2.9068430034265066E-2</c:v>
                </c:pt>
                <c:pt idx="631">
                  <c:v>2.8936705480356213E-2</c:v>
                </c:pt>
                <c:pt idx="632">
                  <c:v>2.8804777897345132E-2</c:v>
                </c:pt>
                <c:pt idx="633">
                  <c:v>2.8672655521545614E-2</c:v>
                </c:pt>
                <c:pt idx="634">
                  <c:v>2.8540346567798299E-2</c:v>
                </c:pt>
                <c:pt idx="635">
                  <c:v>2.8407859228658783E-2</c:v>
                </c:pt>
                <c:pt idx="636">
                  <c:v>2.8275201673592504E-2</c:v>
                </c:pt>
                <c:pt idx="637">
                  <c:v>2.8142382048176554E-2</c:v>
                </c:pt>
                <c:pt idx="638">
                  <c:v>2.8009408473308517E-2</c:v>
                </c:pt>
                <c:pt idx="639">
                  <c:v>2.7876289044422485E-2</c:v>
                </c:pt>
                <c:pt idx="640">
                  <c:v>2.7743031830712198E-2</c:v>
                </c:pt>
                <c:pt idx="641">
                  <c:v>2.7609644874361593E-2</c:v>
                </c:pt>
                <c:pt idx="642">
                  <c:v>2.7476136189782702E-2</c:v>
                </c:pt>
                <c:pt idx="643">
                  <c:v>2.7342513762861054E-2</c:v>
                </c:pt>
                <c:pt idx="644">
                  <c:v>2.7208785550208725E-2</c:v>
                </c:pt>
                <c:pt idx="645">
                  <c:v>2.7074959478424983E-2</c:v>
                </c:pt>
                <c:pt idx="646">
                  <c:v>2.6941043443364759E-2</c:v>
                </c:pt>
                <c:pt idx="647">
                  <c:v>2.6807045309414929E-2</c:v>
                </c:pt>
                <c:pt idx="648">
                  <c:v>2.6672972908778552E-2</c:v>
                </c:pt>
                <c:pt idx="649">
                  <c:v>2.6538834040767068E-2</c:v>
                </c:pt>
                <c:pt idx="650">
                  <c:v>2.6404636471100647E-2</c:v>
                </c:pt>
                <c:pt idx="651">
                  <c:v>2.6270387931216645E-2</c:v>
                </c:pt>
                <c:pt idx="652">
                  <c:v>2.6136096117586331E-2</c:v>
                </c:pt>
                <c:pt idx="653">
                  <c:v>2.60017686910399E-2</c:v>
                </c:pt>
                <c:pt idx="654">
                  <c:v>2.5867413276099861E-2</c:v>
                </c:pt>
                <c:pt idx="655">
                  <c:v>2.5733037460322888E-2</c:v>
                </c:pt>
                <c:pt idx="656">
                  <c:v>2.5598648793650189E-2</c:v>
                </c:pt>
                <c:pt idx="657">
                  <c:v>2.5464254787766399E-2</c:v>
                </c:pt>
                <c:pt idx="658">
                  <c:v>2.5329862915467155E-2</c:v>
                </c:pt>
                <c:pt idx="659">
                  <c:v>2.5195480610035407E-2</c:v>
                </c:pt>
                <c:pt idx="660">
                  <c:v>2.5061115264626357E-2</c:v>
                </c:pt>
                <c:pt idx="661">
                  <c:v>2.4926774231661345E-2</c:v>
                </c:pt>
                <c:pt idx="662">
                  <c:v>2.479246482223052E-2</c:v>
                </c:pt>
                <c:pt idx="663">
                  <c:v>2.465819430550447E-2</c:v>
                </c:pt>
                <c:pt idx="664">
                  <c:v>2.4523969908154763E-2</c:v>
                </c:pt>
                <c:pt idx="665">
                  <c:v>2.4389798813783593E-2</c:v>
                </c:pt>
                <c:pt idx="666">
                  <c:v>2.4255688162362371E-2</c:v>
                </c:pt>
                <c:pt idx="667">
                  <c:v>2.4121645049679553E-2</c:v>
                </c:pt>
                <c:pt idx="668">
                  <c:v>2.398767652679749E-2</c:v>
                </c:pt>
                <c:pt idx="669">
                  <c:v>2.385378959951855E-2</c:v>
                </c:pt>
                <c:pt idx="670">
                  <c:v>2.3719991227860421E-2</c:v>
                </c:pt>
                <c:pt idx="671">
                  <c:v>2.3586288325540695E-2</c:v>
                </c:pt>
                <c:pt idx="672">
                  <c:v>2.3452687759470767E-2</c:v>
                </c:pt>
                <c:pt idx="673">
                  <c:v>2.3319196349258976E-2</c:v>
                </c:pt>
                <c:pt idx="674">
                  <c:v>2.3185820866723224E-2</c:v>
                </c:pt>
                <c:pt idx="675">
                  <c:v>2.3052568035412866E-2</c:v>
                </c:pt>
                <c:pt idx="676">
                  <c:v>2.291944453014011E-2</c:v>
                </c:pt>
                <c:pt idx="677">
                  <c:v>2.2786456976520753E-2</c:v>
                </c:pt>
                <c:pt idx="678">
                  <c:v>2.2653611950524458E-2</c:v>
                </c:pt>
                <c:pt idx="679">
                  <c:v>2.2520915978034479E-2</c:v>
                </c:pt>
                <c:pt idx="680">
                  <c:v>2.2388375534416843E-2</c:v>
                </c:pt>
                <c:pt idx="681">
                  <c:v>2.2255997044099092E-2</c:v>
                </c:pt>
                <c:pt idx="682">
                  <c:v>2.2123786880158564E-2</c:v>
                </c:pt>
                <c:pt idx="683">
                  <c:v>2.1991751363920134E-2</c:v>
                </c:pt>
                <c:pt idx="684">
                  <c:v>2.1859896764563579E-2</c:v>
                </c:pt>
                <c:pt idx="685">
                  <c:v>2.1728229298740465E-2</c:v>
                </c:pt>
                <c:pt idx="686">
                  <c:v>2.159675513020062E-2</c:v>
                </c:pt>
                <c:pt idx="687">
                  <c:v>2.1465480369428122E-2</c:v>
                </c:pt>
                <c:pt idx="688">
                  <c:v>2.1334411073286961E-2</c:v>
                </c:pt>
                <c:pt idx="689">
                  <c:v>2.120355324467612E-2</c:v>
                </c:pt>
                <c:pt idx="690">
                  <c:v>2.1072912832194406E-2</c:v>
                </c:pt>
                <c:pt idx="691">
                  <c:v>2.0942495729814683E-2</c:v>
                </c:pt>
                <c:pt idx="692">
                  <c:v>2.0812307776567805E-2</c:v>
                </c:pt>
                <c:pt idx="693">
                  <c:v>2.0682354756235991E-2</c:v>
                </c:pt>
                <c:pt idx="694">
                  <c:v>2.0552642397055836E-2</c:v>
                </c:pt>
                <c:pt idx="695">
                  <c:v>2.0423176371430825E-2</c:v>
                </c:pt>
                <c:pt idx="696">
                  <c:v>2.0293962295653362E-2</c:v>
                </c:pt>
                <c:pt idx="697">
                  <c:v>2.0165005729636344E-2</c:v>
                </c:pt>
                <c:pt idx="698">
                  <c:v>2.003631217665422E-2</c:v>
                </c:pt>
                <c:pt idx="699">
                  <c:v>1.990788708309349E-2</c:v>
                </c:pt>
                <c:pt idx="700">
                  <c:v>1.977973583821277E-2</c:v>
                </c:pt>
                <c:pt idx="701">
                  <c:v>1.9651863773912162E-2</c:v>
                </c:pt>
                <c:pt idx="702">
                  <c:v>1.9524276164512178E-2</c:v>
                </c:pt>
                <c:pt idx="703">
                  <c:v>1.939697822654194E-2</c:v>
                </c:pt>
                <c:pt idx="704">
                  <c:v>1.926997511853687E-2</c:v>
                </c:pt>
                <c:pt idx="705">
                  <c:v>1.9143271940845589E-2</c:v>
                </c:pt>
                <c:pt idx="706">
                  <c:v>1.9016873735446266E-2</c:v>
                </c:pt>
                <c:pt idx="707">
                  <c:v>1.8890785485772121E-2</c:v>
                </c:pt>
                <c:pt idx="708">
                  <c:v>1.8765012116546322E-2</c:v>
                </c:pt>
                <c:pt idx="709">
                  <c:v>1.8639558493625943E-2</c:v>
                </c:pt>
                <c:pt idx="710">
                  <c:v>1.8514429423855238E-2</c:v>
                </c:pt>
                <c:pt idx="711">
                  <c:v>1.8389629654927964E-2</c:v>
                </c:pt>
                <c:pt idx="712">
                  <c:v>1.8265163875258911E-2</c:v>
                </c:pt>
                <c:pt idx="713">
                  <c:v>1.814103671386438E-2</c:v>
                </c:pt>
                <c:pt idx="714">
                  <c:v>1.8017252740251784E-2</c:v>
                </c:pt>
                <c:pt idx="715">
                  <c:v>1.7893816464318188E-2</c:v>
                </c:pt>
                <c:pt idx="716">
                  <c:v>1.7770732336257831E-2</c:v>
                </c:pt>
                <c:pt idx="717">
                  <c:v>1.764800474647844E-2</c:v>
                </c:pt>
                <c:pt idx="718">
                  <c:v>1.7525638025526539E-2</c:v>
                </c:pt>
                <c:pt idx="719">
                  <c:v>1.7403636444021424E-2</c:v>
                </c:pt>
                <c:pt idx="720">
                  <c:v>1.7282004212597974E-2</c:v>
                </c:pt>
                <c:pt idx="721">
                  <c:v>1.7160745481858097E-2</c:v>
                </c:pt>
                <c:pt idx="722">
                  <c:v>1.7039864342330884E-2</c:v>
                </c:pt>
                <c:pt idx="723">
                  <c:v>1.6919364824441285E-2</c:v>
                </c:pt>
                <c:pt idx="724">
                  <c:v>1.6799250898487401E-2</c:v>
                </c:pt>
                <c:pt idx="725">
                  <c:v>1.6679526474626151E-2</c:v>
                </c:pt>
                <c:pt idx="726">
                  <c:v>1.6560195402867496E-2</c:v>
                </c:pt>
                <c:pt idx="727">
                  <c:v>1.6441261473076865E-2</c:v>
                </c:pt>
                <c:pt idx="728">
                  <c:v>1.6322728414986058E-2</c:v>
                </c:pt>
                <c:pt idx="729">
                  <c:v>1.6204599898212255E-2</c:v>
                </c:pt>
                <c:pt idx="730">
                  <c:v>1.6086879532285249E-2</c:v>
                </c:pt>
                <c:pt idx="731">
                  <c:v>1.5969570866682832E-2</c:v>
                </c:pt>
                <c:pt idx="732">
                  <c:v>1.5852677390874169E-2</c:v>
                </c:pt>
                <c:pt idx="733">
                  <c:v>1.5736202534371226E-2</c:v>
                </c:pt>
                <c:pt idx="734">
                  <c:v>1.5620149666788027E-2</c:v>
                </c:pt>
                <c:pt idx="735">
                  <c:v>1.5504522097907888E-2</c:v>
                </c:pt>
                <c:pt idx="736">
                  <c:v>1.5389323077758294E-2</c:v>
                </c:pt>
                <c:pt idx="737">
                  <c:v>1.5274555796693604E-2</c:v>
                </c:pt>
                <c:pt idx="738">
                  <c:v>1.5160223385485316E-2</c:v>
                </c:pt>
                <c:pt idx="739">
                  <c:v>1.5046328915419975E-2</c:v>
                </c:pt>
                <c:pt idx="740">
                  <c:v>1.493287539840449E-2</c:v>
                </c:pt>
                <c:pt idx="741">
                  <c:v>1.4819865787078983E-2</c:v>
                </c:pt>
                <c:pt idx="742">
                  <c:v>1.4707302974936881E-2</c:v>
                </c:pt>
                <c:pt idx="743">
                  <c:v>1.4595189796452357E-2</c:v>
                </c:pt>
                <c:pt idx="744">
                  <c:v>1.4483529027214927E-2</c:v>
                </c:pt>
                <c:pt idx="745">
                  <c:v>1.43723233840712E-2</c:v>
                </c:pt>
                <c:pt idx="746">
                  <c:v>1.4261575525273629E-2</c:v>
                </c:pt>
                <c:pt idx="747">
                  <c:v>1.415128805063628E-2</c:v>
                </c:pt>
                <c:pt idx="748">
                  <c:v>1.4041463501697429E-2</c:v>
                </c:pt>
                <c:pt idx="749">
                  <c:v>1.3932104361889014E-2</c:v>
                </c:pt>
                <c:pt idx="750">
                  <c:v>1.3823213056712776E-2</c:v>
                </c:pt>
                <c:pt idx="751">
                  <c:v>1.3714791953923068E-2</c:v>
                </c:pt>
                <c:pt idx="752">
                  <c:v>1.3606843363716183E-2</c:v>
                </c:pt>
                <c:pt idx="753">
                  <c:v>1.3499369538926248E-2</c:v>
                </c:pt>
                <c:pt idx="754">
                  <c:v>1.3392372675227389E-2</c:v>
                </c:pt>
                <c:pt idx="755">
                  <c:v>1.3285854911342319E-2</c:v>
                </c:pt>
                <c:pt idx="756">
                  <c:v>1.3179818329257074E-2</c:v>
                </c:pt>
                <c:pt idx="757">
                  <c:v>1.3074264954441956E-2</c:v>
                </c:pt>
                <c:pt idx="758">
                  <c:v>1.2969196756078466E-2</c:v>
                </c:pt>
                <c:pt idx="759">
                  <c:v>1.2864615647292264E-2</c:v>
                </c:pt>
                <c:pt idx="760">
                  <c:v>1.2760523485391959E-2</c:v>
                </c:pt>
                <c:pt idx="761">
                  <c:v>1.2656922072113766E-2</c:v>
                </c:pt>
                <c:pt idx="762">
                  <c:v>1.2553813153871786E-2</c:v>
                </c:pt>
                <c:pt idx="763">
                  <c:v>1.2451198422013978E-2</c:v>
                </c:pt>
                <c:pt idx="764">
                  <c:v>1.2349079513083632E-2</c:v>
                </c:pt>
                <c:pt idx="765">
                  <c:v>1.2247458009086292E-2</c:v>
                </c:pt>
                <c:pt idx="766">
                  <c:v>1.2146335437762029E-2</c:v>
                </c:pt>
                <c:pt idx="767">
                  <c:v>1.2045713272863011E-2</c:v>
                </c:pt>
                <c:pt idx="768">
                  <c:v>1.1945592934436191E-2</c:v>
                </c:pt>
                <c:pt idx="769">
                  <c:v>1.1845975789111157E-2</c:v>
                </c:pt>
                <c:pt idx="770">
                  <c:v>1.1746863150392913E-2</c:v>
                </c:pt>
                <c:pt idx="771">
                  <c:v>1.1648256278959624E-2</c:v>
                </c:pt>
                <c:pt idx="772">
                  <c:v>1.1550156382965113E-2</c:v>
                </c:pt>
                <c:pt idx="773">
                  <c:v>1.1452564618346173E-2</c:v>
                </c:pt>
                <c:pt idx="774">
                  <c:v>1.1355482089134422E-2</c:v>
                </c:pt>
                <c:pt idx="775">
                  <c:v>1.1258909847772782E-2</c:v>
                </c:pt>
                <c:pt idx="776">
                  <c:v>1.1162848895436346E-2</c:v>
                </c:pt>
                <c:pt idx="777">
                  <c:v>1.106730018235768E-2</c:v>
                </c:pt>
                <c:pt idx="778">
                  <c:v>1.0972264608156312E-2</c:v>
                </c:pt>
                <c:pt idx="779">
                  <c:v>1.0877743022172499E-2</c:v>
                </c:pt>
                <c:pt idx="780">
                  <c:v>1.0783736223804985E-2</c:v>
                </c:pt>
                <c:pt idx="781">
                  <c:v>1.0690244962852858E-2</c:v>
                </c:pt>
                <c:pt idx="782">
                  <c:v>1.0597269939861216E-2</c:v>
                </c:pt>
                <c:pt idx="783">
                  <c:v>1.0504811806470737E-2</c:v>
                </c:pt>
                <c:pt idx="784">
                  <c:v>1.0412871165770906E-2</c:v>
                </c:pt>
                <c:pt idx="785">
                  <c:v>1.0321448572656945E-2</c:v>
                </c:pt>
                <c:pt idx="786">
                  <c:v>1.0230544534190198E-2</c:v>
                </c:pt>
                <c:pt idx="787">
                  <c:v>1.0140159509962072E-2</c:v>
                </c:pt>
                <c:pt idx="788">
                  <c:v>1.0050293912461244E-2</c:v>
                </c:pt>
                <c:pt idx="789">
                  <c:v>9.9609481074442174E-3</c:v>
                </c:pt>
                <c:pt idx="790">
                  <c:v>9.8721224143090182E-3</c:v>
                </c:pt>
                <c:pt idx="791">
                  <c:v>9.7838171064719634E-3</c:v>
                </c:pt>
                <c:pt idx="792">
                  <c:v>9.6960324117475113E-3</c:v>
                </c:pt>
                <c:pt idx="793">
                  <c:v>9.6087685127309135E-3</c:v>
                </c:pt>
                <c:pt idx="794">
                  <c:v>9.5220255471837878E-3</c:v>
                </c:pt>
                <c:pt idx="795">
                  <c:v>9.4358036084223641E-3</c:v>
                </c:pt>
                <c:pt idx="796">
                  <c:v>9.3501027457083951E-3</c:v>
                </c:pt>
                <c:pt idx="797">
                  <c:v>9.2649229646426107E-3</c:v>
                </c:pt>
                <c:pt idx="798">
                  <c:v>9.1802642275606635E-3</c:v>
                </c:pt>
                <c:pt idx="799">
                  <c:v>9.096126453931418E-3</c:v>
                </c:pt>
                <c:pt idx="800">
                  <c:v>9.0125095207575709E-3</c:v>
                </c:pt>
                <c:pt idx="801">
                  <c:v>8.9294132629784209E-3</c:v>
                </c:pt>
                <c:pt idx="802">
                  <c:v>8.8468374738748263E-3</c:v>
                </c:pt>
                <c:pt idx="803">
                  <c:v>8.764781905476117E-3</c:v>
                </c:pt>
                <c:pt idx="804">
                  <c:v>8.6832462689690176E-3</c:v>
                </c:pt>
                <c:pt idx="805">
                  <c:v>8.6022302351083674E-3</c:v>
                </c:pt>
                <c:pt idx="806">
                  <c:v>8.5217334346296726E-3</c:v>
                </c:pt>
                <c:pt idx="807">
                  <c:v>8.4417554586632849E-3</c:v>
                </c:pt>
                <c:pt idx="808">
                  <c:v>8.362295859150248E-3</c:v>
                </c:pt>
                <c:pt idx="809">
                  <c:v>8.2833541492595975E-3</c:v>
                </c:pt>
                <c:pt idx="810">
                  <c:v>8.2049298038071577E-3</c:v>
                </c:pt>
                <c:pt idx="811">
                  <c:v>8.1270222596756328E-3</c:v>
                </c:pt>
                <c:pt idx="812">
                  <c:v>8.0496309162360353E-3</c:v>
                </c:pt>
                <c:pt idx="813">
                  <c:v>7.9727551357702178E-3</c:v>
                </c:pt>
                <c:pt idx="814">
                  <c:v>7.8963942438946104E-3</c:v>
                </c:pt>
                <c:pt idx="815">
                  <c:v>7.8205475299848899E-3</c:v>
                </c:pt>
                <c:pt idx="816">
                  <c:v>7.7452142476016781E-3</c:v>
                </c:pt>
                <c:pt idx="817">
                  <c:v>7.6703936149170263E-3</c:v>
                </c:pt>
                <c:pt idx="818">
                  <c:v>7.5960848151417661E-3</c:v>
                </c:pt>
                <c:pt idx="819">
                  <c:v>7.5222869969535019E-3</c:v>
                </c:pt>
                <c:pt idx="820">
                  <c:v>7.4489992749252826E-3</c:v>
                </c:pt>
                <c:pt idx="821">
                  <c:v>7.3762207299547982E-3</c:v>
                </c:pt>
                <c:pt idx="822">
                  <c:v>7.303950409694066E-3</c:v>
                </c:pt>
                <c:pt idx="823">
                  <c:v>7.2321873289795183E-3</c:v>
                </c:pt>
                <c:pt idx="824">
                  <c:v>7.1609304702624143E-3</c:v>
                </c:pt>
                <c:pt idx="825">
                  <c:v>7.0901787840394956E-3</c:v>
                </c:pt>
                <c:pt idx="826">
                  <c:v>7.0199311892838413E-3</c:v>
                </c:pt>
                <c:pt idx="827">
                  <c:v>6.9501865738757964E-3</c:v>
                </c:pt>
                <c:pt idx="828">
                  <c:v>6.8809437950339732E-3</c:v>
                </c:pt>
                <c:pt idx="829">
                  <c:v>6.8122016797461582E-3</c:v>
                </c:pt>
                <c:pt idx="830">
                  <c:v>6.7439590252001734E-3</c:v>
                </c:pt>
                <c:pt idx="831">
                  <c:v>6.6762145992144903E-3</c:v>
                </c:pt>
                <c:pt idx="832">
                  <c:v>6.6089671406686593E-3</c:v>
                </c:pt>
                <c:pt idx="833">
                  <c:v>6.5422153599333519E-3</c:v>
                </c:pt>
                <c:pt idx="834">
                  <c:v>6.4759579393000805E-3</c:v>
                </c:pt>
                <c:pt idx="835">
                  <c:v>6.4101935334104077E-3</c:v>
                </c:pt>
                <c:pt idx="836">
                  <c:v>6.3449207696846784E-3</c:v>
                </c:pt>
                <c:pt idx="837">
                  <c:v>6.2801382487501275E-3</c:v>
                </c:pt>
                <c:pt idx="838">
                  <c:v>6.2158445448683699E-3</c:v>
                </c:pt>
                <c:pt idx="839">
                  <c:v>6.1520382063621438E-3</c:v>
                </c:pt>
                <c:pt idx="840">
                  <c:v>6.0887177560412994E-3</c:v>
                </c:pt>
                <c:pt idx="841">
                  <c:v>6.0258816916279176E-3</c:v>
                </c:pt>
                <c:pt idx="842">
                  <c:v>5.9635284861805611E-3</c:v>
                </c:pt>
                <c:pt idx="843">
                  <c:v>5.9016565885175168E-3</c:v>
                </c:pt>
                <c:pt idx="844">
                  <c:v>5.8402644236390539E-3</c:v>
                </c:pt>
                <c:pt idx="845">
                  <c:v>5.7793503931485605E-3</c:v>
                </c:pt>
                <c:pt idx="846">
                  <c:v>5.7189128756725749E-3</c:v>
                </c:pt>
                <c:pt idx="847">
                  <c:v>5.6589502272795748E-3</c:v>
                </c:pt>
                <c:pt idx="848">
                  <c:v>5.5994607818975377E-3</c:v>
                </c:pt>
                <c:pt idx="849">
                  <c:v>5.5404428517301877E-3</c:v>
                </c:pt>
                <c:pt idx="850">
                  <c:v>5.4818947276718492E-3</c:v>
                </c:pt>
                <c:pt idx="851">
                  <c:v>5.4238146797208871E-3</c:v>
                </c:pt>
                <c:pt idx="852">
                  <c:v>5.3662009573917013E-3</c:v>
                </c:pt>
                <c:pt idx="853">
                  <c:v>5.3090517901251306E-3</c:v>
                </c:pt>
                <c:pt idx="854">
                  <c:v>5.2523653876973284E-3</c:v>
                </c:pt>
                <c:pt idx="855">
                  <c:v>5.1961399406269789E-3</c:v>
                </c:pt>
                <c:pt idx="856">
                  <c:v>5.140373620580843E-3</c:v>
                </c:pt>
                <c:pt idx="857">
                  <c:v>5.0850645807775582E-3</c:v>
                </c:pt>
                <c:pt idx="858">
                  <c:v>5.03021095638967E-3</c:v>
                </c:pt>
                <c:pt idx="859">
                  <c:v>4.9758108649438238E-3</c:v>
                </c:pt>
                <c:pt idx="860">
                  <c:v>4.9218624067191184E-3</c:v>
                </c:pt>
                <c:pt idx="861">
                  <c:v>4.8683636651434704E-3</c:v>
                </c:pt>
                <c:pt idx="862">
                  <c:v>4.8153127071880811E-3</c:v>
                </c:pt>
                <c:pt idx="863">
                  <c:v>4.7627075837598544E-3</c:v>
                </c:pt>
                <c:pt idx="864">
                  <c:v>4.7105463300917885E-3</c:v>
                </c:pt>
                <c:pt idx="865">
                  <c:v>4.6588269661312414E-3</c:v>
                </c:pt>
                <c:pt idx="866">
                  <c:v>4.6075474969260854E-3</c:v>
                </c:pt>
                <c:pt idx="867">
                  <c:v>4.5567059130086724E-3</c:v>
                </c:pt>
                <c:pt idx="868">
                  <c:v>4.5063001907776051E-3</c:v>
                </c:pt>
                <c:pt idx="869">
                  <c:v>4.4563282928772076E-3</c:v>
                </c:pt>
                <c:pt idx="870">
                  <c:v>4.4067881685747436E-3</c:v>
                </c:pt>
                <c:pt idx="871">
                  <c:v>4.357677754135288E-3</c:v>
                </c:pt>
                <c:pt idx="872">
                  <c:v>4.3089949731942388E-3</c:v>
                </c:pt>
                <c:pt idx="873">
                  <c:v>4.2607377371274143E-3</c:v>
                </c:pt>
                <c:pt idx="874">
                  <c:v>4.2129039454187143E-3</c:v>
                </c:pt>
                <c:pt idx="875">
                  <c:v>4.1654914860253306E-3</c:v>
                </c:pt>
                <c:pt idx="876">
                  <c:v>4.1184982357404419E-3</c:v>
                </c:pt>
                <c:pt idx="877">
                  <c:v>4.0719220605533509E-3</c:v>
                </c:pt>
                <c:pt idx="878">
                  <c:v>4.0257608160070993E-3</c:v>
                </c:pt>
                <c:pt idx="879">
                  <c:v>3.9800123475534441E-3</c:v>
                </c:pt>
                <c:pt idx="880">
                  <c:v>3.9346744909052496E-3</c:v>
                </c:pt>
                <c:pt idx="881">
                  <c:v>3.8897450723861713E-3</c:v>
                </c:pt>
                <c:pt idx="882">
                  <c:v>3.8452219092777111E-3</c:v>
                </c:pt>
                <c:pt idx="883">
                  <c:v>3.8011028101635242E-3</c:v>
                </c:pt>
                <c:pt idx="884">
                  <c:v>3.757385575271019E-3</c:v>
                </c:pt>
                <c:pt idx="885">
                  <c:v>3.7140679968101684E-3</c:v>
                </c:pt>
                <c:pt idx="886">
                  <c:v>3.6711478593095515E-3</c:v>
                </c:pt>
                <c:pt idx="887">
                  <c:v>3.628622939949594E-3</c:v>
                </c:pt>
                <c:pt idx="888">
                  <c:v>3.5864910088929578E-3</c:v>
                </c:pt>
                <c:pt idx="889">
                  <c:v>3.5447498296120919E-3</c:v>
                </c:pt>
                <c:pt idx="890">
                  <c:v>3.5033971592138943E-3</c:v>
                </c:pt>
                <c:pt idx="891">
                  <c:v>3.4624307487614902E-3</c:v>
                </c:pt>
                <c:pt idx="892">
                  <c:v>3.4218483435931005E-3</c:v>
                </c:pt>
                <c:pt idx="893">
                  <c:v>3.3816476836379546E-3</c:v>
                </c:pt>
                <c:pt idx="894">
                  <c:v>3.341826503729264E-3</c:v>
                </c:pt>
                <c:pt idx="895">
                  <c:v>3.3023825339142366E-3</c:v>
                </c:pt>
                <c:pt idx="896">
                  <c:v>3.2633134997610922E-3</c:v>
                </c:pt>
                <c:pt idx="897">
                  <c:v>3.2246171226630771E-3</c:v>
                </c:pt>
                <c:pt idx="898">
                  <c:v>3.1862911201394652E-3</c:v>
                </c:pt>
                <c:pt idx="899">
                  <c:v>3.1483332061335275E-3</c:v>
                </c:pt>
                <c:pt idx="900">
                  <c:v>3.1107410913074744E-3</c:v>
                </c:pt>
                <c:pt idx="901">
                  <c:v>3.0735124833343036E-3</c:v>
                </c:pt>
                <c:pt idx="902">
                  <c:v>3.0366450871866157E-3</c:v>
                </c:pt>
                <c:pt idx="903">
                  <c:v>3.0001366054223369E-3</c:v>
                </c:pt>
                <c:pt idx="904">
                  <c:v>2.9639847384673522E-3</c:v>
                </c:pt>
                <c:pt idx="905">
                  <c:v>2.9281871848950269E-3</c:v>
                </c:pt>
                <c:pt idx="906">
                  <c:v>2.8927416417026497E-3</c:v>
                </c:pt>
                <c:pt idx="907">
                  <c:v>2.8576458045847151E-3</c:v>
                </c:pt>
                <c:pt idx="908">
                  <c:v>2.8228973682031385E-3</c:v>
                </c:pt>
                <c:pt idx="909">
                  <c:v>2.7884940264542701E-3</c:v>
                </c:pt>
                <c:pt idx="910">
                  <c:v>2.7544334727328331E-3</c:v>
                </c:pt>
                <c:pt idx="911">
                  <c:v>2.7207134001926785E-3</c:v>
                </c:pt>
                <c:pt idx="912">
                  <c:v>2.6873315020044205E-3</c:v>
                </c:pt>
                <c:pt idx="913">
                  <c:v>2.6542854716098876E-3</c:v>
                </c:pt>
                <c:pt idx="914">
                  <c:v>2.6215730029734408E-3</c:v>
                </c:pt>
                <c:pt idx="915">
                  <c:v>2.5891917908301356E-3</c:v>
                </c:pt>
                <c:pt idx="916">
                  <c:v>2.5571395309307008E-3</c:v>
                </c:pt>
                <c:pt idx="917">
                  <c:v>2.5254139202833697E-3</c:v>
                </c:pt>
                <c:pt idx="918">
                  <c:v>2.4940126573925509E-3</c:v>
                </c:pt>
                <c:pt idx="919">
                  <c:v>2.4629334424943307E-3</c:v>
                </c:pt>
                <c:pt idx="920">
                  <c:v>2.4321739777887976E-3</c:v>
                </c:pt>
                <c:pt idx="921">
                  <c:v>2.4017319676692258E-3</c:v>
                </c:pt>
                <c:pt idx="922">
                  <c:v>2.3716051189480846E-3</c:v>
                </c:pt>
                <c:pt idx="923">
                  <c:v>2.3417911410798962E-3</c:v>
                </c:pt>
                <c:pt idx="924">
                  <c:v>2.3122877463809225E-3</c:v>
                </c:pt>
                <c:pt idx="925">
                  <c:v>2.2830926502457141E-3</c:v>
                </c:pt>
                <c:pt idx="926">
                  <c:v>2.2542035713604943E-3</c:v>
                </c:pt>
                <c:pt idx="927">
                  <c:v>2.2256182319134237E-3</c:v>
                </c:pt>
                <c:pt idx="928">
                  <c:v>2.1973343578016837E-3</c:v>
                </c:pt>
                <c:pt idx="929">
                  <c:v>2.1693496788354628E-3</c:v>
                </c:pt>
                <c:pt idx="930">
                  <c:v>2.1416619289387909E-3</c:v>
                </c:pt>
                <c:pt idx="931">
                  <c:v>2.1142688463472678E-3</c:v>
                </c:pt>
                <c:pt idx="932">
                  <c:v>2.0871681738026549E-3</c:v>
                </c:pt>
                <c:pt idx="933">
                  <c:v>2.0603576587443764E-3</c:v>
                </c:pt>
                <c:pt idx="934">
                  <c:v>2.0338350534979156E-3</c:v>
                </c:pt>
                <c:pt idx="935">
                  <c:v>2.0075981154601221E-3</c:v>
                </c:pt>
                <c:pt idx="936">
                  <c:v>1.9816446072814229E-3</c:v>
                </c:pt>
                <c:pt idx="937">
                  <c:v>1.9559722970449792E-3</c:v>
                </c:pt>
                <c:pt idx="938">
                  <c:v>1.9305789584427688E-3</c:v>
                </c:pt>
                <c:pt idx="939">
                  <c:v>1.9054623709486289E-3</c:v>
                </c:pt>
                <c:pt idx="940">
                  <c:v>1.8806203199882279E-3</c:v>
                </c:pt>
                <c:pt idx="941">
                  <c:v>1.856050597106046E-3</c:v>
                </c:pt>
                <c:pt idx="942">
                  <c:v>1.8317510001293043E-3</c:v>
                </c:pt>
                <c:pt idx="943">
                  <c:v>1.8077193333289154E-3</c:v>
                </c:pt>
                <c:pt idx="944">
                  <c:v>1.7839534075774119E-3</c:v>
                </c:pt>
                <c:pt idx="945">
                  <c:v>1.7604510405039174E-3</c:v>
                </c:pt>
                <c:pt idx="946">
                  <c:v>1.7372100566461391E-3</c:v>
                </c:pt>
                <c:pt idx="947">
                  <c:v>1.7142282875994149E-3</c:v>
                </c:pt>
                <c:pt idx="948">
                  <c:v>1.6915035721628054E-3</c:v>
                </c:pt>
                <c:pt idx="949">
                  <c:v>1.6690337564822849E-3</c:v>
                </c:pt>
                <c:pt idx="950">
                  <c:v>1.6468166941909993E-3</c:v>
                </c:pt>
                <c:pt idx="951">
                  <c:v>1.6248502465466554E-3</c:v>
                </c:pt>
                <c:pt idx="952">
                  <c:v>1.6031322825660016E-3</c:v>
                </c:pt>
                <c:pt idx="953">
                  <c:v>1.5816606791564727E-3</c:v>
                </c:pt>
                <c:pt idx="954">
                  <c:v>1.5604333212449746E-3</c:v>
                </c:pt>
                <c:pt idx="955">
                  <c:v>1.539448101903849E-3</c:v>
                </c:pt>
                <c:pt idx="956">
                  <c:v>1.5187029224740113E-3</c:v>
                </c:pt>
                <c:pt idx="957">
                  <c:v>1.4981956926853111E-3</c:v>
                </c:pt>
                <c:pt idx="958">
                  <c:v>1.4779243307741017E-3</c:v>
                </c:pt>
                <c:pt idx="959">
                  <c:v>1.4578867635980648E-3</c:v>
                </c:pt>
                <c:pt idx="960">
                  <c:v>1.4380809267482756E-3</c:v>
                </c:pt>
                <c:pt idx="961">
                  <c:v>1.4185047646585599E-3</c:v>
                </c:pt>
                <c:pt idx="962">
                  <c:v>1.3991562307121444E-3</c:v>
                </c:pt>
                <c:pt idx="963">
                  <c:v>1.3800332873456244E-3</c:v>
                </c:pt>
                <c:pt idx="964">
                  <c:v>1.3611339061502564E-3</c:v>
                </c:pt>
                <c:pt idx="965">
                  <c:v>1.3424560679706173E-3</c:v>
                </c:pt>
                <c:pt idx="966">
                  <c:v>1.3239977630006296E-3</c:v>
                </c:pt>
                <c:pt idx="967">
                  <c:v>1.3057569908769913E-3</c:v>
                </c:pt>
                <c:pt idx="968">
                  <c:v>1.2877317607700037E-3</c:v>
                </c:pt>
                <c:pt idx="969">
                  <c:v>1.2699200914718508E-3</c:v>
                </c:pt>
                <c:pt idx="970">
                  <c:v>1.2523200114823243E-3</c:v>
                </c:pt>
                <c:pt idx="971">
                  <c:v>1.2349295590920351E-3</c:v>
                </c:pt>
                <c:pt idx="972">
                  <c:v>1.2177467824631069E-3</c:v>
                </c:pt>
                <c:pt idx="973">
                  <c:v>1.200769739707406E-3</c:v>
                </c:pt>
                <c:pt idx="974">
                  <c:v>1.1839964989623036E-3</c:v>
                </c:pt>
                <c:pt idx="975">
                  <c:v>1.1674251384640021E-3</c:v>
                </c:pt>
                <c:pt idx="976">
                  <c:v>1.1510537466184422E-3</c:v>
                </c:pt>
                <c:pt idx="977">
                  <c:v>1.1348804220698214E-3</c:v>
                </c:pt>
                <c:pt idx="978">
                  <c:v>1.1189032737667424E-3</c:v>
                </c:pt>
                <c:pt idx="979">
                  <c:v>1.103120421026004E-3</c:v>
                </c:pt>
                <c:pt idx="980">
                  <c:v>1.0875299935940712E-3</c:v>
                </c:pt>
                <c:pt idx="981">
                  <c:v>1.0721301317062411E-3</c:v>
                </c:pt>
                <c:pt idx="982">
                  <c:v>1.0569189861435308E-3</c:v>
                </c:pt>
                <c:pt idx="983">
                  <c:v>1.0418947182872936E-3</c:v>
                </c:pt>
                <c:pt idx="984">
                  <c:v>1.0270555001716147E-3</c:v>
                </c:pt>
                <c:pt idx="985">
                  <c:v>1.0123995145334857E-3</c:v>
                </c:pt>
                <c:pt idx="986">
                  <c:v>9.9792495486079403E-4</c:v>
                </c:pt>
                <c:pt idx="987">
                  <c:v>9.8363002543814084E-4</c:v>
                </c:pt>
                <c:pt idx="988">
                  <c:v>9.695129413905204E-4</c:v>
                </c:pt>
                <c:pt idx="989">
                  <c:v>9.5557192872487858E-4</c:v>
                </c:pt>
                <c:pt idx="990">
                  <c:v>9.4180522436957933E-4</c:v>
                </c:pt>
                <c:pt idx="991">
                  <c:v>9.2821107621178847E-4</c:v>
                </c:pt>
                <c:pt idx="992">
                  <c:v>9.1478774313281963E-4</c:v>
                </c:pt>
                <c:pt idx="993">
                  <c:v>9.0153349504144722E-4</c:v>
                </c:pt>
                <c:pt idx="994">
                  <c:v>8.8844661290522927E-4</c:v>
                </c:pt>
                <c:pt idx="995">
                  <c:v>8.7552538877983259E-4</c:v>
                </c:pt>
                <c:pt idx="996">
                  <c:v>8.6276812583642524E-4</c:v>
                </c:pt>
                <c:pt idx="997">
                  <c:v>8.5017313838712703E-4</c:v>
                </c:pt>
                <c:pt idx="998">
                  <c:v>8.3773875190855753E-4</c:v>
                </c:pt>
                <c:pt idx="999">
                  <c:v>8.2546330306349934E-4</c:v>
                </c:pt>
                <c:pt idx="1000">
                  <c:v>8.133451397207051E-4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7D4-78AA-479B-AB7C-1561E92BBB00}"/>
            </c:ext>
          </c:extLst>
        </c:ser>
        <c:ser>
          <c:idx val="3"/>
          <c:order val="3"/>
          <c:tx>
            <c:v>Jill sample</c:v>
          </c:tx>
          <c:spPr>
            <a:ln w="22225" cap="rnd">
              <a:solidFill>
                <a:srgbClr val="B13E1F">
                  <a:alpha val="5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[0]!histWeightLbls</c:f>
              <c:strCache>
                <c:ptCount val="1001"/>
                <c:pt idx="0">
                  <c:v>70</c:v>
                </c:pt>
                <c:pt idx="200">
                  <c:v>80</c:v>
                </c:pt>
                <c:pt idx="400">
                  <c:v>90</c:v>
                </c:pt>
                <c:pt idx="600">
                  <c:v>100</c:v>
                </c:pt>
                <c:pt idx="800">
                  <c:v>110</c:v>
                </c:pt>
                <c:pt idx="1000">
                  <c:v>120</c:v>
                </c:pt>
              </c:strCache>
            </c:strRef>
          </c:cat>
          <c:val>
            <c:numRef>
              <c:f>[0]!histDensJillSamp</c:f>
              <c:numCache>
                <c:formatCode>General</c:formatCode>
                <c:ptCount val="1001"/>
                <c:pt idx="0">
                  <c:v>1.0243003257352432E-12</c:v>
                </c:pt>
                <c:pt idx="1">
                  <c:v>1.1038223168871704E-12</c:v>
                </c:pt>
                <c:pt idx="2">
                  <c:v>1.1893855447630498E-12</c:v>
                </c:pt>
                <c:pt idx="3">
                  <c:v>1.2814384997001349E-12</c:v>
                </c:pt>
                <c:pt idx="4">
                  <c:v>1.3804621576647274E-12</c:v>
                </c:pt>
                <c:pt idx="5">
                  <c:v>1.4869722719286897E-12</c:v>
                </c:pt>
                <c:pt idx="6">
                  <c:v>1.6015218218593568E-12</c:v>
                </c:pt>
                <c:pt idx="7">
                  <c:v>1.7247036292641589E-12</c:v>
                </c:pt>
                <c:pt idx="8">
                  <c:v>1.8571531534022018E-12</c:v>
                </c:pt>
                <c:pt idx="9">
                  <c:v>1.9995514764867892E-12</c:v>
                </c:pt>
                <c:pt idx="10">
                  <c:v>2.1526284922591661E-12</c:v>
                </c:pt>
                <c:pt idx="11">
                  <c:v>2.3171663110158415E-12</c:v>
                </c:pt>
                <c:pt idx="12">
                  <c:v>2.4940028953239013E-12</c:v>
                </c:pt>
                <c:pt idx="13">
                  <c:v>2.6840359415623345E-12</c:v>
                </c:pt>
                <c:pt idx="14">
                  <c:v>2.8882270233866185E-12</c:v>
                </c:pt>
                <c:pt idx="15">
                  <c:v>3.1076060142311202E-12</c:v>
                </c:pt>
                <c:pt idx="16">
                  <c:v>3.343275807043198E-12</c:v>
                </c:pt>
                <c:pt idx="17">
                  <c:v>3.596417350587557E-12</c:v>
                </c:pt>
                <c:pt idx="18">
                  <c:v>3.8682950228735835E-12</c:v>
                </c:pt>
                <c:pt idx="19">
                  <c:v>4.1602623635447332E-12</c:v>
                </c:pt>
                <c:pt idx="20">
                  <c:v>4.4737681884344827E-12</c:v>
                </c:pt>
                <c:pt idx="21">
                  <c:v>4.8103631109390382E-12</c:v>
                </c:pt>
                <c:pt idx="22">
                  <c:v>5.1717064963901018E-12</c:v>
                </c:pt>
                <c:pt idx="23">
                  <c:v>5.5595738772355793E-12</c:v>
                </c:pt>
                <c:pt idx="24">
                  <c:v>5.9758648585569895E-12</c:v>
                </c:pt>
                <c:pt idx="25">
                  <c:v>6.4226115452754133E-12</c:v>
                </c:pt>
                <c:pt idx="26">
                  <c:v>6.901987524330232E-12</c:v>
                </c:pt>
                <c:pt idx="27">
                  <c:v>7.4163174371584142E-12</c:v>
                </c:pt>
                <c:pt idx="28">
                  <c:v>7.96808717996977E-12</c:v>
                </c:pt>
                <c:pt idx="29">
                  <c:v>8.559954771605559E-12</c:v>
                </c:pt>
                <c:pt idx="30">
                  <c:v>9.1947619311959214E-12</c:v>
                </c:pt>
                <c:pt idx="31">
                  <c:v>9.8755464104010532E-12</c:v>
                </c:pt>
                <c:pt idx="32">
                  <c:v>1.0605555127739486E-11</c:v>
                </c:pt>
                <c:pt idx="33">
                  <c:v>1.1388258155384949E-11</c:v>
                </c:pt>
                <c:pt idx="34">
                  <c:v>1.2227363611857751E-11</c:v>
                </c:pt>
                <c:pt idx="35">
                  <c:v>1.3126833517254711E-11</c:v>
                </c:pt>
                <c:pt idx="36">
                  <c:v>1.4090900671070056E-11</c:v>
                </c:pt>
                <c:pt idx="37">
                  <c:v>1.512408661626025E-11</c:v>
                </c:pt>
                <c:pt idx="38">
                  <c:v>1.623122075701317E-11</c:v>
                </c:pt>
                <c:pt idx="39">
                  <c:v>1.7417460701710277E-11</c:v>
                </c:pt>
                <c:pt idx="40">
                  <c:v>1.8688313906824035E-11</c:v>
                </c:pt>
                <c:pt idx="41">
                  <c:v>2.0049660701993081E-11</c:v>
                </c:pt>
                <c:pt idx="42">
                  <c:v>2.1507778781267215E-11</c:v>
                </c:pt>
                <c:pt idx="43">
                  <c:v>2.3069369250541587E-11</c:v>
                </c:pt>
                <c:pt idx="44">
                  <c:v>2.4741584326499145E-11</c:v>
                </c:pt>
                <c:pt idx="45">
                  <c:v>2.6532056787986678E-11</c:v>
                </c:pt>
                <c:pt idx="46">
                  <c:v>2.8448931286670158E-11</c:v>
                </c:pt>
                <c:pt idx="47">
                  <c:v>3.0500897630058515E-11</c:v>
                </c:pt>
                <c:pt idx="48">
                  <c:v>3.2697226156588808E-11</c:v>
                </c:pt>
                <c:pt idx="49">
                  <c:v>3.5047805329426318E-11</c:v>
                </c:pt>
                <c:pt idx="50">
                  <c:v>3.7563181682983902E-11</c:v>
                </c:pt>
                <c:pt idx="51">
                  <c:v>4.0254602263928418E-11</c:v>
                </c:pt>
                <c:pt idx="52">
                  <c:v>4.3134059716617062E-11</c:v>
                </c:pt>
                <c:pt idx="53">
                  <c:v>4.6214340171550402E-11</c:v>
                </c:pt>
                <c:pt idx="54">
                  <c:v>4.9509074104534705E-11</c:v>
                </c:pt>
                <c:pt idx="55">
                  <c:v>5.3032790343851282E-11</c:v>
                </c:pt>
                <c:pt idx="56">
                  <c:v>5.6800973412861831E-11</c:v>
                </c:pt>
                <c:pt idx="57">
                  <c:v>6.0830124406161454E-11</c:v>
                </c:pt>
                <c:pt idx="58">
                  <c:v>6.5137825608644121E-11</c:v>
                </c:pt>
                <c:pt idx="59">
                  <c:v>6.9742809078724209E-11</c:v>
                </c:pt>
                <c:pt idx="60">
                  <c:v>7.4665029429448126E-11</c:v>
                </c:pt>
                <c:pt idx="61">
                  <c:v>7.9925741054423656E-11</c:v>
                </c:pt>
                <c:pt idx="62">
                  <c:v>8.5547580059371771E-11</c:v>
                </c:pt>
                <c:pt idx="63">
                  <c:v>9.1554651174725128E-11</c:v>
                </c:pt>
                <c:pt idx="64">
                  <c:v>9.7972619940110106E-11</c:v>
                </c:pt>
                <c:pt idx="65">
                  <c:v>1.0482881046776512E-10</c:v>
                </c:pt>
                <c:pt idx="66">
                  <c:v>1.1215230910901432E-10</c:v>
                </c:pt>
                <c:pt idx="67">
                  <c:v>1.1997407436592176E-10</c:v>
                </c:pt>
                <c:pt idx="68">
                  <c:v>1.2832705340913367E-10</c:v>
                </c:pt>
                <c:pt idx="69">
                  <c:v>1.3724630558287119E-10</c:v>
                </c:pt>
                <c:pt idx="70">
                  <c:v>1.467691332989526E-10</c:v>
                </c:pt>
                <c:pt idx="71">
                  <c:v>1.5693522074380526E-10</c:v>
                </c:pt>
                <c:pt idx="72">
                  <c:v>1.6778678084557791E-10</c:v>
                </c:pt>
                <c:pt idx="73">
                  <c:v>1.7936871097288733E-10</c:v>
                </c:pt>
                <c:pt idx="74">
                  <c:v>1.9172875786234829E-10</c:v>
                </c:pt>
                <c:pt idx="75">
                  <c:v>2.0491769229903134E-10</c:v>
                </c:pt>
                <c:pt idx="76">
                  <c:v>2.1898949410230396E-10</c:v>
                </c:pt>
                <c:pt idx="77">
                  <c:v>2.3400154799932777E-10</c:v>
                </c:pt>
                <c:pt idx="78">
                  <c:v>2.5001485099978849E-10</c:v>
                </c:pt>
                <c:pt idx="79">
                  <c:v>2.6709423191832405E-10</c:v>
                </c:pt>
                <c:pt idx="80">
                  <c:v>2.8530858372568657E-10</c:v>
                </c:pt>
                <c:pt idx="81">
                  <c:v>3.0473110944596877E-10</c:v>
                </c:pt>
                <c:pt idx="82">
                  <c:v>3.2543958235535115E-10</c:v>
                </c:pt>
                <c:pt idx="83">
                  <c:v>3.475166212778879E-10</c:v>
                </c:pt>
                <c:pt idx="84">
                  <c:v>3.7104998181581301E-10</c:v>
                </c:pt>
                <c:pt idx="85">
                  <c:v>3.9613286439605424E-10</c:v>
                </c:pt>
                <c:pt idx="86">
                  <c:v>4.2286424006088803E-10</c:v>
                </c:pt>
                <c:pt idx="87">
                  <c:v>4.5134919497928107E-10</c:v>
                </c:pt>
                <c:pt idx="88">
                  <c:v>4.8169929470646924E-10</c:v>
                </c:pt>
                <c:pt idx="89">
                  <c:v>5.1403296927277003E-10</c:v>
                </c:pt>
                <c:pt idx="90">
                  <c:v>5.4847592023875914E-10</c:v>
                </c:pt>
                <c:pt idx="91">
                  <c:v>5.8516155091277091E-10</c:v>
                </c:pt>
                <c:pt idx="92">
                  <c:v>6.2423142098833095E-10</c:v>
                </c:pt>
                <c:pt idx="93">
                  <c:v>6.6583572692383892E-10</c:v>
                </c:pt>
                <c:pt idx="94">
                  <c:v>7.1013380945459942E-10</c:v>
                </c:pt>
                <c:pt idx="95">
                  <c:v>7.572946896983117E-10</c:v>
                </c:pt>
                <c:pt idx="96">
                  <c:v>8.0749763538957484E-10</c:v>
                </c:pt>
                <c:pt idx="97">
                  <c:v>8.6093275885698594E-10</c:v>
                </c:pt>
                <c:pt idx="98">
                  <c:v>9.1780164843800019E-10</c:v>
                </c:pt>
                <c:pt idx="99">
                  <c:v>9.7831803511244447E-10</c:v>
                </c:pt>
                <c:pt idx="100">
                  <c:v>1.0427084962249141E-9</c:v>
                </c:pt>
                <c:pt idx="101">
                  <c:v>1.1112131982603092E-9</c:v>
                </c:pt>
                <c:pt idx="102">
                  <c:v>1.1840866807348415E-9</c:v>
                </c:pt>
                <c:pt idx="103">
                  <c:v>1.2615986833675221E-9</c:v>
                </c:pt>
                <c:pt idx="104">
                  <c:v>1.344035018804847E-9</c:v>
                </c:pt>
                <c:pt idx="105">
                  <c:v>1.4316984932837025E-9</c:v>
                </c:pt>
                <c:pt idx="106">
                  <c:v>1.5249098777353339E-9</c:v>
                </c:pt>
                <c:pt idx="107">
                  <c:v>1.6240089319562394E-9</c:v>
                </c:pt>
                <c:pt idx="108">
                  <c:v>1.7293554846005788E-9</c:v>
                </c:pt>
                <c:pt idx="109">
                  <c:v>1.84133057188318E-9</c:v>
                </c:pt>
                <c:pt idx="110">
                  <c:v>1.9603376380230864E-9</c:v>
                </c:pt>
                <c:pt idx="111">
                  <c:v>2.0868038006043682E-9</c:v>
                </c:pt>
                <c:pt idx="112">
                  <c:v>2.2211811841847955E-9</c:v>
                </c:pt>
                <c:pt idx="113">
                  <c:v>2.3639483256433453E-9</c:v>
                </c:pt>
                <c:pt idx="114">
                  <c:v>2.5156116549251842E-9</c:v>
                </c:pt>
                <c:pt idx="115">
                  <c:v>2.6767070550182043E-9</c:v>
                </c:pt>
                <c:pt idx="116">
                  <c:v>2.8478015051776126E-9</c:v>
                </c:pt>
                <c:pt idx="117">
                  <c:v>3.0294948116064809E-9</c:v>
                </c:pt>
                <c:pt idx="118">
                  <c:v>3.2224214299992089E-9</c:v>
                </c:pt>
                <c:pt idx="119">
                  <c:v>3.4272523845631538E-9</c:v>
                </c:pt>
                <c:pt idx="120">
                  <c:v>3.6446972883504904E-9</c:v>
                </c:pt>
                <c:pt idx="121">
                  <c:v>3.8755064699593405E-9</c:v>
                </c:pt>
                <c:pt idx="122">
                  <c:v>4.1204732118987732E-9</c:v>
                </c:pt>
                <c:pt idx="123">
                  <c:v>4.380436106159896E-9</c:v>
                </c:pt>
                <c:pt idx="124">
                  <c:v>4.6562815327907787E-9</c:v>
                </c:pt>
                <c:pt idx="125">
                  <c:v>4.9489462675422728E-9</c:v>
                </c:pt>
                <c:pt idx="126">
                  <c:v>5.2594202249301939E-9</c:v>
                </c:pt>
                <c:pt idx="127">
                  <c:v>5.58874934335074E-9</c:v>
                </c:pt>
                <c:pt idx="128">
                  <c:v>5.9380386191895098E-9</c:v>
                </c:pt>
                <c:pt idx="129">
                  <c:v>6.3084552971800591E-9</c:v>
                </c:pt>
                <c:pt idx="130">
                  <c:v>6.701232224597531E-9</c:v>
                </c:pt>
                <c:pt idx="131">
                  <c:v>7.117671377215645E-9</c:v>
                </c:pt>
                <c:pt idx="132">
                  <c:v>7.5591475653118906E-9</c:v>
                </c:pt>
                <c:pt idx="133">
                  <c:v>8.0271123283778279E-9</c:v>
                </c:pt>
                <c:pt idx="134">
                  <c:v>8.523098027578211E-9</c:v>
                </c:pt>
                <c:pt idx="135">
                  <c:v>9.0487221454047739E-9</c:v>
                </c:pt>
                <c:pt idx="136">
                  <c:v>9.6056918023895555E-9</c:v>
                </c:pt>
                <c:pt idx="137">
                  <c:v>1.0195808501178791E-8</c:v>
                </c:pt>
                <c:pt idx="138">
                  <c:v>1.0820973108720139E-8</c:v>
                </c:pt>
                <c:pt idx="139">
                  <c:v>1.1483191087789658E-8</c:v>
                </c:pt>
                <c:pt idx="140">
                  <c:v>1.2184577989571822E-8</c:v>
                </c:pt>
                <c:pt idx="141">
                  <c:v>1.2927365219517812E-8</c:v>
                </c:pt>
                <c:pt idx="142">
                  <c:v>1.3713906089234907E-8</c:v>
                </c:pt>
                <c:pt idx="143">
                  <c:v>1.4546682167710501E-8</c:v>
                </c:pt>
                <c:pt idx="144">
                  <c:v>1.5428309945745251E-8</c:v>
                </c:pt>
                <c:pt idx="145">
                  <c:v>1.6361547828063627E-8</c:v>
                </c:pt>
                <c:pt idx="146">
                  <c:v>1.7349303468185414E-8</c:v>
                </c:pt>
                <c:pt idx="147">
                  <c:v>1.8394641461783415E-8</c:v>
                </c:pt>
                <c:pt idx="148">
                  <c:v>1.9500791414914351E-8</c:v>
                </c:pt>
                <c:pt idx="149">
                  <c:v>2.0671156404201142E-8</c:v>
                </c:pt>
                <c:pt idx="150">
                  <c:v>2.1909321846758814E-8</c:v>
                </c:pt>
                <c:pt idx="151">
                  <c:v>2.3219064798399298E-8</c:v>
                </c:pt>
                <c:pt idx="152">
                  <c:v>2.4604363699418844E-8</c:v>
                </c:pt>
                <c:pt idx="153">
                  <c:v>2.6069408588070393E-8</c:v>
                </c:pt>
                <c:pt idx="154">
                  <c:v>2.7618611802650849E-8</c:v>
                </c:pt>
                <c:pt idx="155">
                  <c:v>2.9256619193991095E-8</c:v>
                </c:pt>
                <c:pt idx="156">
                  <c:v>3.0988321871024096E-8</c:v>
                </c:pt>
                <c:pt idx="157">
                  <c:v>3.2818868503029007E-8</c:v>
                </c:pt>
                <c:pt idx="158">
                  <c:v>3.4753678203102551E-8</c:v>
                </c:pt>
                <c:pt idx="159">
                  <c:v>3.6798454018397445E-8</c:v>
                </c:pt>
                <c:pt idx="160">
                  <c:v>3.8959197053689744E-8</c:v>
                </c:pt>
                <c:pt idx="161">
                  <c:v>4.1242221255898507E-8</c:v>
                </c:pt>
                <c:pt idx="162">
                  <c:v>4.3654168888273733E-8</c:v>
                </c:pt>
                <c:pt idx="163">
                  <c:v>4.6202026724109363E-8</c:v>
                </c:pt>
                <c:pt idx="164">
                  <c:v>4.8893142991004149E-8</c:v>
                </c:pt>
                <c:pt idx="165">
                  <c:v>5.1735245097913549E-8</c:v>
                </c:pt>
                <c:pt idx="166">
                  <c:v>5.4736458178488624E-8</c:v>
                </c:pt>
                <c:pt idx="167">
                  <c:v>5.7905324485497023E-8</c:v>
                </c:pt>
                <c:pt idx="168">
                  <c:v>6.1250823672461697E-8</c:v>
                </c:pt>
                <c:pt idx="169">
                  <c:v>6.47823940000418E-8</c:v>
                </c:pt>
                <c:pt idx="170">
                  <c:v>6.8509954506109943E-8</c:v>
                </c:pt>
                <c:pt idx="171">
                  <c:v>7.244392817996606E-8</c:v>
                </c:pt>
                <c:pt idx="172">
                  <c:v>7.659526618264679E-8</c:v>
                </c:pt>
                <c:pt idx="173">
                  <c:v>8.0975473156878328E-8</c:v>
                </c:pt>
                <c:pt idx="174">
                  <c:v>8.5596633671841005E-8</c:v>
                </c:pt>
                <c:pt idx="175">
                  <c:v>9.0471439849601728E-8</c:v>
                </c:pt>
                <c:pt idx="176">
                  <c:v>9.5613220221798252E-8</c:v>
                </c:pt>
                <c:pt idx="177">
                  <c:v>1.0103596986695715E-7</c:v>
                </c:pt>
                <c:pt idx="178">
                  <c:v>1.0675438188066087E-7</c:v>
                </c:pt>
                <c:pt idx="179">
                  <c:v>1.1278388023269779E-7</c:v>
                </c:pt>
                <c:pt idx="180">
                  <c:v>1.1914065406727074E-7</c:v>
                </c:pt>
                <c:pt idx="181">
                  <c:v>1.2584169350437855E-7</c:v>
                </c:pt>
                <c:pt idx="182">
                  <c:v>1.3290482700255438E-7</c:v>
                </c:pt>
                <c:pt idx="183">
                  <c:v>1.4034876034529601E-7</c:v>
                </c:pt>
                <c:pt idx="184">
                  <c:v>1.481931173157294E-7</c:v>
                </c:pt>
                <c:pt idx="185">
                  <c:v>1.5645848212631875E-7</c:v>
                </c:pt>
                <c:pt idx="186">
                  <c:v>1.6516644367277437E-7</c:v>
                </c:pt>
                <c:pt idx="187">
                  <c:v>1.7433964168373252E-7</c:v>
                </c:pt>
                <c:pt idx="188">
                  <c:v>1.8400181484022627E-7</c:v>
                </c:pt>
                <c:pt idx="189">
                  <c:v>1.9417785094154726E-7</c:v>
                </c:pt>
                <c:pt idx="190">
                  <c:v>2.0489383919669667E-7</c:v>
                </c:pt>
                <c:pt idx="191">
                  <c:v>2.1617712472331779E-7</c:v>
                </c:pt>
                <c:pt idx="192">
                  <c:v>2.2805636533877322E-7</c:v>
                </c:pt>
                <c:pt idx="193">
                  <c:v>2.4056159073086887E-7</c:v>
                </c:pt>
                <c:pt idx="194">
                  <c:v>2.5372426409863427E-7</c:v>
                </c:pt>
                <c:pt idx="195">
                  <c:v>2.6757734635658994E-7</c:v>
                </c:pt>
                <c:pt idx="196">
                  <c:v>2.8215536299897344E-7</c:v>
                </c:pt>
                <c:pt idx="197">
                  <c:v>2.9749447372357559E-7</c:v>
                </c:pt>
                <c:pt idx="198">
                  <c:v>3.1363254491806915E-7</c:v>
                </c:pt>
                <c:pt idx="199">
                  <c:v>3.3060922511502148E-7</c:v>
                </c:pt>
                <c:pt idx="200">
                  <c:v>3.4846602352519851E-7</c:v>
                </c:pt>
                <c:pt idx="201">
                  <c:v>3.6724639176224447E-7</c:v>
                </c:pt>
                <c:pt idx="202">
                  <c:v>3.8699580887540384E-7</c:v>
                </c:pt>
                <c:pt idx="203">
                  <c:v>4.0776186981059195E-7</c:v>
                </c:pt>
                <c:pt idx="204">
                  <c:v>4.2959437742390968E-7</c:v>
                </c:pt>
                <c:pt idx="205">
                  <c:v>4.5254543817547159E-7</c:v>
                </c:pt>
                <c:pt idx="206">
                  <c:v>4.7666956163539932E-7</c:v>
                </c:pt>
                <c:pt idx="207">
                  <c:v>5.0202376393781808E-7</c:v>
                </c:pt>
                <c:pt idx="208">
                  <c:v>5.2866767532279681E-7</c:v>
                </c:pt>
                <c:pt idx="209">
                  <c:v>5.5666365191038494E-7</c:v>
                </c:pt>
                <c:pt idx="210">
                  <c:v>5.860768918551847E-7</c:v>
                </c:pt>
                <c:pt idx="211">
                  <c:v>6.1697555603424187E-7</c:v>
                </c:pt>
                <c:pt idx="212">
                  <c:v>6.4943089342560909E-7</c:v>
                </c:pt>
                <c:pt idx="213">
                  <c:v>6.8351737133935805E-7</c:v>
                </c:pt>
                <c:pt idx="214">
                  <c:v>7.1931281066761594E-7</c:v>
                </c:pt>
                <c:pt idx="215">
                  <c:v>7.5689852632486705E-7</c:v>
                </c:pt>
                <c:pt idx="216">
                  <c:v>7.9635947305465148E-7</c:v>
                </c:pt>
                <c:pt idx="217">
                  <c:v>8.3778439678370293E-7</c:v>
                </c:pt>
                <c:pt idx="218">
                  <c:v>8.8126599170963776E-7</c:v>
                </c:pt>
                <c:pt idx="219">
                  <c:v>9.2690106331337023E-7</c:v>
                </c:pt>
                <c:pt idx="220">
                  <c:v>9.7479069749276946E-7</c:v>
                </c:pt>
                <c:pt idx="221">
                  <c:v>1.0250404360192186E-6</c:v>
                </c:pt>
                <c:pt idx="222">
                  <c:v>1.0777604585242785E-6</c:v>
                </c:pt>
                <c:pt idx="223">
                  <c:v>1.1330657712290879E-6</c:v>
                </c:pt>
                <c:pt idx="224">
                  <c:v>1.1910764026347301E-6</c:v>
                </c:pt>
                <c:pt idx="225">
                  <c:v>1.2519176063974475E-6</c:v>
                </c:pt>
                <c:pt idx="226">
                  <c:v>1.3157200716183764E-6</c:v>
                </c:pt>
                <c:pt idx="227">
                  <c:v>1.3826201407832763E-6</c:v>
                </c:pt>
                <c:pt idx="228">
                  <c:v>1.4527600355937253E-6</c:v>
                </c:pt>
                <c:pt idx="229">
                  <c:v>1.5262880909371468E-6</c:v>
                </c:pt>
                <c:pt idx="230">
                  <c:v>1.6033589972492551E-6</c:v>
                </c:pt>
                <c:pt idx="231">
                  <c:v>1.6841340515285717E-6</c:v>
                </c:pt>
                <c:pt idx="232">
                  <c:v>1.7687814172689636E-6</c:v>
                </c:pt>
                <c:pt idx="233">
                  <c:v>1.8574763935824667E-6</c:v>
                </c:pt>
                <c:pt idx="234">
                  <c:v>1.9504016937910082E-6</c:v>
                </c:pt>
                <c:pt idx="235">
                  <c:v>2.0477477337721075E-6</c:v>
                </c:pt>
                <c:pt idx="236">
                  <c:v>2.1497129303502727E-6</c:v>
                </c:pt>
                <c:pt idx="237">
                  <c:v>2.2565040100321109E-6</c:v>
                </c:pt>
                <c:pt idx="238">
                  <c:v>2.3683363283901314E-6</c:v>
                </c:pt>
                <c:pt idx="239">
                  <c:v>2.4854342004066681E-6</c:v>
                </c:pt>
                <c:pt idx="240">
                  <c:v>2.6080312420962029E-6</c:v>
                </c:pt>
                <c:pt idx="241">
                  <c:v>2.7363707237311414E-6</c:v>
                </c:pt>
                <c:pt idx="242">
                  <c:v>2.8707059350028523E-6</c:v>
                </c:pt>
                <c:pt idx="243">
                  <c:v>3.0113005624566668E-6</c:v>
                </c:pt>
                <c:pt idx="244">
                  <c:v>3.1584290795465567E-6</c:v>
                </c:pt>
                <c:pt idx="245">
                  <c:v>3.3123771496618129E-6</c:v>
                </c:pt>
                <c:pt idx="246">
                  <c:v>3.4734420424852676E-6</c:v>
                </c:pt>
                <c:pt idx="247">
                  <c:v>3.6419330640493667E-6</c:v>
                </c:pt>
                <c:pt idx="248">
                  <c:v>3.8181720008634292E-6</c:v>
                </c:pt>
                <c:pt idx="249">
                  <c:v>4.0024935784922926E-6</c:v>
                </c:pt>
                <c:pt idx="250">
                  <c:v>4.1952459349735789E-6</c:v>
                </c:pt>
                <c:pt idx="251">
                  <c:v>4.3967911094674892E-6</c:v>
                </c:pt>
                <c:pt idx="252">
                  <c:v>4.6075055465403773E-6</c:v>
                </c:pt>
                <c:pt idx="253">
                  <c:v>4.8277806164896246E-6</c:v>
                </c:pt>
                <c:pt idx="254">
                  <c:v>5.058023152124589E-6</c:v>
                </c:pt>
                <c:pt idx="255">
                  <c:v>5.2986560024250369E-6</c:v>
                </c:pt>
                <c:pt idx="256">
                  <c:v>5.5501186035050343E-6</c:v>
                </c:pt>
                <c:pt idx="257">
                  <c:v>5.8128675673171093E-6</c:v>
                </c:pt>
                <c:pt idx="258">
                  <c:v>6.0873772885379067E-6</c:v>
                </c:pt>
                <c:pt idx="259">
                  <c:v>6.3741405700829924E-6</c:v>
                </c:pt>
                <c:pt idx="260">
                  <c:v>6.6736692677050818E-6</c:v>
                </c:pt>
                <c:pt idx="261">
                  <c:v>6.9864949541357447E-6</c:v>
                </c:pt>
                <c:pt idx="262">
                  <c:v>7.3131696032371774E-6</c:v>
                </c:pt>
                <c:pt idx="263">
                  <c:v>7.6542662946364305E-6</c:v>
                </c:pt>
                <c:pt idx="264">
                  <c:v>8.01037993932039E-6</c:v>
                </c:pt>
                <c:pt idx="265">
                  <c:v>8.3821280266752602E-6</c:v>
                </c:pt>
                <c:pt idx="266">
                  <c:v>8.7701513934601656E-6</c:v>
                </c:pt>
                <c:pt idx="267">
                  <c:v>9.1751150152093395E-6</c:v>
                </c:pt>
                <c:pt idx="268">
                  <c:v>9.5977088205630421E-6</c:v>
                </c:pt>
                <c:pt idx="269">
                  <c:v>1.0038648529031543E-5</c:v>
                </c:pt>
                <c:pt idx="270">
                  <c:v>1.0498676512701554E-5</c:v>
                </c:pt>
                <c:pt idx="271">
                  <c:v>1.0978562682399225E-5</c:v>
                </c:pt>
                <c:pt idx="272">
                  <c:v>1.1479105398826861E-5</c:v>
                </c:pt>
                <c:pt idx="273">
                  <c:v>1.2001132409195786E-5</c:v>
                </c:pt>
                <c:pt idx="274">
                  <c:v>1.2545501809880066E-5</c:v>
                </c:pt>
                <c:pt idx="275">
                  <c:v>1.3113103035619743E-5</c:v>
                </c:pt>
                <c:pt idx="276">
                  <c:v>1.3704857875805102E-5</c:v>
                </c:pt>
                <c:pt idx="277">
                  <c:v>1.4321721518375791E-5</c:v>
                </c:pt>
                <c:pt idx="278">
                  <c:v>1.496468362187054E-5</c:v>
                </c:pt>
                <c:pt idx="279">
                  <c:v>1.5634769416166034E-5</c:v>
                </c:pt>
                <c:pt idx="280">
                  <c:v>1.6333040832443686E-5</c:v>
                </c:pt>
                <c:pt idx="281">
                  <c:v>1.7060597662924474E-5</c:v>
                </c:pt>
                <c:pt idx="282">
                  <c:v>1.7818578750913053E-5</c:v>
                </c:pt>
                <c:pt idx="283">
                  <c:v>1.8608163211691102E-5</c:v>
                </c:pt>
                <c:pt idx="284">
                  <c:v>1.9430571684800894E-5</c:v>
                </c:pt>
                <c:pt idx="285">
                  <c:v>2.0287067618257846E-5</c:v>
                </c:pt>
                <c:pt idx="286">
                  <c:v>2.1178958585230093E-5</c:v>
                </c:pt>
                <c:pt idx="287">
                  <c:v>2.2107597633720307E-5</c:v>
                </c:pt>
                <c:pt idx="288">
                  <c:v>2.3074384669783839E-5</c:v>
                </c:pt>
                <c:pt idx="289">
                  <c:v>2.4080767874811431E-5</c:v>
                </c:pt>
                <c:pt idx="290">
                  <c:v>2.5128245157404076E-5</c:v>
                </c:pt>
                <c:pt idx="291">
                  <c:v>2.6218365640359653E-5</c:v>
                </c:pt>
                <c:pt idx="292">
                  <c:v>2.7352731183289688E-5</c:v>
                </c:pt>
                <c:pt idx="293">
                  <c:v>2.8532997941373926E-5</c:v>
                </c:pt>
                <c:pt idx="294">
                  <c:v>2.976087796075891E-5</c:v>
                </c:pt>
                <c:pt idx="295">
                  <c:v>3.1038140811094938E-5</c:v>
                </c:pt>
                <c:pt idx="296">
                  <c:v>3.2366615255700833E-5</c:v>
                </c:pt>
                <c:pt idx="297">
                  <c:v>3.3748190959834963E-5</c:v>
                </c:pt>
                <c:pt idx="298">
                  <c:v>3.5184820237542791E-5</c:v>
                </c:pt>
                <c:pt idx="299">
                  <c:v>3.6678519837539114E-5</c:v>
                </c:pt>
                <c:pt idx="300">
                  <c:v>3.8231372768573022E-5</c:v>
                </c:pt>
                <c:pt idx="301">
                  <c:v>3.984553016470998E-5</c:v>
                </c:pt>
                <c:pt idx="302">
                  <c:v>4.1523213190954157E-5</c:v>
                </c:pt>
                <c:pt idx="303">
                  <c:v>4.3266714989617021E-5</c:v>
                </c:pt>
                <c:pt idx="304">
                  <c:v>4.5078402667825466E-5</c:v>
                </c:pt>
                <c:pt idx="305">
                  <c:v>4.6960719326545646E-5</c:v>
                </c:pt>
                <c:pt idx="306">
                  <c:v>4.8916186131481393E-5</c:v>
                </c:pt>
                <c:pt idx="307">
                  <c:v>5.0947404426187565E-5</c:v>
                </c:pt>
                <c:pt idx="308">
                  <c:v>5.3057057887720242E-5</c:v>
                </c:pt>
                <c:pt idx="309">
                  <c:v>5.5247914725123942E-5</c:v>
                </c:pt>
                <c:pt idx="310">
                  <c:v>5.7522829921036356E-5</c:v>
                </c:pt>
                <c:pt idx="311">
                  <c:v>5.9884747516665664E-5</c:v>
                </c:pt>
                <c:pt idx="312">
                  <c:v>6.2336702940374333E-5</c:v>
                </c:pt>
                <c:pt idx="313">
                  <c:v>6.4881825380076072E-5</c:v>
                </c:pt>
                <c:pt idx="314">
                  <c:v>6.752334019962861E-5</c:v>
                </c:pt>
                <c:pt idx="315">
                  <c:v>7.0264571399374231E-5</c:v>
                </c:pt>
                <c:pt idx="316">
                  <c:v>7.3108944120954436E-5</c:v>
                </c:pt>
                <c:pt idx="317">
                  <c:v>7.6059987196492099E-5</c:v>
                </c:pt>
                <c:pt idx="318">
                  <c:v>7.9121335742206393E-5</c:v>
                </c:pt>
                <c:pt idx="319">
                  <c:v>8.2296733796488917E-5</c:v>
                </c:pt>
                <c:pt idx="320">
                  <c:v>8.5590037002439089E-5</c:v>
                </c:pt>
                <c:pt idx="321">
                  <c:v>8.9005215334817908E-5</c:v>
                </c:pt>
                <c:pt idx="322">
                  <c:v>9.2546355871347288E-5</c:v>
                </c:pt>
                <c:pt idx="323">
                  <c:v>9.621766560823692E-5</c:v>
                </c:pt>
                <c:pt idx="324">
                  <c:v>1.0002347431978764E-4</c:v>
                </c:pt>
                <c:pt idx="325">
                  <c:v>1.0396823746187351E-4</c:v>
                </c:pt>
                <c:pt idx="326">
                  <c:v>1.0805653911906861E-4</c:v>
                </c:pt>
                <c:pt idx="327">
                  <c:v>1.1229309499513241E-4</c:v>
                </c:pt>
                <c:pt idx="328">
                  <c:v>1.1668275544652877E-4</c:v>
                </c:pt>
                <c:pt idx="329">
                  <c:v>1.212305085586028E-4</c:v>
                </c:pt>
                <c:pt idx="330">
                  <c:v>1.2594148326399468E-4</c:v>
                </c:pt>
                <c:pt idx="331">
                  <c:v>1.3082095250281265E-4</c:v>
                </c:pt>
                <c:pt idx="332">
                  <c:v>1.3587433642404541E-4</c:v>
                </c:pt>
                <c:pt idx="333">
                  <c:v>1.4110720562763026E-4</c:v>
                </c:pt>
                <c:pt idx="334">
                  <c:v>1.4652528444654989E-4</c:v>
                </c:pt>
                <c:pt idx="335">
                  <c:v>1.5213445426826334E-4</c:v>
                </c:pt>
                <c:pt idx="336">
                  <c:v>1.5794075689472755E-4</c:v>
                </c:pt>
                <c:pt idx="337">
                  <c:v>1.6395039794019989E-4</c:v>
                </c:pt>
                <c:pt idx="338">
                  <c:v>1.7016975026595938E-4</c:v>
                </c:pt>
                <c:pt idx="339">
                  <c:v>1.7660535745100988E-4</c:v>
                </c:pt>
                <c:pt idx="340">
                  <c:v>1.832639372977772E-4</c:v>
                </c:pt>
                <c:pt idx="341">
                  <c:v>1.9015238537173712E-4</c:v>
                </c:pt>
                <c:pt idx="342">
                  <c:v>1.9727777857385072E-4</c:v>
                </c:pt>
                <c:pt idx="343">
                  <c:v>2.0464737874460832E-4</c:v>
                </c:pt>
                <c:pt idx="344">
                  <c:v>2.1226863629842074E-4</c:v>
                </c:pt>
                <c:pt idx="345">
                  <c:v>2.2014919388701565E-4</c:v>
                </c:pt>
                <c:pt idx="346">
                  <c:v>2.28296890090438E-4</c:v>
                </c:pt>
                <c:pt idx="347">
                  <c:v>2.3671976313416034E-4</c:v>
                </c:pt>
                <c:pt idx="348">
                  <c:v>2.454260546307489E-4</c:v>
                </c:pt>
                <c:pt idx="349">
                  <c:v>2.5442421334444617E-4</c:v>
                </c:pt>
                <c:pt idx="350">
                  <c:v>2.6372289897695351E-4</c:v>
                </c:pt>
                <c:pt idx="351">
                  <c:v>2.7333098597261954E-4</c:v>
                </c:pt>
                <c:pt idx="352">
                  <c:v>2.8325756734115136E-4</c:v>
                </c:pt>
                <c:pt idx="353">
                  <c:v>2.9351195849589327E-4</c:v>
                </c:pt>
                <c:pt idx="354">
                  <c:v>3.0410370110563032E-4</c:v>
                </c:pt>
                <c:pt idx="355">
                  <c:v>3.1504256695777865E-4</c:v>
                </c:pt>
                <c:pt idx="356">
                  <c:v>3.263385618307569E-4</c:v>
                </c:pt>
                <c:pt idx="357">
                  <c:v>3.3800192937323076E-4</c:v>
                </c:pt>
                <c:pt idx="358">
                  <c:v>3.5004315498783764E-4</c:v>
                </c:pt>
                <c:pt idx="359">
                  <c:v>3.6247296971691811E-4</c:v>
                </c:pt>
                <c:pt idx="360">
                  <c:v>3.7530235412767303E-4</c:v>
                </c:pt>
                <c:pt idx="361">
                  <c:v>3.8854254219409428E-4</c:v>
                </c:pt>
                <c:pt idx="362">
                  <c:v>4.0220502517290281E-4</c:v>
                </c:pt>
                <c:pt idx="363">
                  <c:v>4.163015554706591E-4</c:v>
                </c:pt>
                <c:pt idx="364">
                  <c:v>4.3084415049909729E-4</c:v>
                </c:pt>
                <c:pt idx="365">
                  <c:v>4.4584509651564682E-4</c:v>
                </c:pt>
                <c:pt idx="366">
                  <c:v>4.6131695244601585E-4</c:v>
                </c:pt>
                <c:pt idx="367">
                  <c:v>4.7727255368561178E-4</c:v>
                </c:pt>
                <c:pt idx="368">
                  <c:v>4.9372501587647004E-4</c:v>
                </c:pt>
                <c:pt idx="369">
                  <c:v>5.1068773865628404E-4</c:v>
                </c:pt>
                <c:pt idx="370">
                  <c:v>5.2817440937601352E-4</c:v>
                </c:pt>
                <c:pt idx="371">
                  <c:v>5.461990067824737E-4</c:v>
                </c:pt>
                <c:pt idx="372">
                  <c:v>5.6477580466218259E-4</c:v>
                </c:pt>
                <c:pt idx="373">
                  <c:v>5.8391937544268043E-4</c:v>
                </c:pt>
                <c:pt idx="374">
                  <c:v>6.036445937474083E-4</c:v>
                </c:pt>
                <c:pt idx="375">
                  <c:v>6.239666399001654E-4</c:v>
                </c:pt>
                <c:pt idx="376">
                  <c:v>6.449010033750404E-4</c:v>
                </c:pt>
                <c:pt idx="377">
                  <c:v>6.6646348618764186E-4</c:v>
                </c:pt>
                <c:pt idx="378">
                  <c:v>6.8867020622333697E-4</c:v>
                </c:pt>
                <c:pt idx="379">
                  <c:v>7.1153760049814105E-4</c:v>
                </c:pt>
                <c:pt idx="380">
                  <c:v>7.350824283477702E-4</c:v>
                </c:pt>
                <c:pt idx="381">
                  <c:v>7.5932177454031532E-4</c:v>
                </c:pt>
                <c:pt idx="382">
                  <c:v>7.8427305230786707E-4</c:v>
                </c:pt>
                <c:pt idx="383">
                  <c:v>8.0995400629238175E-4</c:v>
                </c:pt>
                <c:pt idx="384">
                  <c:v>8.3638271540092588E-4</c:v>
                </c:pt>
                <c:pt idx="385">
                  <c:v>8.6357759556540128E-4</c:v>
                </c:pt>
                <c:pt idx="386">
                  <c:v>8.9155740240174578E-4</c:v>
                </c:pt>
                <c:pt idx="387">
                  <c:v>9.2034123376352923E-4</c:v>
                </c:pt>
                <c:pt idx="388">
                  <c:v>9.4994853218475963E-4</c:v>
                </c:pt>
                <c:pt idx="389">
                  <c:v>9.8039908720667403E-4</c:v>
                </c:pt>
                <c:pt idx="390">
                  <c:v>1.0117130375831714E-3</c:v>
                </c:pt>
                <c:pt idx="391">
                  <c:v>1.0439108733594957E-3</c:v>
                </c:pt>
                <c:pt idx="392">
                  <c:v>1.0770134378186981E-3</c:v>
                </c:pt>
                <c:pt idx="393">
                  <c:v>1.1110419292903132E-3</c:v>
                </c:pt>
                <c:pt idx="394">
                  <c:v>1.1460179028156695E-3</c:v>
                </c:pt>
                <c:pt idx="395">
                  <c:v>1.1819632716641309E-3</c:v>
                </c:pt>
                <c:pt idx="396">
                  <c:v>1.218900308694543E-3</c:v>
                </c:pt>
                <c:pt idx="397">
                  <c:v>1.2568516475560862E-3</c:v>
                </c:pt>
                <c:pt idx="398">
                  <c:v>1.295840283722672E-3</c:v>
                </c:pt>
                <c:pt idx="399">
                  <c:v>1.3358895753550072E-3</c:v>
                </c:pt>
                <c:pt idx="400">
                  <c:v>1.3770232439843432E-3</c:v>
                </c:pt>
                <c:pt idx="401">
                  <c:v>1.4192653750119378E-3</c:v>
                </c:pt>
                <c:pt idx="402">
                  <c:v>1.4626404180181746E-3</c:v>
                </c:pt>
                <c:pt idx="403">
                  <c:v>1.5071731868753055E-3</c:v>
                </c:pt>
                <c:pt idx="404">
                  <c:v>1.5528888596576672E-3</c:v>
                </c:pt>
                <c:pt idx="405">
                  <c:v>1.5998129783432915E-3</c:v>
                </c:pt>
                <c:pt idx="406">
                  <c:v>1.6479714483007171E-3</c:v>
                </c:pt>
                <c:pt idx="407">
                  <c:v>1.6973905375548784E-3</c:v>
                </c:pt>
                <c:pt idx="408">
                  <c:v>1.7480968758258587E-3</c:v>
                </c:pt>
                <c:pt idx="409">
                  <c:v>1.8001174533343442E-3</c:v>
                </c:pt>
                <c:pt idx="410">
                  <c:v>1.8534796193675745E-3</c:v>
                </c:pt>
                <c:pt idx="411">
                  <c:v>1.9082110805996406E-3</c:v>
                </c:pt>
                <c:pt idx="412">
                  <c:v>1.9643398991599182E-3</c:v>
                </c:pt>
                <c:pt idx="413">
                  <c:v>2.021894490443512E-3</c:v>
                </c:pt>
                <c:pt idx="414">
                  <c:v>2.0809036206575534E-3</c:v>
                </c:pt>
                <c:pt idx="415">
                  <c:v>2.1413964040972833E-3</c:v>
                </c:pt>
                <c:pt idx="416">
                  <c:v>2.2034023001457951E-3</c:v>
                </c:pt>
                <c:pt idx="417">
                  <c:v>2.266951109991467E-3</c:v>
                </c:pt>
                <c:pt idx="418">
                  <c:v>2.3320729730570413E-3</c:v>
                </c:pt>
                <c:pt idx="419">
                  <c:v>2.3987983631344879E-3</c:v>
                </c:pt>
                <c:pt idx="420">
                  <c:v>2.467158084219732E-3</c:v>
                </c:pt>
                <c:pt idx="421">
                  <c:v>2.5371832660414746E-3</c:v>
                </c:pt>
                <c:pt idx="422">
                  <c:v>2.6089053592783665E-3</c:v>
                </c:pt>
                <c:pt idx="423">
                  <c:v>2.6823561304589361E-3</c:v>
                </c:pt>
                <c:pt idx="424">
                  <c:v>2.7575676565386674E-3</c:v>
                </c:pt>
                <c:pt idx="425">
                  <c:v>2.834572319148822E-3</c:v>
                </c:pt>
                <c:pt idx="426">
                  <c:v>2.9134027985116234E-3</c:v>
                </c:pt>
                <c:pt idx="427">
                  <c:v>2.9940920670166269E-3</c:v>
                </c:pt>
                <c:pt idx="428">
                  <c:v>3.0766733824530968E-3</c:v>
                </c:pt>
                <c:pt idx="429">
                  <c:v>3.1611802808934665E-3</c:v>
                </c:pt>
                <c:pt idx="430">
                  <c:v>3.2476465692229998E-3</c:v>
                </c:pt>
                <c:pt idx="431">
                  <c:v>3.3361063173109992E-3</c:v>
                </c:pt>
                <c:pt idx="432">
                  <c:v>3.4265938498189738E-3</c:v>
                </c:pt>
                <c:pt idx="433">
                  <c:v>3.5191437376414121E-3</c:v>
                </c:pt>
                <c:pt idx="434">
                  <c:v>3.613790788974934E-3</c:v>
                </c:pt>
                <c:pt idx="435">
                  <c:v>3.7105700400118301E-3</c:v>
                </c:pt>
                <c:pt idx="436">
                  <c:v>3.8095167452540848E-3</c:v>
                </c:pt>
                <c:pt idx="437">
                  <c:v>3.910666367444293E-3</c:v>
                </c:pt>
                <c:pt idx="438">
                  <c:v>4.0140545671099757E-3</c:v>
                </c:pt>
                <c:pt idx="439">
                  <c:v>4.119717191718132E-3</c:v>
                </c:pt>
                <c:pt idx="440">
                  <c:v>4.2276902644369611E-3</c:v>
                </c:pt>
                <c:pt idx="441">
                  <c:v>4.3380099725020081E-3</c:v>
                </c:pt>
                <c:pt idx="442">
                  <c:v>4.4507126551841698E-3</c:v>
                </c:pt>
                <c:pt idx="443">
                  <c:v>4.5658347913573429E-3</c:v>
                </c:pt>
                <c:pt idx="444">
                  <c:v>4.6834129866635829E-3</c:v>
                </c:pt>
                <c:pt idx="445">
                  <c:v>4.8034839602740815E-3</c:v>
                </c:pt>
                <c:pt idx="446">
                  <c:v>4.9260845312444198E-3</c:v>
                </c:pt>
                <c:pt idx="447">
                  <c:v>5.0512516044629498E-3</c:v>
                </c:pt>
                <c:pt idx="448">
                  <c:v>5.1790221561912961E-3</c:v>
                </c:pt>
                <c:pt idx="449">
                  <c:v>5.3094332191964324E-3</c:v>
                </c:pt>
                <c:pt idx="450">
                  <c:v>5.4425218674739291E-3</c:v>
                </c:pt>
                <c:pt idx="451">
                  <c:v>5.5783252005625096E-3</c:v>
                </c:pt>
                <c:pt idx="452">
                  <c:v>5.7168803274500624E-3</c:v>
                </c:pt>
                <c:pt idx="453">
                  <c:v>5.8582243500718946E-3</c:v>
                </c:pt>
                <c:pt idx="454">
                  <c:v>6.0023943464021278E-3</c:v>
                </c:pt>
                <c:pt idx="455">
                  <c:v>6.1494273531396693E-3</c:v>
                </c:pt>
                <c:pt idx="456">
                  <c:v>6.2993603479903227E-3</c:v>
                </c:pt>
                <c:pt idx="457">
                  <c:v>6.45223023154719E-3</c:v>
                </c:pt>
                <c:pt idx="458">
                  <c:v>6.6080738087716997E-3</c:v>
                </c:pt>
                <c:pt idx="459">
                  <c:v>6.7669277700781461E-3</c:v>
                </c:pt>
                <c:pt idx="460">
                  <c:v>6.9288286720248062E-3</c:v>
                </c:pt>
                <c:pt idx="461">
                  <c:v>7.0938129176152647E-3</c:v>
                </c:pt>
                <c:pt idx="462">
                  <c:v>7.261916736213841E-3</c:v>
                </c:pt>
                <c:pt idx="463">
                  <c:v>7.4331761630795365E-3</c:v>
                </c:pt>
                <c:pt idx="464">
                  <c:v>7.6076270185232026E-3</c:v>
                </c:pt>
                <c:pt idx="465">
                  <c:v>7.7853048866931042E-3</c:v>
                </c:pt>
                <c:pt idx="466">
                  <c:v>7.9662450939944288E-3</c:v>
                </c:pt>
                <c:pt idx="467">
                  <c:v>8.1504826871488818E-3</c:v>
                </c:pt>
                <c:pt idx="468">
                  <c:v>8.3380524109005569E-3</c:v>
                </c:pt>
                <c:pt idx="469">
                  <c:v>8.5289886853751606E-3</c:v>
                </c:pt>
                <c:pt idx="470">
                  <c:v>8.7233255830996906E-3</c:v>
                </c:pt>
                <c:pt idx="471">
                  <c:v>8.9210968056904691E-3</c:v>
                </c:pt>
                <c:pt idx="472">
                  <c:v>9.1223356602175305E-3</c:v>
                </c:pt>
                <c:pt idx="473">
                  <c:v>9.3270750352540659E-3</c:v>
                </c:pt>
                <c:pt idx="474">
                  <c:v>9.5353473766198495E-3</c:v>
                </c:pt>
                <c:pt idx="475">
                  <c:v>9.7471846628283901E-3</c:v>
                </c:pt>
                <c:pt idx="476">
                  <c:v>9.9626183802473973E-3</c:v>
                </c:pt>
                <c:pt idx="477">
                  <c:v>1.0181679497983242E-2</c:v>
                </c:pt>
                <c:pt idx="478">
                  <c:v>1.0404398442500037E-2</c:v>
                </c:pt>
                <c:pt idx="479">
                  <c:v>1.063080507198485E-2</c:v>
                </c:pt>
                <c:pt idx="480">
                  <c:v>1.0860928650470501E-2</c:v>
                </c:pt>
                <c:pt idx="481">
                  <c:v>1.1094797821728382E-2</c:v>
                </c:pt>
                <c:pt idx="482">
                  <c:v>1.1332440582943703E-2</c:v>
                </c:pt>
                <c:pt idx="483">
                  <c:v>1.1573884258186505E-2</c:v>
                </c:pt>
                <c:pt idx="484">
                  <c:v>1.1819155471691652E-2</c:v>
                </c:pt>
                <c:pt idx="485">
                  <c:v>1.2068280120962005E-2</c:v>
                </c:pt>
                <c:pt idx="486">
                  <c:v>1.2321283349709037E-2</c:v>
                </c:pt>
                <c:pt idx="487">
                  <c:v>1.2578189520645759E-2</c:v>
                </c:pt>
                <c:pt idx="488">
                  <c:v>1.2839022188147271E-2</c:v>
                </c:pt>
                <c:pt idx="489">
                  <c:v>1.3103804070794443E-2</c:v>
                </c:pt>
                <c:pt idx="490">
                  <c:v>1.3372557023817134E-2</c:v>
                </c:pt>
                <c:pt idx="491">
                  <c:v>1.364530201145309E-2</c:v>
                </c:pt>
                <c:pt idx="492">
                  <c:v>1.3922059079239804E-2</c:v>
                </c:pt>
                <c:pt idx="493">
                  <c:v>1.4202847326256393E-2</c:v>
                </c:pt>
                <c:pt idx="494">
                  <c:v>1.4487684877333389E-2</c:v>
                </c:pt>
                <c:pt idx="495">
                  <c:v>1.4776588855248442E-2</c:v>
                </c:pt>
                <c:pt idx="496">
                  <c:v>1.506957535292649E-2</c:v>
                </c:pt>
                <c:pt idx="497">
                  <c:v>1.5366659405663174E-2</c:v>
                </c:pt>
                <c:pt idx="498">
                  <c:v>1.5667854963390813E-2</c:v>
                </c:pt>
                <c:pt idx="499">
                  <c:v>1.5973174863006361E-2</c:v>
                </c:pt>
                <c:pt idx="500">
                  <c:v>1.6282630800781388E-2</c:v>
                </c:pt>
                <c:pt idx="501">
                  <c:v>1.6596233304874131E-2</c:v>
                </c:pt>
                <c:pt idx="502">
                  <c:v>1.6913991707964423E-2</c:v>
                </c:pt>
                <c:pt idx="503">
                  <c:v>1.7235914120031989E-2</c:v>
                </c:pt>
                <c:pt idx="504">
                  <c:v>1.7562007401299557E-2</c:v>
                </c:pt>
                <c:pt idx="505">
                  <c:v>1.7892277135361952E-2</c:v>
                </c:pt>
                <c:pt idx="506">
                  <c:v>1.8226727602523102E-2</c:v>
                </c:pt>
                <c:pt idx="507">
                  <c:v>1.8565361753362479E-2</c:v>
                </c:pt>
                <c:pt idx="508">
                  <c:v>1.8908181182553597E-2</c:v>
                </c:pt>
                <c:pt idx="509">
                  <c:v>1.9255186102956522E-2</c:v>
                </c:pt>
                <c:pt idx="510">
                  <c:v>1.9606375320007238E-2</c:v>
                </c:pt>
                <c:pt idx="511">
                  <c:v>1.9961746206426427E-2</c:v>
                </c:pt>
                <c:pt idx="512">
                  <c:v>2.0321294677270747E-2</c:v>
                </c:pt>
                <c:pt idx="513">
                  <c:v>2.0685015165349523E-2</c:v>
                </c:pt>
                <c:pt idx="514">
                  <c:v>2.1052900597030189E-2</c:v>
                </c:pt>
                <c:pt idx="515">
                  <c:v>2.1424942368455695E-2</c:v>
                </c:pt>
                <c:pt idx="516">
                  <c:v>2.1801130322197288E-2</c:v>
                </c:pt>
                <c:pt idx="517">
                  <c:v>2.2181452724366262E-2</c:v>
                </c:pt>
                <c:pt idx="518">
                  <c:v>2.2565896242208054E-2</c:v>
                </c:pt>
                <c:pt idx="519">
                  <c:v>2.2954445922202409E-2</c:v>
                </c:pt>
                <c:pt idx="520">
                  <c:v>2.3347085168693091E-2</c:v>
                </c:pt>
                <c:pt idx="521">
                  <c:v>2.3743795723070768E-2</c:v>
                </c:pt>
                <c:pt idx="522">
                  <c:v>2.4144557643532634E-2</c:v>
                </c:pt>
                <c:pt idx="523">
                  <c:v>2.4549349285442289E-2</c:v>
                </c:pt>
                <c:pt idx="524">
                  <c:v>2.495814728231319E-2</c:v>
                </c:pt>
                <c:pt idx="525">
                  <c:v>2.5370926527439247E-2</c:v>
                </c:pt>
                <c:pt idx="526">
                  <c:v>2.5787660156195488E-2</c:v>
                </c:pt>
                <c:pt idx="527">
                  <c:v>2.6208319529032197E-2</c:v>
                </c:pt>
                <c:pt idx="528">
                  <c:v>2.6632874215185131E-2</c:v>
                </c:pt>
                <c:pt idx="529">
                  <c:v>2.7061291977124872E-2</c:v>
                </c:pt>
                <c:pt idx="530">
                  <c:v>2.7493538755767547E-2</c:v>
                </c:pt>
                <c:pt idx="531">
                  <c:v>2.7929578656469427E-2</c:v>
                </c:pt>
                <c:pt idx="532">
                  <c:v>2.8369373935827356E-2</c:v>
                </c:pt>
                <c:pt idx="533">
                  <c:v>2.8812884989306804E-2</c:v>
                </c:pt>
                <c:pt idx="534">
                  <c:v>2.9260070339718898E-2</c:v>
                </c:pt>
                <c:pt idx="535">
                  <c:v>2.9710886626567796E-2</c:v>
                </c:pt>
                <c:pt idx="536">
                  <c:v>3.0165288596288857E-2</c:v>
                </c:pt>
                <c:pt idx="537">
                  <c:v>3.0623229093398353E-2</c:v>
                </c:pt>
                <c:pt idx="538">
                  <c:v>3.1084659052574407E-2</c:v>
                </c:pt>
                <c:pt idx="539">
                  <c:v>3.1549527491688975E-2</c:v>
                </c:pt>
                <c:pt idx="540">
                  <c:v>3.2017781505809861E-2</c:v>
                </c:pt>
                <c:pt idx="541">
                  <c:v>3.2489366262191462E-2</c:v>
                </c:pt>
                <c:pt idx="542">
                  <c:v>3.2964224996272419E-2</c:v>
                </c:pt>
                <c:pt idx="543">
                  <c:v>3.3442299008697773E-2</c:v>
                </c:pt>
                <c:pt idx="544">
                  <c:v>3.3923527663382733E-2</c:v>
                </c:pt>
                <c:pt idx="545">
                  <c:v>3.4407848386634653E-2</c:v>
                </c:pt>
                <c:pt idx="546">
                  <c:v>3.4895196667348936E-2</c:v>
                </c:pt>
                <c:pt idx="547">
                  <c:v>3.5385506058294582E-2</c:v>
                </c:pt>
                <c:pt idx="548">
                  <c:v>3.5878708178503541E-2</c:v>
                </c:pt>
                <c:pt idx="549">
                  <c:v>3.6374732716778449E-2</c:v>
                </c:pt>
                <c:pt idx="550">
                  <c:v>3.6873507436331672E-2</c:v>
                </c:pt>
                <c:pt idx="551">
                  <c:v>3.7374958180568491E-2</c:v>
                </c:pt>
                <c:pt idx="552">
                  <c:v>3.7879008880026412E-2</c:v>
                </c:pt>
                <c:pt idx="553">
                  <c:v>3.8385581560481601E-2</c:v>
                </c:pt>
                <c:pt idx="554">
                  <c:v>3.8894596352232962E-2</c:v>
                </c:pt>
                <c:pt idx="555">
                  <c:v>3.9405971500573685E-2</c:v>
                </c:pt>
                <c:pt idx="556">
                  <c:v>3.9919623377458566E-2</c:v>
                </c:pt>
                <c:pt idx="557">
                  <c:v>4.0435466494375794E-2</c:v>
                </c:pt>
                <c:pt idx="558">
                  <c:v>4.0953413516429817E-2</c:v>
                </c:pt>
                <c:pt idx="559">
                  <c:v>4.1473375277641909E-2</c:v>
                </c:pt>
                <c:pt idx="560">
                  <c:v>4.199526079747376E-2</c:v>
                </c:pt>
                <c:pt idx="561">
                  <c:v>4.2518977298578731E-2</c:v>
                </c:pt>
                <c:pt idx="562">
                  <c:v>4.3044430225784289E-2</c:v>
                </c:pt>
                <c:pt idx="563">
                  <c:v>4.3571523266308511E-2</c:v>
                </c:pt>
                <c:pt idx="564">
                  <c:v>4.4100158371212277E-2</c:v>
                </c:pt>
                <c:pt idx="565">
                  <c:v>4.4630235778088202E-2</c:v>
                </c:pt>
                <c:pt idx="566">
                  <c:v>4.5161654034986003E-2</c:v>
                </c:pt>
                <c:pt idx="567">
                  <c:v>4.5694310025573344E-2</c:v>
                </c:pt>
                <c:pt idx="568">
                  <c:v>4.6228098995529994E-2</c:v>
                </c:pt>
                <c:pt idx="569">
                  <c:v>4.6762914580172413E-2</c:v>
                </c:pt>
                <c:pt idx="570">
                  <c:v>4.7298648833304438E-2</c:v>
                </c:pt>
                <c:pt idx="571">
                  <c:v>4.7835192257289334E-2</c:v>
                </c:pt>
                <c:pt idx="572">
                  <c:v>4.8372433834336703E-2</c:v>
                </c:pt>
                <c:pt idx="573">
                  <c:v>4.8910261058997755E-2</c:v>
                </c:pt>
                <c:pt idx="574">
                  <c:v>4.9448559971860005E-2</c:v>
                </c:pt>
                <c:pt idx="575">
                  <c:v>4.9987215194433048E-2</c:v>
                </c:pt>
                <c:pt idx="576">
                  <c:v>5.0526109965214554E-2</c:v>
                </c:pt>
                <c:pt idx="577">
                  <c:v>5.1065126176925761E-2</c:v>
                </c:pt>
                <c:pt idx="578">
                  <c:v>5.160414441490363E-2</c:v>
                </c:pt>
                <c:pt idx="579">
                  <c:v>5.2143043996636981E-2</c:v>
                </c:pt>
                <c:pt idx="580">
                  <c:v>5.2681703012431684E-2</c:v>
                </c:pt>
                <c:pt idx="581">
                  <c:v>5.3219998367189811E-2</c:v>
                </c:pt>
                <c:pt idx="582">
                  <c:v>5.3757805823286341E-2</c:v>
                </c:pt>
                <c:pt idx="583">
                  <c:v>5.4295000044525671E-2</c:v>
                </c:pt>
                <c:pt idx="584">
                  <c:v>5.4831454641159821E-2</c:v>
                </c:pt>
                <c:pt idx="585">
                  <c:v>5.5367042215948591E-2</c:v>
                </c:pt>
                <c:pt idx="586">
                  <c:v>5.5901634411241075E-2</c:v>
                </c:pt>
                <c:pt idx="587">
                  <c:v>5.6435101957057351E-2</c:v>
                </c:pt>
                <c:pt idx="588">
                  <c:v>5.696731472014744E-2</c:v>
                </c:pt>
                <c:pt idx="589">
                  <c:v>5.7498141754004257E-2</c:v>
                </c:pt>
                <c:pt idx="590">
                  <c:v>5.8027451349806018E-2</c:v>
                </c:pt>
                <c:pt idx="591">
                  <c:v>5.8555111088262696E-2</c:v>
                </c:pt>
                <c:pt idx="592">
                  <c:v>5.9080987892340057E-2</c:v>
                </c:pt>
                <c:pt idx="593">
                  <c:v>5.9604948080834108E-2</c:v>
                </c:pt>
                <c:pt idx="594">
                  <c:v>6.0126857422767528E-2</c:v>
                </c:pt>
                <c:pt idx="595">
                  <c:v>6.0646581192579138E-2</c:v>
                </c:pt>
                <c:pt idx="596">
                  <c:v>6.1163984226076322E-2</c:v>
                </c:pt>
                <c:pt idx="597">
                  <c:v>6.1678930977119503E-2</c:v>
                </c:pt>
                <c:pt idx="598">
                  <c:v>6.2191285575007006E-2</c:v>
                </c:pt>
                <c:pt idx="599">
                  <c:v>6.2700911882527771E-2</c:v>
                </c:pt>
                <c:pt idx="600">
                  <c:v>6.3207673554648444E-2</c:v>
                </c:pt>
                <c:pt idx="601">
                  <c:v>6.3711434097801112E-2</c:v>
                </c:pt>
                <c:pt idx="602">
                  <c:v>6.4212056929736264E-2</c:v>
                </c:pt>
                <c:pt idx="603">
                  <c:v>6.4709405439905929E-2</c:v>
                </c:pt>
                <c:pt idx="604">
                  <c:v>6.5203343050340368E-2</c:v>
                </c:pt>
                <c:pt idx="605">
                  <c:v>6.5693733276981484E-2</c:v>
                </c:pt>
                <c:pt idx="606">
                  <c:v>6.6180439791435314E-2</c:v>
                </c:pt>
                <c:pt idx="607">
                  <c:v>6.6663326483105398E-2</c:v>
                </c:pt>
                <c:pt idx="608">
                  <c:v>6.7142257521668205E-2</c:v>
                </c:pt>
                <c:pt idx="609">
                  <c:v>6.7617097419851266E-2</c:v>
                </c:pt>
                <c:pt idx="610">
                  <c:v>6.808771109647406E-2</c:v>
                </c:pt>
                <c:pt idx="611">
                  <c:v>6.855396393971129E-2</c:v>
                </c:pt>
                <c:pt idx="612">
                  <c:v>6.9015721870537824E-2</c:v>
                </c:pt>
                <c:pt idx="613">
                  <c:v>6.9472851406313804E-2</c:v>
                </c:pt>
                <c:pt idx="614">
                  <c:v>6.9925219724468357E-2</c:v>
                </c:pt>
                <c:pt idx="615">
                  <c:v>7.0372694726239957E-2</c:v>
                </c:pt>
                <c:pt idx="616">
                  <c:v>7.081514510043091E-2</c:v>
                </c:pt>
                <c:pt idx="617">
                  <c:v>7.1252440387133409E-2</c:v>
                </c:pt>
                <c:pt idx="618">
                  <c:v>7.1684451041384309E-2</c:v>
                </c:pt>
                <c:pt idx="619">
                  <c:v>7.2111048496705382E-2</c:v>
                </c:pt>
                <c:pt idx="620">
                  <c:v>7.2532105228485813E-2</c:v>
                </c:pt>
                <c:pt idx="621">
                  <c:v>7.2947494817163491E-2</c:v>
                </c:pt>
                <c:pt idx="622">
                  <c:v>7.3357092011161695E-2</c:v>
                </c:pt>
                <c:pt idx="623">
                  <c:v>7.3760772789537146E-2</c:v>
                </c:pt>
                <c:pt idx="624">
                  <c:v>7.4158414424296437E-2</c:v>
                </c:pt>
                <c:pt idx="625">
                  <c:v>7.4549895542336528E-2</c:v>
                </c:pt>
                <c:pt idx="626">
                  <c:v>7.4935096186966324E-2</c:v>
                </c:pt>
                <c:pt idx="627">
                  <c:v>7.5313897878965391E-2</c:v>
                </c:pt>
                <c:pt idx="628">
                  <c:v>7.5686183677136865E-2</c:v>
                </c:pt>
                <c:pt idx="629">
                  <c:v>7.6051838238310993E-2</c:v>
                </c:pt>
                <c:pt idx="630">
                  <c:v>7.6410747876756599E-2</c:v>
                </c:pt>
                <c:pt idx="631">
                  <c:v>7.6762800622957705E-2</c:v>
                </c:pt>
                <c:pt idx="632">
                  <c:v>7.7107886281712737E-2</c:v>
                </c:pt>
                <c:pt idx="633">
                  <c:v>7.7445896489514332E-2</c:v>
                </c:pt>
                <c:pt idx="634">
                  <c:v>7.7776724771167982E-2</c:v>
                </c:pt>
                <c:pt idx="635">
                  <c:v>7.8100266595608134E-2</c:v>
                </c:pt>
                <c:pt idx="636">
                  <c:v>7.8416419430870826E-2</c:v>
                </c:pt>
                <c:pt idx="637">
                  <c:v>7.8725082798182647E-2</c:v>
                </c:pt>
                <c:pt idx="638">
                  <c:v>7.9026158325125717E-2</c:v>
                </c:pt>
                <c:pt idx="639">
                  <c:v>7.9319549797839867E-2</c:v>
                </c:pt>
                <c:pt idx="640">
                  <c:v>7.960516321222276E-2</c:v>
                </c:pt>
                <c:pt idx="641">
                  <c:v>7.98829068240903E-2</c:v>
                </c:pt>
                <c:pt idx="642">
                  <c:v>8.0152691198259546E-2</c:v>
                </c:pt>
                <c:pt idx="643">
                  <c:v>8.0414429256517581E-2</c:v>
                </c:pt>
                <c:pt idx="644">
                  <c:v>8.0668036324440265E-2</c:v>
                </c:pt>
                <c:pt idx="645">
                  <c:v>8.091343017702568E-2</c:v>
                </c:pt>
                <c:pt idx="646">
                  <c:v>8.1150531083107894E-2</c:v>
                </c:pt>
                <c:pt idx="647">
                  <c:v>8.1379261848517265E-2</c:v>
                </c:pt>
                <c:pt idx="648">
                  <c:v>8.1599547857955007E-2</c:v>
                </c:pt>
                <c:pt idx="649">
                  <c:v>8.1811317115549634E-2</c:v>
                </c:pt>
                <c:pt idx="650">
                  <c:v>8.2014500284065081E-2</c:v>
                </c:pt>
                <c:pt idx="651">
                  <c:v>8.2209030722730086E-2</c:v>
                </c:pt>
                <c:pt idx="652">
                  <c:v>8.2394844523660207E-2</c:v>
                </c:pt>
                <c:pt idx="653">
                  <c:v>8.2571880546844584E-2</c:v>
                </c:pt>
                <c:pt idx="654">
                  <c:v>8.2740080453670581E-2</c:v>
                </c:pt>
                <c:pt idx="655">
                  <c:v>8.2899388738960647E-2</c:v>
                </c:pt>
                <c:pt idx="656">
                  <c:v>8.304975276149662E-2</c:v>
                </c:pt>
                <c:pt idx="657">
                  <c:v>8.3191122773008191E-2</c:v>
                </c:pt>
                <c:pt idx="658">
                  <c:v>8.3323451945603033E-2</c:v>
                </c:pt>
                <c:pt idx="659">
                  <c:v>8.3446696397617398E-2</c:v>
                </c:pt>
                <c:pt idx="660">
                  <c:v>8.3560815217867374E-2</c:v>
                </c:pt>
                <c:pt idx="661">
                  <c:v>8.3665770488281818E-2</c:v>
                </c:pt>
                <c:pt idx="662">
                  <c:v>8.3761527304899691E-2</c:v>
                </c:pt>
                <c:pt idx="663">
                  <c:v>8.3848053797215202E-2</c:v>
                </c:pt>
                <c:pt idx="664">
                  <c:v>8.3925321145856074E-2</c:v>
                </c:pt>
                <c:pt idx="665">
                  <c:v>8.3993303598580954E-2</c:v>
                </c:pt>
                <c:pt idx="666">
                  <c:v>8.405197848458372E-2</c:v>
                </c:pt>
                <c:pt idx="667">
                  <c:v>8.4101326227093418E-2</c:v>
                </c:pt>
                <c:pt idx="668">
                  <c:v>8.4141330354260108E-2</c:v>
                </c:pt>
                <c:pt idx="669">
                  <c:v>8.4171977508318091E-2</c:v>
                </c:pt>
                <c:pt idx="670">
                  <c:v>8.419325745301956E-2</c:v>
                </c:pt>
                <c:pt idx="671">
                  <c:v>8.4205163079332429E-2</c:v>
                </c:pt>
                <c:pt idx="672">
                  <c:v>8.4207690409398586E-2</c:v>
                </c:pt>
                <c:pt idx="673">
                  <c:v>8.4200838598748828E-2</c:v>
                </c:pt>
                <c:pt idx="674">
                  <c:v>8.4184609936773111E-2</c:v>
                </c:pt>
                <c:pt idx="675">
                  <c:v>8.4159009845445706E-2</c:v>
                </c:pt>
                <c:pt idx="676">
                  <c:v>8.4124046876306216E-2</c:v>
                </c:pt>
                <c:pt idx="677">
                  <c:v>8.4079732705698698E-2</c:v>
                </c:pt>
                <c:pt idx="678">
                  <c:v>8.4026082128272853E-2</c:v>
                </c:pt>
                <c:pt idx="679">
                  <c:v>8.3963113048752147E-2</c:v>
                </c:pt>
                <c:pt idx="680">
                  <c:v>8.3890846471975256E-2</c:v>
                </c:pt>
                <c:pt idx="681">
                  <c:v>8.3809306491218857E-2</c:v>
                </c:pt>
                <c:pt idx="682">
                  <c:v>8.3718520274810415E-2</c:v>
                </c:pt>
                <c:pt idx="683">
                  <c:v>8.3618518051041812E-2</c:v>
                </c:pt>
                <c:pt idx="684">
                  <c:v>8.3509333091395341E-2</c:v>
                </c:pt>
                <c:pt idx="685">
                  <c:v>8.3391001692094971E-2</c:v>
                </c:pt>
                <c:pt idx="686">
                  <c:v>8.3263563153997591E-2</c:v>
                </c:pt>
                <c:pt idx="687">
                  <c:v>8.3127059760839284E-2</c:v>
                </c:pt>
                <c:pt idx="688">
                  <c:v>8.2981536755854096E-2</c:v>
                </c:pt>
                <c:pt idx="689">
                  <c:v>8.2827042316782909E-2</c:v>
                </c:pt>
                <c:pt idx="690">
                  <c:v>8.2663627529291892E-2</c:v>
                </c:pt>
                <c:pt idx="691">
                  <c:v>8.2491346358821271E-2</c:v>
                </c:pt>
                <c:pt idx="692">
                  <c:v>8.2310255620885814E-2</c:v>
                </c:pt>
                <c:pt idx="693">
                  <c:v>8.2120414949850118E-2</c:v>
                </c:pt>
                <c:pt idx="694">
                  <c:v>8.1921886766202601E-2</c:v>
                </c:pt>
                <c:pt idx="695">
                  <c:v>8.1714736242353536E-2</c:v>
                </c:pt>
                <c:pt idx="696">
                  <c:v>8.1499031266983005E-2</c:v>
                </c:pt>
                <c:pt idx="697">
                  <c:v>8.1274842407966494E-2</c:v>
                </c:pt>
                <c:pt idx="698">
                  <c:v>8.1042242873906184E-2</c:v>
                </c:pt>
                <c:pt idx="699">
                  <c:v>8.0801308474297284E-2</c:v>
                </c:pt>
                <c:pt idx="700">
                  <c:v>8.0552117578359977E-2</c:v>
                </c:pt>
                <c:pt idx="701">
                  <c:v>8.029475107256806E-2</c:v>
                </c:pt>
                <c:pt idx="702">
                  <c:v>8.0029292316906475E-2</c:v>
                </c:pt>
                <c:pt idx="703">
                  <c:v>7.9755827099891E-2</c:v>
                </c:pt>
                <c:pt idx="704">
                  <c:v>7.9474443592383939E-2</c:v>
                </c:pt>
                <c:pt idx="705">
                  <c:v>7.9185232300240743E-2</c:v>
                </c:pt>
                <c:pt idx="706">
                  <c:v>7.8888286015822734E-2</c:v>
                </c:pt>
                <c:pt idx="707">
                  <c:v>7.8583699768412993E-2</c:v>
                </c:pt>
                <c:pt idx="708">
                  <c:v>7.8271570773571733E-2</c:v>
                </c:pt>
                <c:pt idx="709">
                  <c:v>7.7951998381469378E-2</c:v>
                </c:pt>
                <c:pt idx="710">
                  <c:v>7.7625084024235708E-2</c:v>
                </c:pt>
                <c:pt idx="711">
                  <c:v>7.7290931162363727E-2</c:v>
                </c:pt>
                <c:pt idx="712">
                  <c:v>7.6949645230208516E-2</c:v>
                </c:pt>
                <c:pt idx="713">
                  <c:v>7.6601333580620379E-2</c:v>
                </c:pt>
                <c:pt idx="714">
                  <c:v>7.6246105428753833E-2</c:v>
                </c:pt>
                <c:pt idx="715">
                  <c:v>7.5884071795092614E-2</c:v>
                </c:pt>
                <c:pt idx="716">
                  <c:v>7.5515345447733168E-2</c:v>
                </c:pt>
                <c:pt idx="717">
                  <c:v>7.5140040843967665E-2</c:v>
                </c:pt>
                <c:pt idx="718">
                  <c:v>7.4758274071209524E-2</c:v>
                </c:pt>
                <c:pt idx="719">
                  <c:v>7.4370162787303504E-2</c:v>
                </c:pt>
                <c:pt idx="720">
                  <c:v>7.3975826160263589E-2</c:v>
                </c:pt>
                <c:pt idx="721">
                  <c:v>7.3575384807481436E-2</c:v>
                </c:pt>
                <c:pt idx="722">
                  <c:v>7.3168960734448854E-2</c:v>
                </c:pt>
                <c:pt idx="723">
                  <c:v>7.2756677273037709E-2</c:v>
                </c:pt>
                <c:pt idx="724">
                  <c:v>7.2338659019380566E-2</c:v>
                </c:pt>
                <c:pt idx="725">
                  <c:v>7.1915031771396062E-2</c:v>
                </c:pt>
                <c:pt idx="726">
                  <c:v>7.1485922466002216E-2</c:v>
                </c:pt>
                <c:pt idx="727">
                  <c:v>7.1051459116061713E-2</c:v>
                </c:pt>
                <c:pt idx="728">
                  <c:v>7.0611770747102245E-2</c:v>
                </c:pt>
                <c:pt idx="729">
                  <c:v>7.0166987333856026E-2</c:v>
                </c:pt>
                <c:pt idx="730">
                  <c:v>6.9717239736661288E-2</c:v>
                </c:pt>
                <c:pt idx="731">
                  <c:v>6.9262659637769369E-2</c:v>
                </c:pt>
                <c:pt idx="732">
                  <c:v>6.8803379477600124E-2</c:v>
                </c:pt>
                <c:pt idx="733">
                  <c:v>6.8339532390988778E-2</c:v>
                </c:pt>
                <c:pt idx="734">
                  <c:v>6.7871252143466412E-2</c:v>
                </c:pt>
                <c:pt idx="735">
                  <c:v>6.7398673067616433E-2</c:v>
                </c:pt>
                <c:pt idx="736">
                  <c:v>6.6921929999549046E-2</c:v>
                </c:pt>
                <c:pt idx="737">
                  <c:v>6.6441158215534951E-2</c:v>
                </c:pt>
                <c:pt idx="738">
                  <c:v>6.5956493368839519E-2</c:v>
                </c:pt>
                <c:pt idx="739">
                  <c:v>6.5468071426798086E-2</c:v>
                </c:pt>
                <c:pt idx="740">
                  <c:v>6.4976028608172448E-2</c:v>
                </c:pt>
                <c:pt idx="741">
                  <c:v>6.4480501320828373E-2</c:v>
                </c:pt>
                <c:pt idx="742">
                  <c:v>6.3981626099772967E-2</c:v>
                </c:pt>
                <c:pt idx="743">
                  <c:v>6.3479539545590782E-2</c:v>
                </c:pt>
                <c:pt idx="744">
                  <c:v>6.2974378263316227E-2</c:v>
                </c:pt>
                <c:pt idx="745">
                  <c:v>6.2466278801780087E-2</c:v>
                </c:pt>
                <c:pt idx="746">
                  <c:v>6.1955377593466199E-2</c:v>
                </c:pt>
                <c:pt idx="747">
                  <c:v>6.1441810894914836E-2</c:v>
                </c:pt>
                <c:pt idx="748">
                  <c:v>6.0925714727707601E-2</c:v>
                </c:pt>
                <c:pt idx="749">
                  <c:v>6.0407224820068627E-2</c:v>
                </c:pt>
                <c:pt idx="750">
                  <c:v>5.988647654911574E-2</c:v>
                </c:pt>
                <c:pt idx="751">
                  <c:v>5.9363604883794503E-2</c:v>
                </c:pt>
                <c:pt idx="752">
                  <c:v>5.8838744328527419E-2</c:v>
                </c:pt>
                <c:pt idx="753">
                  <c:v>5.8312028867609521E-2</c:v>
                </c:pt>
                <c:pt idx="754">
                  <c:v>5.7783591910380849E-2</c:v>
                </c:pt>
                <c:pt idx="755">
                  <c:v>5.7253566237205469E-2</c:v>
                </c:pt>
                <c:pt idx="756">
                  <c:v>5.6722083946285702E-2</c:v>
                </c:pt>
                <c:pt idx="757">
                  <c:v>5.6189276401339354E-2</c:v>
                </c:pt>
                <c:pt idx="758">
                  <c:v>5.5655274180166928E-2</c:v>
                </c:pt>
                <c:pt idx="759">
                  <c:v>5.5120207024134643E-2</c:v>
                </c:pt>
                <c:pt idx="760">
                  <c:v>5.4584203788598358E-2</c:v>
                </c:pt>
                <c:pt idx="761">
                  <c:v>5.4047392394292376E-2</c:v>
                </c:pt>
                <c:pt idx="762">
                  <c:v>5.3509899779706223E-2</c:v>
                </c:pt>
                <c:pt idx="763">
                  <c:v>5.2971851854471348E-2</c:v>
                </c:pt>
                <c:pt idx="764">
                  <c:v>5.2433373453779006E-2</c:v>
                </c:pt>
                <c:pt idx="765">
                  <c:v>5.1894588293849166E-2</c:v>
                </c:pt>
                <c:pt idx="766">
                  <c:v>5.1355618928469647E-2</c:v>
                </c:pt>
                <c:pt idx="767">
                  <c:v>5.081658670662343E-2</c:v>
                </c:pt>
                <c:pt idx="768">
                  <c:v>5.0277611731221077E-2</c:v>
                </c:pt>
                <c:pt idx="769">
                  <c:v>4.9738812818954307E-2</c:v>
                </c:pt>
                <c:pt idx="770">
                  <c:v>4.920030746128564E-2</c:v>
                </c:pt>
                <c:pt idx="771">
                  <c:v>4.8662211786587958E-2</c:v>
                </c:pt>
                <c:pt idx="772">
                  <c:v>4.8124640523446741E-2</c:v>
                </c:pt>
                <c:pt idx="773">
                  <c:v>4.758770696513695E-2</c:v>
                </c:pt>
                <c:pt idx="774">
                  <c:v>4.7051522935285292E-2</c:v>
                </c:pt>
                <c:pt idx="775">
                  <c:v>4.6516198754727366E-2</c:v>
                </c:pt>
                <c:pt idx="776">
                  <c:v>4.5981843209568704E-2</c:v>
                </c:pt>
                <c:pt idx="777">
                  <c:v>4.5448563520457154E-2</c:v>
                </c:pt>
                <c:pt idx="778">
                  <c:v>4.4916465313073244E-2</c:v>
                </c:pt>
                <c:pt idx="779">
                  <c:v>4.4385652589844365E-2</c:v>
                </c:pt>
                <c:pt idx="780">
                  <c:v>4.3856227702886955E-2</c:v>
                </c:pt>
                <c:pt idx="781">
                  <c:v>4.3328291328180793E-2</c:v>
                </c:pt>
                <c:pt idx="782">
                  <c:v>4.2801942440977521E-2</c:v>
                </c:pt>
                <c:pt idx="783">
                  <c:v>4.2277278292445375E-2</c:v>
                </c:pt>
                <c:pt idx="784">
                  <c:v>4.1754394387550485E-2</c:v>
                </c:pt>
                <c:pt idx="785">
                  <c:v>4.1233384464174648E-2</c:v>
                </c:pt>
                <c:pt idx="786">
                  <c:v>4.0714340473468093E-2</c:v>
                </c:pt>
                <c:pt idx="787">
                  <c:v>4.0197352561435105E-2</c:v>
                </c:pt>
                <c:pt idx="788">
                  <c:v>3.9682509051749325E-2</c:v>
                </c:pt>
                <c:pt idx="789">
                  <c:v>3.9169896429794779E-2</c:v>
                </c:pt>
                <c:pt idx="790">
                  <c:v>3.8659599327927396E-2</c:v>
                </c:pt>
                <c:pt idx="791">
                  <c:v>3.8151700511951478E-2</c:v>
                </c:pt>
                <c:pt idx="792">
                  <c:v>3.7646280868804116E-2</c:v>
                </c:pt>
                <c:pt idx="793">
                  <c:v>3.7143419395440386E-2</c:v>
                </c:pt>
                <c:pt idx="794">
                  <c:v>3.6643193188910371E-2</c:v>
                </c:pt>
                <c:pt idx="795">
                  <c:v>3.6145677437619407E-2</c:v>
                </c:pt>
                <c:pt idx="796">
                  <c:v>3.5650945413761015E-2</c:v>
                </c:pt>
                <c:pt idx="797">
                  <c:v>3.5159068466912267E-2</c:v>
                </c:pt>
                <c:pt idx="798">
                  <c:v>3.4670116018779479E-2</c:v>
                </c:pt>
                <c:pt idx="799">
                  <c:v>3.418415555908258E-2</c:v>
                </c:pt>
                <c:pt idx="800">
                  <c:v>3.3701252642564607E-2</c:v>
                </c:pt>
                <c:pt idx="801">
                  <c:v>3.3221470887113198E-2</c:v>
                </c:pt>
                <c:pt idx="802">
                  <c:v>3.2744871972979248E-2</c:v>
                </c:pt>
                <c:pt idx="803">
                  <c:v>3.2271515643078154E-2</c:v>
                </c:pt>
                <c:pt idx="804">
                  <c:v>3.1801459704357743E-2</c:v>
                </c:pt>
                <c:pt idx="805">
                  <c:v>3.1334760030216936E-2</c:v>
                </c:pt>
                <c:pt idx="806">
                  <c:v>3.0871470563958014E-2</c:v>
                </c:pt>
                <c:pt idx="807">
                  <c:v>3.0411643323255612E-2</c:v>
                </c:pt>
                <c:pt idx="808">
                  <c:v>2.9955328405623986E-2</c:v>
                </c:pt>
                <c:pt idx="809">
                  <c:v>2.9502573994864754E-2</c:v>
                </c:pt>
                <c:pt idx="810">
                  <c:v>2.9053426368475712E-2</c:v>
                </c:pt>
                <c:pt idx="811">
                  <c:v>2.860792990600184E-2</c:v>
                </c:pt>
                <c:pt idx="812">
                  <c:v>2.8166127098308284E-2</c:v>
                </c:pt>
                <c:pt idx="813">
                  <c:v>2.7728058557755592E-2</c:v>
                </c:pt>
                <c:pt idx="814">
                  <c:v>2.7293763029256124E-2</c:v>
                </c:pt>
                <c:pt idx="815">
                  <c:v>2.6863277402191226E-2</c:v>
                </c:pt>
                <c:pt idx="816">
                  <c:v>2.6436636723167387E-2</c:v>
                </c:pt>
                <c:pt idx="817">
                  <c:v>2.601387420959015E-2</c:v>
                </c:pt>
                <c:pt idx="818">
                  <c:v>2.5595021264033641E-2</c:v>
                </c:pt>
                <c:pt idx="819">
                  <c:v>2.5180107489383752E-2</c:v>
                </c:pt>
                <c:pt idx="820">
                  <c:v>2.476916070473232E-2</c:v>
                </c:pt>
                <c:pt idx="821">
                  <c:v>2.4362206962000026E-2</c:v>
                </c:pt>
                <c:pt idx="822">
                  <c:v>2.3959270563264783E-2</c:v>
                </c:pt>
                <c:pt idx="823">
                  <c:v>2.3560374078772938E-2</c:v>
                </c:pt>
                <c:pt idx="824">
                  <c:v>2.3165538365609951E-2</c:v>
                </c:pt>
                <c:pt idx="825">
                  <c:v>2.2774782587007377E-2</c:v>
                </c:pt>
                <c:pt idx="826">
                  <c:v>2.2388124232262649E-2</c:v>
                </c:pt>
                <c:pt idx="827">
                  <c:v>2.2005579137248359E-2</c:v>
                </c:pt>
                <c:pt idx="828">
                  <c:v>2.1627161505487276E-2</c:v>
                </c:pt>
                <c:pt idx="829">
                  <c:v>2.1252883929769817E-2</c:v>
                </c:pt>
                <c:pt idx="830">
                  <c:v>2.088275741429009E-2</c:v>
                </c:pt>
                <c:pt idx="831">
                  <c:v>2.0516791397277162E-2</c:v>
                </c:pt>
                <c:pt idx="832">
                  <c:v>2.0154993774097858E-2</c:v>
                </c:pt>
                <c:pt idx="833">
                  <c:v>1.9797370920807602E-2</c:v>
                </c:pt>
                <c:pt idx="834">
                  <c:v>1.9443927718125895E-2</c:v>
                </c:pt>
                <c:pt idx="835">
                  <c:v>1.9094667575812983E-2</c:v>
                </c:pt>
                <c:pt idx="836">
                  <c:v>1.8749592457424583E-2</c:v>
                </c:pt>
                <c:pt idx="837">
                  <c:v>1.8408702905421303E-2</c:v>
                </c:pt>
                <c:pt idx="838">
                  <c:v>1.8071998066610057E-2</c:v>
                </c:pt>
                <c:pt idx="839">
                  <c:v>1.7739475717894301E-2</c:v>
                </c:pt>
                <c:pt idx="840">
                  <c:v>1.7411132292310765E-2</c:v>
                </c:pt>
                <c:pt idx="841">
                  <c:v>1.7086962905329836E-2</c:v>
                </c:pt>
                <c:pt idx="842">
                  <c:v>1.6766961381397733E-2</c:v>
                </c:pt>
                <c:pt idx="843">
                  <c:v>1.6451120280697985E-2</c:v>
                </c:pt>
                <c:pt idx="844">
                  <c:v>1.6139430926110861E-2</c:v>
                </c:pt>
                <c:pt idx="845">
                  <c:v>1.5831883430348814E-2</c:v>
                </c:pt>
                <c:pt idx="846">
                  <c:v>1.5528466723246965E-2</c:v>
                </c:pt>
                <c:pt idx="847">
                  <c:v>1.5229168579187333E-2</c:v>
                </c:pt>
                <c:pt idx="848">
                  <c:v>1.4933975644636454E-2</c:v>
                </c:pt>
                <c:pt idx="849">
                  <c:v>1.4642873465775644E-2</c:v>
                </c:pt>
                <c:pt idx="850">
                  <c:v>1.4355846516204132E-2</c:v>
                </c:pt>
                <c:pt idx="851">
                  <c:v>1.407287822469507E-2</c:v>
                </c:pt>
                <c:pt idx="852">
                  <c:v>1.3793951002985239E-2</c:v>
                </c:pt>
                <c:pt idx="853">
                  <c:v>1.3519046273579211E-2</c:v>
                </c:pt>
                <c:pt idx="854">
                  <c:v>1.3248144497549508E-2</c:v>
                </c:pt>
                <c:pt idx="855">
                  <c:v>1.2981225202314123E-2</c:v>
                </c:pt>
                <c:pt idx="856">
                  <c:v>1.2718267009373899E-2</c:v>
                </c:pt>
                <c:pt idx="857">
                  <c:v>1.2459247661991798E-2</c:v>
                </c:pt>
                <c:pt idx="858">
                  <c:v>1.2204144052797239E-2</c:v>
                </c:pt>
                <c:pt idx="859">
                  <c:v>1.195293225129858E-2</c:v>
                </c:pt>
                <c:pt idx="860">
                  <c:v>1.1705587531287531E-2</c:v>
                </c:pt>
                <c:pt idx="861">
                  <c:v>1.1462084398119471E-2</c:v>
                </c:pt>
                <c:pt idx="862">
                  <c:v>1.1222396615854327E-2</c:v>
                </c:pt>
                <c:pt idx="863">
                  <c:v>1.0986497234242788E-2</c:v>
                </c:pt>
                <c:pt idx="864">
                  <c:v>1.0754358615543375E-2</c:v>
                </c:pt>
                <c:pt idx="865">
                  <c:v>1.0525952461156106E-2</c:v>
                </c:pt>
                <c:pt idx="866">
                  <c:v>1.0301249838058921E-2</c:v>
                </c:pt>
                <c:pt idx="867">
                  <c:v>1.0080221205033759E-2</c:v>
                </c:pt>
                <c:pt idx="868">
                  <c:v>9.8628364386691963E-3</c:v>
                </c:pt>
                <c:pt idx="869">
                  <c:v>9.6490648591274052E-3</c:v>
                </c:pt>
                <c:pt idx="870">
                  <c:v>9.4388752556632902E-3</c:v>
                </c:pt>
                <c:pt idx="871">
                  <c:v>9.2322359118844274E-3</c:v>
                </c:pt>
                <c:pt idx="872">
                  <c:v>9.0291146307406468E-3</c:v>
                </c:pt>
                <c:pt idx="873">
                  <c:v>8.8294787592326836E-3</c:v>
                </c:pt>
                <c:pt idx="874">
                  <c:v>8.633295212829576E-3</c:v>
                </c:pt>
                <c:pt idx="875">
                  <c:v>8.4405304995853261E-3</c:v>
                </c:pt>
                <c:pt idx="876">
                  <c:v>8.2511507439453138E-3</c:v>
                </c:pt>
                <c:pt idx="877">
                  <c:v>8.06512171023375E-3</c:v>
                </c:pt>
                <c:pt idx="878">
                  <c:v>7.8824088258136783E-3</c:v>
                </c:pt>
                <c:pt idx="879">
                  <c:v>7.702977203911711E-3</c:v>
                </c:pt>
                <c:pt idx="880">
                  <c:v>7.5267916660998052E-3</c:v>
                </c:pt>
                <c:pt idx="881">
                  <c:v>7.35381676442717E-3</c:v>
                </c:pt>
                <c:pt idx="882">
                  <c:v>7.1840168031954456E-3</c:v>
                </c:pt>
                <c:pt idx="883">
                  <c:v>7.0173558603711704E-3</c:v>
                </c:pt>
                <c:pt idx="884">
                  <c:v>6.8537978086295097E-3</c:v>
                </c:pt>
                <c:pt idx="885">
                  <c:v>6.6933063360240198E-3</c:v>
                </c:pt>
                <c:pt idx="886">
                  <c:v>6.5358449662773288E-3</c:v>
                </c:pt>
                <c:pt idx="887">
                  <c:v>6.3813770786883238E-3</c:v>
                </c:pt>
                <c:pt idx="888">
                  <c:v>6.2298659276515417E-3</c:v>
                </c:pt>
                <c:pt idx="889">
                  <c:v>6.0812746617851052E-3</c:v>
                </c:pt>
                <c:pt idx="890">
                  <c:v>5.9355663426637027E-3</c:v>
                </c:pt>
                <c:pt idx="891">
                  <c:v>5.7927039631537579E-3</c:v>
                </c:pt>
                <c:pt idx="892">
                  <c:v>5.6526504653480747E-3</c:v>
                </c:pt>
                <c:pt idx="893">
                  <c:v>5.5153687580977639E-3</c:v>
                </c:pt>
                <c:pt idx="894">
                  <c:v>5.3808217341394992E-3</c:v>
                </c:pt>
                <c:pt idx="895">
                  <c:v>5.2489722868166904E-3</c:v>
                </c:pt>
                <c:pt idx="896">
                  <c:v>5.1197833263933006E-3</c:v>
                </c:pt>
                <c:pt idx="897">
                  <c:v>4.9932177959595547E-3</c:v>
                </c:pt>
                <c:pt idx="898">
                  <c:v>4.8692386869289249E-3</c:v>
                </c:pt>
                <c:pt idx="899">
                  <c:v>4.7478090541263861E-3</c:v>
                </c:pt>
                <c:pt idx="900">
                  <c:v>4.628892030467938E-3</c:v>
                </c:pt>
                <c:pt idx="901">
                  <c:v>4.5124508412319716E-3</c:v>
                </c:pt>
                <c:pt idx="902">
                  <c:v>4.398448817923126E-3</c:v>
                </c:pt>
                <c:pt idx="903">
                  <c:v>4.286849411729814E-3</c:v>
                </c:pt>
                <c:pt idx="904">
                  <c:v>4.1776162065766528E-3</c:v>
                </c:pt>
                <c:pt idx="905">
                  <c:v>4.0707129317735279E-3</c:v>
                </c:pt>
                <c:pt idx="906">
                  <c:v>3.9661034742630458E-3</c:v>
                </c:pt>
                <c:pt idx="907">
                  <c:v>3.8637518904686662E-3</c:v>
                </c:pt>
                <c:pt idx="908">
                  <c:v>3.7636224177458183E-3</c:v>
                </c:pt>
                <c:pt idx="909">
                  <c:v>3.665679485438719E-3</c:v>
                </c:pt>
                <c:pt idx="910">
                  <c:v>3.5698877255456985E-3</c:v>
                </c:pt>
                <c:pt idx="911">
                  <c:v>3.4762119829962156E-3</c:v>
                </c:pt>
                <c:pt idx="912">
                  <c:v>3.3846173255428608E-3</c:v>
                </c:pt>
                <c:pt idx="913">
                  <c:v>3.2950690532718859E-3</c:v>
                </c:pt>
                <c:pt idx="914">
                  <c:v>3.2075327077359756E-3</c:v>
                </c:pt>
                <c:pt idx="915">
                  <c:v>3.1219740807132404E-3</c:v>
                </c:pt>
                <c:pt idx="916">
                  <c:v>3.0383592225965042E-3</c:v>
                </c:pt>
                <c:pt idx="917">
                  <c:v>2.9566544504172052E-3</c:v>
                </c:pt>
                <c:pt idx="918">
                  <c:v>2.8768263555083167E-3</c:v>
                </c:pt>
                <c:pt idx="919">
                  <c:v>2.7988418108109759E-3</c:v>
                </c:pt>
                <c:pt idx="920">
                  <c:v>2.7226679778295237E-3</c:v>
                </c:pt>
                <c:pt idx="921">
                  <c:v>2.6482723132399077E-3</c:v>
                </c:pt>
                <c:pt idx="922">
                  <c:v>2.5756225751564265E-3</c:v>
                </c:pt>
                <c:pt idx="923">
                  <c:v>2.504686829062068E-3</c:v>
                </c:pt>
                <c:pt idx="924">
                  <c:v>2.4354334534076529E-3</c:v>
                </c:pt>
                <c:pt idx="925">
                  <c:v>2.3678311448852257E-3</c:v>
                </c:pt>
                <c:pt idx="926">
                  <c:v>2.3018489233811454E-3</c:v>
                </c:pt>
                <c:pt idx="927">
                  <c:v>2.2374561366145088E-3</c:v>
                </c:pt>
                <c:pt idx="928">
                  <c:v>2.1746224644665665E-3</c:v>
                </c:pt>
                <c:pt idx="929">
                  <c:v>2.1133179230068905E-3</c:v>
                </c:pt>
                <c:pt idx="930">
                  <c:v>2.0535128682221109E-3</c:v>
                </c:pt>
                <c:pt idx="931">
                  <c:v>1.9951779994531438E-3</c:v>
                </c:pt>
                <c:pt idx="932">
                  <c:v>1.9382843625468419E-3</c:v>
                </c:pt>
                <c:pt idx="933">
                  <c:v>1.8828033527280941E-3</c:v>
                </c:pt>
                <c:pt idx="934">
                  <c:v>1.8287067171983793E-3</c:v>
                </c:pt>
                <c:pt idx="935">
                  <c:v>1.7759665574669243E-3</c:v>
                </c:pt>
                <c:pt idx="936">
                  <c:v>1.7245553314205349E-3</c:v>
                </c:pt>
                <c:pt idx="937">
                  <c:v>1.674445855138276E-3</c:v>
                </c:pt>
                <c:pt idx="938">
                  <c:v>1.625611304457128E-3</c:v>
                </c:pt>
                <c:pt idx="939">
                  <c:v>1.5780252162948436E-3</c:v>
                </c:pt>
                <c:pt idx="940">
                  <c:v>1.5316614897361498E-3</c:v>
                </c:pt>
                <c:pt idx="941">
                  <c:v>1.4864943868885066E-3</c:v>
                </c:pt>
                <c:pt idx="942">
                  <c:v>1.4424985335135746E-3</c:v>
                </c:pt>
                <c:pt idx="943">
                  <c:v>1.3996489194406092E-3</c:v>
                </c:pt>
                <c:pt idx="944">
                  <c:v>1.3579208987678931E-3</c:v>
                </c:pt>
                <c:pt idx="945">
                  <c:v>1.3172901898583882E-3</c:v>
                </c:pt>
                <c:pt idx="946">
                  <c:v>1.2777328751356815E-3</c:v>
                </c:pt>
                <c:pt idx="947">
                  <c:v>1.2392254006863548E-3</c:v>
                </c:pt>
                <c:pt idx="948">
                  <c:v>1.2017445756747991E-3</c:v>
                </c:pt>
                <c:pt idx="949">
                  <c:v>1.1652675715765138E-3</c:v>
                </c:pt>
                <c:pt idx="950">
                  <c:v>1.1297719212358356E-3</c:v>
                </c:pt>
                <c:pt idx="951">
                  <c:v>1.0952355177540668E-3</c:v>
                </c:pt>
                <c:pt idx="952">
                  <c:v>1.0616366132138507E-3</c:v>
                </c:pt>
                <c:pt idx="953">
                  <c:v>1.0289538172456338E-3</c:v>
                </c:pt>
                <c:pt idx="954">
                  <c:v>9.9716609544198555E-4</c:v>
                </c:pt>
                <c:pt idx="955">
                  <c:v>9.6625276762547525E-4</c:v>
                </c:pt>
                <c:pt idx="956">
                  <c:v>9.3619350597577819E-4</c:v>
                </c:pt>
                <c:pt idx="957">
                  <c:v>9.0696833302156233E-4</c:v>
                </c:pt>
                <c:pt idx="958">
                  <c:v>8.7855761950268437E-4</c:v>
                </c:pt>
                <c:pt idx="959">
                  <c:v>8.5094208210813836E-4</c:v>
                </c:pt>
                <c:pt idx="960">
                  <c:v>8.2410278109511031E-4</c:v>
                </c:pt>
                <c:pt idx="961">
                  <c:v>7.9802111779444574E-4</c:v>
                </c:pt>
                <c:pt idx="962">
                  <c:v>7.7267883200772135E-4</c:v>
                </c:pt>
                <c:pt idx="963">
                  <c:v>7.4805799930106832E-4</c:v>
                </c:pt>
                <c:pt idx="964">
                  <c:v>7.2414102820078468E-4</c:v>
                </c:pt>
                <c:pt idx="965">
                  <c:v>7.0091065729570962E-4</c:v>
                </c:pt>
                <c:pt idx="966">
                  <c:v>6.7834995225121155E-4</c:v>
                </c:pt>
                <c:pt idx="967">
                  <c:v>6.5644230273961466E-4</c:v>
                </c:pt>
                <c:pt idx="968">
                  <c:v>6.3517141929173211E-4</c:v>
                </c:pt>
                <c:pt idx="969">
                  <c:v>6.1452133007413375E-4</c:v>
                </c:pt>
                <c:pt idx="970">
                  <c:v>5.944763775966507E-4</c:v>
                </c:pt>
                <c:pt idx="971">
                  <c:v>5.750212153545545E-4</c:v>
                </c:pt>
                <c:pt idx="972">
                  <c:v>5.5614080440973294E-4</c:v>
                </c:pt>
                <c:pt idx="973">
                  <c:v>5.3782040991510874E-4</c:v>
                </c:pt>
                <c:pt idx="974">
                  <c:v>5.2004559758642545E-4</c:v>
                </c:pt>
                <c:pt idx="975">
                  <c:v>5.0280223012546914E-4</c:v>
                </c:pt>
                <c:pt idx="976">
                  <c:v>4.8607646359865805E-4</c:v>
                </c:pt>
                <c:pt idx="977">
                  <c:v>4.698547437748694E-4</c:v>
                </c:pt>
                <c:pt idx="978">
                  <c:v>4.5412380242624509E-4</c:v>
                </c:pt>
                <c:pt idx="979">
                  <c:v>4.3887065359565558E-4</c:v>
                </c:pt>
                <c:pt idx="980">
                  <c:v>4.2408258983437237E-4</c:v>
                </c:pt>
                <c:pt idx="981">
                  <c:v>4.0974717841343243E-4</c:v>
                </c:pt>
                <c:pt idx="982">
                  <c:v>3.9585225751204742E-4</c:v>
                </c:pt>
                <c:pt idx="983">
                  <c:v>3.8238593238635872E-4</c:v>
                </c:pt>
                <c:pt idx="984">
                  <c:v>3.6933657152169965E-4</c:v>
                </c:pt>
                <c:pt idx="985">
                  <c:v>3.5669280277146322E-4</c:v>
                </c:pt>
                <c:pt idx="986">
                  <c:v>3.4444350948555931E-4</c:v>
                </c:pt>
                <c:pt idx="987">
                  <c:v>3.3257782663136576E-4</c:v>
                </c:pt>
                <c:pt idx="988">
                  <c:v>3.210851369099733E-4</c:v>
                </c:pt>
                <c:pt idx="989">
                  <c:v>3.0995506687044006E-4</c:v>
                </c:pt>
                <c:pt idx="990">
                  <c:v>2.9917748302466912E-4</c:v>
                </c:pt>
                <c:pt idx="991">
                  <c:v>2.8874248796544787E-4</c:v>
                </c:pt>
                <c:pt idx="992">
                  <c:v>2.7864041649008111E-4</c:v>
                </c:pt>
                <c:pt idx="993">
                  <c:v>2.6886183173197145E-4</c:v>
                </c:pt>
                <c:pt idx="994">
                  <c:v>2.5939752130240936E-4</c:v>
                </c:pt>
                <c:pt idx="995">
                  <c:v>2.5023849344474666E-4</c:v>
                </c:pt>
                <c:pt idx="996">
                  <c:v>2.4137597320304704E-4</c:v>
                </c:pt>
                <c:pt idx="997">
                  <c:v>2.3280139860721409E-4</c:v>
                </c:pt>
                <c:pt idx="998">
                  <c:v>2.2450641687652551E-4</c:v>
                </c:pt>
                <c:pt idx="999">
                  <c:v>2.1648288064340357E-4</c:v>
                </c:pt>
                <c:pt idx="1000">
                  <c:v>2.0872284419919373E-4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7D5-78AA-479B-AB7C-1561E92BBB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1144095"/>
        <c:axId val="1921144575"/>
      </c:lineChart>
      <c:scatterChart>
        <c:scatterStyle val="lineMarker"/>
        <c:varyColors val="0"/>
        <c:ser>
          <c:idx val="4"/>
          <c:order val="4"/>
          <c:tx>
            <c:v>Jack rug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87249DC-687F-4634-BC51-356E09928F0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6-78AA-479B-AB7C-1561E92BBB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DDF156-EDB0-4820-A625-73F1CB63A3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7-78AA-479B-AB7C-1561E92BBB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D58AFF-7CAB-488E-97E7-D6D7E8BB898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8-78AA-479B-AB7C-1561E92BBB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056F60-5F37-4803-8183-F3D1138ABB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9-78AA-479B-AB7C-1561E92BBB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6F426A-5231-40AC-972F-39B2018FD3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A-78AA-479B-AB7C-1561E92BBB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D36611-C683-444F-8EFC-578772FF9D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B-78AA-479B-AB7C-1561E92BBB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75D1953-0A03-4DA7-9D4B-5C31AEFC8B3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C-78AA-479B-AB7C-1561E92BBB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35FB5A-CC49-411C-8572-2D785A538F1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0.1174938451739683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D-78AA-479B-AB7C-1561E92BBB0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C91F57F-2289-46EA-B60E-A8EAE5C27AB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E-78AA-479B-AB7C-1561E92BBB0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E723426-516E-46DD-B3CB-F75023CA7D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0.1174938451739683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DF-78AA-479B-AB7C-1561E92BBB0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8145D3C-EA33-46CD-B72C-3FFE0C059A2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0-78AA-479B-AB7C-1561E92BBB0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9E43CD3-1F4B-4A49-BCBA-1290B048269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1-78AA-479B-AB7C-1561E92BBB0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ECC9131-5E9A-4AFE-A395-C0285326CB8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0.1174938451739683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2-78AA-479B-AB7C-1561E92BBB0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0146EAA-7440-4CE4-8C83-DA33660952A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3-78AA-479B-AB7C-1561E92BBB0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BC06129-7619-4BEE-AC92-62384B903C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4-78AA-479B-AB7C-1561E92BBB0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6F1A572-CD87-4475-8B9E-96C9BBF83C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0.1174938451739683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5-78AA-479B-AB7C-1561E92BBB0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FC703EC-EFB7-42F5-AC34-7E81CAF40EF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6-78AA-479B-AB7C-1561E92BBB0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D5F409C-5767-4C21-9BA7-A77D522A278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7-78AA-479B-AB7C-1561E92BBB0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9CE05A7-E7F1-4553-A464-E351550F259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8-78AA-479B-AB7C-1561E92BBB0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5D67A73-129B-475D-BA9B-291D6147CD0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9-78AA-479B-AB7C-1561E92BBB0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3C002CD-B2A9-4ECC-95DC-6BFD88DC5A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A-78AA-479B-AB7C-1561E92BBB0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30BE548-65D9-47AF-8E23-3CE756500B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B-78AA-479B-AB7C-1561E92BBB0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4731D3F-19DF-426F-B4CC-9782911BB4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C-78AA-479B-AB7C-1561E92BBB0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25062B8-46A1-4BC6-A1E8-4EB5E053E99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D-78AA-479B-AB7C-1561E92BBB0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9D2C7F8-DB37-4B13-BFED-B92674E91A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E-78AA-479B-AB7C-1561E92BBB0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18CB20E-FD9B-4150-BF55-BB1A75800B2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7EF-78AA-479B-AB7C-1561E92BBB0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C166E43-0101-414B-AE82-3AE5DDACF8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0-78AA-479B-AB7C-1561E92BBB0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393880-0B21-4D13-8514-B472FC2F55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1-78AA-479B-AB7C-1561E92BBB0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4F714A7-BB1E-4785-A917-698ACC7045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2-78AA-479B-AB7C-1561E92BBB0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682D87B-A6AD-4E55-91C3-39F4F07350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3-78AA-479B-AB7C-1561E92BBB0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88CF9A1-4246-44A5-BCC1-A4F20881AA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4-78AA-479B-AB7C-1561E92BBB0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0420ED3-777F-4ADA-B82F-E63C551C06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5-78AA-479B-AB7C-1561E92BBB0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0039B58-A814-4B1F-8F53-0C4BCAD6CF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6-78AA-479B-AB7C-1561E92BBB0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6AA5CD6-AA4B-4254-8817-47D36A2DD1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7-78AA-479B-AB7C-1561E92BBB0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0061EF5-F797-4DBF-8BE1-22ED19392D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8-78AA-479B-AB7C-1561E92BBB0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ECFC1AF-AB9A-4DDB-AA67-2E99AA2706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9-78AA-479B-AB7C-1561E92BBB0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EBE639D-3C58-4BB0-BACC-1287D385D3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A-78AA-479B-AB7C-1561E92BBB0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076EF5E-40B1-4209-ACE6-A887D2E46A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B-78AA-479B-AB7C-1561E92BBB0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A064530-E2F9-420C-BAAB-2FB406D50B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C-78AA-479B-AB7C-1561E92BBB0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48D225DF-B0F2-4B71-9774-5CCD7E61C7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D-78AA-479B-AB7C-1561E92BBB0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86C4245-7DC2-40BE-9217-40BAE34A30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E-78AA-479B-AB7C-1561E92BBB0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2D0CA5B-BA7D-4756-8AA5-CFE7651DB7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7FF-78AA-479B-AB7C-1561E92BBB0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E0E4EE1-5583-4A7D-AFEC-905957A144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0-78AA-479B-AB7C-1561E92BBB0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9183066-75B7-4929-B2A0-EF60BA39FD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1-78AA-479B-AB7C-1561E92BBB0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B165004-9290-4C11-A6E4-42B5F4CD64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2-78AA-479B-AB7C-1561E92BBB0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CB7E7DC-BB5E-4A2F-8AA2-C4F421147F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3-78AA-479B-AB7C-1561E92BBB0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C3C7885-65AB-44A7-AC0D-5605607AF5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4-78AA-479B-AB7C-1561E92BBB0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01ED432-9B39-4C67-8D48-8EFE5A2E90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5-78AA-479B-AB7C-1561E92BBB0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0C591BB-9F34-4DB0-9EAB-78C585B6D4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6-78AA-479B-AB7C-1561E92BBB0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4421071-FCB2-4A54-872B-BBC42631D6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7-78AA-479B-AB7C-1561E92BBB0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01ADF4B-DCCD-4CB4-AD0D-0F6B250A24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8-78AA-479B-AB7C-1561E92BBB0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821145A-25A3-4F13-8CF5-BA94D4604F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9-78AA-479B-AB7C-1561E92BBB0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F2F662A-7CE1-44FC-94EE-AF49FB151A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A-78AA-479B-AB7C-1561E92BBB0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9F25D72-5CEE-45FA-9FC2-AFFF39169F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B-78AA-479B-AB7C-1561E92BBB0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B95FD74-0E6E-4F6A-BD13-AB28B97729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C-78AA-479B-AB7C-1561E92BBB0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508CA355-DAFC-45D5-9A82-E62D4FFCBD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D-78AA-479B-AB7C-1561E92BBB0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28B9E96F-5601-4FFD-AD96-ECC17ACEA5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E-78AA-479B-AB7C-1561E92BBB0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A9A11CC-0FAC-44DD-A7E7-377BDEDF0B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0F-78AA-479B-AB7C-1561E92BBB0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62762433-D5A1-4CC2-AFD8-2F59029D35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0-78AA-479B-AB7C-1561E92BBB0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17836B5-5D63-4AB4-92EB-353DEB9974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1-78AA-479B-AB7C-1561E92BBB00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9807D1FA-74A9-4E58-A27E-86BDF36772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2-78AA-479B-AB7C-1561E92BBB00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52D52CE-0B66-474F-A87F-00A5EDBE59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3-78AA-479B-AB7C-1561E92BBB00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F66E7A33-318B-4B30-B4DF-19267D071F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4-78AA-479B-AB7C-1561E92BBB00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B0C72B0-E909-4137-A0CA-4FC321BB62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5-78AA-479B-AB7C-1561E92BBB00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7421941F-53F5-4AE4-8D86-8A42AE2FFE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6-78AA-479B-AB7C-1561E92BBB00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E02C9F2-203C-480A-9711-6D78EA831D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7-78AA-479B-AB7C-1561E92BBB00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9D464E2-3DBD-4B40-AD91-1B76CEE837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8-78AA-479B-AB7C-1561E92BBB00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11D6BAC-FB8F-463B-99B6-46F5242B3A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9-78AA-479B-AB7C-1561E92BBB00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0DE348E-E037-483F-AB68-976DE4B414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A-78AA-479B-AB7C-1561E92BBB00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6E49A76F-052A-4E71-9253-60CB92120F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B-78AA-479B-AB7C-1561E92BBB00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C829D405-2713-429A-BB16-18DB279395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C-78AA-479B-AB7C-1561E92BBB00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ADB1C4F-166B-4813-B198-7991C3A50E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D-78AA-479B-AB7C-1561E92BBB0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2A9BD3CE-E420-4F51-BADD-272D1C06E9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E-78AA-479B-AB7C-1561E92BBB00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9C76893-13A6-4BDE-ADFF-8E0E81A6BE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1F-78AA-479B-AB7C-1561E92BBB00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A329BE65-8081-44B9-A581-88DF85A44C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0-78AA-479B-AB7C-1561E92BBB00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AD4A5A7-1B53-4FEA-B965-20B5DC594D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1-78AA-479B-AB7C-1561E92BBB00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97DCD66C-52D7-4A53-9A75-33512BEE7A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2-78AA-479B-AB7C-1561E92BBB00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9A4CBE9-D72E-4C6B-997F-560129DC29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3-78AA-479B-AB7C-1561E92BBB0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2C8DC99-5C6F-4B06-9BDA-977C2650FF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4-78AA-479B-AB7C-1561E92BBB00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E6F10E4-9B7E-4182-8F81-ABD7273BA9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5-78AA-479B-AB7C-1561E92BBB00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ED60D9D-2BD0-46DE-B92B-76903C70D4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6-78AA-479B-AB7C-1561E92BBB00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C8645C8-9181-4CF9-922A-EE93836A50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7-78AA-479B-AB7C-1561E92BBB00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6002BF3-1488-43A4-98CB-151B959AB5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8-78AA-479B-AB7C-1561E92BBB00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92DA88A-5C86-407D-898F-19E7F6E910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9-78AA-479B-AB7C-1561E92BBB00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37F84864-9A92-45E7-A4DC-580ED927D7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A-78AA-479B-AB7C-1561E92BBB00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6FEDCFBE-DC3B-41AF-9B18-BEF78778BF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B-78AA-479B-AB7C-1561E92BBB00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6939952A-02AF-47DE-96C5-0BD8265B1B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C-78AA-479B-AB7C-1561E92BBB00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1CDB928C-984B-45DE-B2A7-D16B21D73B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D-78AA-479B-AB7C-1561E92BBB00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01DFB024-A1BF-4DE4-B7AA-C8A38F1BC8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E-78AA-479B-AB7C-1561E92BBB00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B78CD69-5047-4DEB-985F-62CF59128A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2F-78AA-479B-AB7C-1561E92BBB00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6F61A2F-E0DB-4F85-B9D7-C781C2CD7F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0-78AA-479B-AB7C-1561E92BBB00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DCD425E-E920-4507-A0AF-2A1BBF1502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1-78AA-479B-AB7C-1561E92BBB00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2D7F397-0ADA-4EEE-B08C-59890D5DB9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2-78AA-479B-AB7C-1561E92BBB00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D63E0CAE-265A-4912-B639-FFC49B8A3D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3-78AA-479B-AB7C-1561E92BBB00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7E6347AE-5AFD-4DB1-BDB6-65364AD48F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4-78AA-479B-AB7C-1561E92BBB00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3C10D6D-AA4D-455B-8ECA-B7182D82DD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5-78AA-479B-AB7C-1561E92BBB00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896B760-5253-4F7A-B090-788E4E8AF7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6-78AA-479B-AB7C-1561E92BBB00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860EA9AC-4EE8-46F1-A21B-63813C4911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7-78AA-479B-AB7C-1561E92BBB00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1B53E23-0921-464C-A981-BF8AF2C98F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8-78AA-479B-AB7C-1561E92BBB00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88DB497-9653-4D47-BE7A-0E327DB5E2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9-78AA-479B-AB7C-1561E92BBB00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9B460282-5A15-41D4-9DEC-EAF523F4F6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A-78AA-479B-AB7C-1561E92BBB00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61BFA3E4-2278-4F03-A4CF-C46017B86A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B-78AA-479B-AB7C-1561E92BBB00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DAC76D96-5792-4993-B01D-B7F2FBA0B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C-78AA-479B-AB7C-1561E92BBB0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C4EADB6-82D0-41E9-84FA-85815B5693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D-78AA-479B-AB7C-1561E92BBB0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772F293B-04D2-4114-A5E9-3235672D27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E-78AA-479B-AB7C-1561E92BBB0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51C34AC2-7582-40AD-9867-583D85C0A7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3F-78AA-479B-AB7C-1561E92BBB0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079AE12-8B51-4244-8A0B-027E498C10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0-78AA-479B-AB7C-1561E92BBB0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E8F3EEE-ECAE-4A5C-A958-A7DA5FB2E3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1-78AA-479B-AB7C-1561E92BBB0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A0F3D226-D200-42D6-9AD8-1AE18B8E60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2-78AA-479B-AB7C-1561E92BBB0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24EEDEA-3B4A-4B95-AF25-8FF321F3B9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3-78AA-479B-AB7C-1561E92BBB00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11C396F-B271-4DD0-8D48-D15869A631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4-78AA-479B-AB7C-1561E92BBB00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1CA48B1-F0CA-43F7-A50E-AD539D99C2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5-78AA-479B-AB7C-1561E92BBB00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73BFA530-9254-4699-81D5-01F8CDDCE5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6-78AA-479B-AB7C-1561E92BBB00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EA94E91B-B7DD-404F-8FE2-3BA23D0D35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7-78AA-479B-AB7C-1561E92BBB00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C9A06CF8-729D-4B7C-BCAD-A3EBEFAE60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8-78AA-479B-AB7C-1561E92BBB00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67A4699C-6DF1-4BFB-8060-7C5E0E5365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9-78AA-479B-AB7C-1561E92BBB00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663987DD-2BE4-42A1-A29C-BDA3323634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A-78AA-479B-AB7C-1561E92BBB00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BFAE0290-1499-4AD4-B8AC-F7323EBCB6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B-78AA-479B-AB7C-1561E92BBB00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5CE90B21-9A65-4196-B6A6-593FC947EF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C-78AA-479B-AB7C-1561E92BBB00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0E55B28D-2BC7-4E80-ADFA-8EA24F42C3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D-78AA-479B-AB7C-1561E92BBB00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489A8A4-5F6D-4B72-AE0A-A352FD1267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E-78AA-479B-AB7C-1561E92BBB00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18FFF828-8B0D-45C0-B0C0-7F98135AAD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4F-78AA-479B-AB7C-1561E92BBB00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A2ABADEA-692A-4877-8C23-0A9A6AF7BA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0-78AA-479B-AB7C-1561E92BBB00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440DAA6-5660-4343-B7F8-566BF320F7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1-78AA-479B-AB7C-1561E92BBB00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732B37A-E95C-41D0-843C-191DC4B130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2-78AA-479B-AB7C-1561E92BBB00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301EF5D4-FB31-433D-AB69-B6BB8FC37C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3-78AA-479B-AB7C-1561E92BBB00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D0E45AC2-82DF-468B-B943-9C4F99C74C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4-78AA-479B-AB7C-1561E92BBB0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F8D17191-F7B3-4401-9ED6-89026CF782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5-78AA-479B-AB7C-1561E92BBB00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CB8A0583-41B9-42A9-9476-796A9958BB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6-78AA-479B-AB7C-1561E92BBB00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EBDCC2CA-AF27-4C02-A653-CB377FCF7A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7-78AA-479B-AB7C-1561E92BBB00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BC0F9B7-88FE-49AD-B08A-58089D5BDA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8-78AA-479B-AB7C-1561E92BBB00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FAD9C128-4D9C-45CF-BC93-9081946B8C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9-78AA-479B-AB7C-1561E92BBB00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8E41F349-C96C-4B0D-99BE-A31116623D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A-78AA-479B-AB7C-1561E92BBB00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5A1CDE54-7BD5-43C7-BB7B-5E66EBA24A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B-78AA-479B-AB7C-1561E92BBB00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D604942B-F38A-4DCE-AFFE-E008D89D5B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C-78AA-479B-AB7C-1561E92BBB00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8609442-C152-4582-824C-7D765F1EA3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D-78AA-479B-AB7C-1561E92BBB00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93185BD-8071-4156-9E29-E34523BEDF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E-78AA-479B-AB7C-1561E92BBB00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A44C7073-66E6-4DF4-AA5A-39357B3F64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5F-78AA-479B-AB7C-1561E92BBB0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29E64567-EA25-4778-A700-6E4909F954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0-78AA-479B-AB7C-1561E92BBB00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620874E9-3B20-4220-AAD8-34338A9818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1-78AA-479B-AB7C-1561E92BBB00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C3DC712A-B994-4F3A-BAE0-393C77A53C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2-78AA-479B-AB7C-1561E92BBB00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A5B6BD72-2AE1-4579-8823-E7E350E3C6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3-78AA-479B-AB7C-1561E92BBB00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205608A3-42AB-47E0-8489-94E31E105D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4-78AA-479B-AB7C-1561E92BBB00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B9429A0-DD05-4E77-AC89-284F22B242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5-78AA-479B-AB7C-1561E92BBB00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6469C4B9-887B-4AFF-B4AF-3AD2E0D8C7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6-78AA-479B-AB7C-1561E92BBB00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446226F3-35CA-430B-982D-084CDFE6A7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7-78AA-479B-AB7C-1561E92BBB00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9C6D9BAF-B628-43F0-88F7-D513D755F3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8-78AA-479B-AB7C-1561E92BBB00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21032146-3029-45E0-8FC0-57EB5B7F05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9-78AA-479B-AB7C-1561E92BBB0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27BEA0C4-332D-47F4-904B-1EA9908938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A-78AA-479B-AB7C-1561E92BBB00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2CED137-B4CB-43A5-82B6-E78C98289E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B-78AA-479B-AB7C-1561E92BBB00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FD7337F0-C6B3-4B49-8560-3DE191E01E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C-78AA-479B-AB7C-1561E92BBB00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4BE017A8-1A83-4A96-BF40-2740C0F50A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D-78AA-479B-AB7C-1561E92BBB00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E4537607-B7C7-4F92-B351-9A41DCBDE8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E-78AA-479B-AB7C-1561E92BBB00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2EF55B6A-4BB3-417F-9849-8C4D38D7AA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6F-78AA-479B-AB7C-1561E92BBB00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A9070E5D-513B-46E1-84E4-87C5897CAA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0-78AA-479B-AB7C-1561E92BBB00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F151E600-C8DE-4F87-B092-857CA4D134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1-78AA-479B-AB7C-1561E92BBB00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77D1AE1C-F74E-4116-91A6-E7354AF9F9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2-78AA-479B-AB7C-1561E92BBB00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496FD043-F033-4E55-B19B-303066E19D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3-78AA-479B-AB7C-1561E92BBB00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B2603319-7124-4452-9C32-D84D82B425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4-78AA-479B-AB7C-1561E92BBB00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1469702E-8661-4AF0-8C4D-317660BF5A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5-78AA-479B-AB7C-1561E92BBB00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6702D314-9381-466E-BA74-C76ACC4322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6-78AA-479B-AB7C-1561E92BBB00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EC01D6AA-0B68-4AA0-8C37-829D520C8F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7-78AA-479B-AB7C-1561E92BBB00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04E2C79D-EB3B-41BF-9BD3-DB04D3531F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8-78AA-479B-AB7C-1561E92BBB00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32AC51D0-1592-41D7-A0BA-DEA9355DFB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9-78AA-479B-AB7C-1561E92BBB00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1C306A7F-E020-4D58-8808-E0A4912FA6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A-78AA-479B-AB7C-1561E92BBB00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A1515EE-E78B-4183-822D-1ED8A2FEE0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B-78AA-479B-AB7C-1561E92BBB00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FDF1DD3E-73FB-4BBC-8B1D-6B47DB1164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C-78AA-479B-AB7C-1561E92BBB00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E785E1FE-0EC2-4749-BAC5-C66122854C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D-78AA-479B-AB7C-1561E92BBB00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2137B302-E887-4F72-B7ED-63E45C3253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E-78AA-479B-AB7C-1561E92BBB00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97291C32-824C-4CCE-86F9-CDE5679207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7F-78AA-479B-AB7C-1561E92BBB00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C9917FEF-42FB-41F7-9BB9-732E3C517F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0-78AA-479B-AB7C-1561E92BBB00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4063BBFB-2BBB-4C38-A8D3-B8BDC5BBC3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1-78AA-479B-AB7C-1561E92BBB00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337B4EC7-0541-4CAA-81C8-4A2866F496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2-78AA-479B-AB7C-1561E92BBB00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3FBF9B8-8E1D-43E2-BA31-3A99D20094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3-78AA-479B-AB7C-1561E92BBB00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A695267F-03B6-421F-87B0-A919A96F5A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4-78AA-479B-AB7C-1561E92BBB00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58D7E0C8-28C1-42F3-A2E1-F1F6F86494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5-78AA-479B-AB7C-1561E92BBB00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2A306174-D30A-4E44-9FE1-033A6920E0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6-78AA-479B-AB7C-1561E92BBB00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F6557C5D-7B74-470D-829E-5FF3F77F2B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7-78AA-479B-AB7C-1561E92BBB00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6A2EE1A5-86AE-4793-A2E7-8711823598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8-78AA-479B-AB7C-1561E92BBB00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9B1FA04A-902B-4407-9E14-6E003B8053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9-78AA-479B-AB7C-1561E92BBB00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581EC25A-7E83-44E9-8CD4-58BD610E88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A-78AA-479B-AB7C-1561E92BBB00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B0477671-1FBF-40D2-B0FC-EC818D597A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B-78AA-479B-AB7C-1561E92BBB00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FDB7BE62-5C60-4427-9E36-75AB027EED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C-78AA-479B-AB7C-1561E92BBB00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F3E159FC-6355-4193-9719-DE699C490A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D-78AA-479B-AB7C-1561E92BBB00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473A9ABC-AF35-4466-AAA1-5951879582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E-78AA-479B-AB7C-1561E92BBB00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009C049A-74A1-40F7-ABA5-D18656B12C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8F-78AA-479B-AB7C-1561E92BBB00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51F58954-D232-41F1-B0AD-1FC511AE1E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0-78AA-479B-AB7C-1561E92BBB00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B5C11E8E-6C46-4C22-94A2-EF85E1D3D8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1-78AA-479B-AB7C-1561E92BBB00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9A15B6D0-18E1-4991-94F0-3E9A57E2C1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2-78AA-479B-AB7C-1561E92BBB00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FFB52008-0B81-445F-A438-B32BDDDAAF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3-78AA-479B-AB7C-1561E92BBB00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72C71C8F-419F-4DF4-A4B2-01403A73C1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4-78AA-479B-AB7C-1561E92BBB00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27931BCE-742D-444A-A489-21DA06AA45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5-78AA-479B-AB7C-1561E92BBB00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ED32A9CA-14CC-4726-BF8E-7B4FD8B45D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6-78AA-479B-AB7C-1561E92BBB00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72C6905B-76E6-4E6C-9CD4-2895304069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7-78AA-479B-AB7C-1561E92BBB00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E524D613-3893-4F99-9229-85715BCD60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8-78AA-479B-AB7C-1561E92BBB00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D89DBAA4-CE96-48EA-88D5-46CF256987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9-78AA-479B-AB7C-1561E92BBB00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8BA50FD0-0406-4108-BCBC-1D64103957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A-78AA-479B-AB7C-1561E92BBB00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CCD050A4-7EE6-4636-8B8A-3FC40429A3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B-78AA-479B-AB7C-1561E92BBB00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57A089AA-FDB4-46F9-8DA9-B064FDB505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C-78AA-479B-AB7C-1561E92BBB00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B8F5C0F7-99CC-41D6-BEA4-6C5165255D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D-78AA-479B-AB7C-1561E92BBB00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CFCD6934-7F57-4257-A5B3-6C24B09A65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E-78AA-479B-AB7C-1561E92BBB00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52602916-C859-4804-A934-6F3DF3CC9C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9F-78AA-479B-AB7C-1561E92BBB00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6C57D15E-4A21-412A-BDD9-8861F1CAF5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0-78AA-479B-AB7C-1561E92BBB00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E0240B48-84D6-4535-A9EA-A597AFE50D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1-78AA-479B-AB7C-1561E92BBB00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DB8EA89F-4F56-4D85-8EB7-D48A831B8A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2-78AA-479B-AB7C-1561E92BBB00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CED72767-9714-475D-9CD4-DDE019B278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3-78AA-479B-AB7C-1561E92BBB00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EEE740D-CEF3-4925-B5C2-D0722E01C7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4-78AA-479B-AB7C-1561E92BBB00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1A2DA5B4-17DF-47B8-866C-71D9BEFF7B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5-78AA-479B-AB7C-1561E92BBB00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71D55381-CAE1-4A2A-9E4B-CDE66DB899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6-78AA-479B-AB7C-1561E92BBB00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9D26235F-6BC5-4F4F-914A-A075319A74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7-78AA-479B-AB7C-1561E92BBB00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47E8CDDB-197B-4732-BCC3-8BDACD2847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8-78AA-479B-AB7C-1561E92BBB00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DA187706-934F-432C-8EDB-47E4164949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9-78AA-479B-AB7C-1561E92BBB00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A2AA774B-6A4A-47CF-8F17-BA003E8D27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A-78AA-479B-AB7C-1561E92BBB00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E9EB32AF-1AF4-487A-9D99-5D527CF361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B-78AA-479B-AB7C-1561E92BBB00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5CE7E257-595C-4314-871B-E388C62969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C-78AA-479B-AB7C-1561E92BBB00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CCF3D568-4F65-4839-A52F-351F1E6951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D-78AA-479B-AB7C-1561E92BBB00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C5927A64-AEF5-4A62-8719-45408A1140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E-78AA-479B-AB7C-1561E92BBB00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1845FA02-8AF6-4F36-A9B7-5840941470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AF-78AA-479B-AB7C-1561E92BBB00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FA3A3DFC-B608-429D-A79D-C5F37FF85E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0-78AA-479B-AB7C-1561E92BBB00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DFD9DB27-9D9A-4A4F-829A-1F2666D400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1-78AA-479B-AB7C-1561E92BBB00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E96D0EEE-D29F-474C-9B80-2F7C566366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2-78AA-479B-AB7C-1561E92BBB00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A1A96565-02EF-403B-A28C-25188DBBA1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3-78AA-479B-AB7C-1561E92BBB00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EECB030D-6BFD-4F8E-A891-5F2BED9506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4-78AA-479B-AB7C-1561E92BBB00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C8C394D3-6AC1-4269-936A-BB3AA9B761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5-78AA-479B-AB7C-1561E92BBB00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A5915C13-D2CC-4DAC-9751-8993EFD3B1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6-78AA-479B-AB7C-1561E92BBB00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8AA95B63-04E7-4D0E-878C-156B80A1E9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7-78AA-479B-AB7C-1561E92BBB00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03F25CD5-CAC2-4004-829D-C3D0A7EA9F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8-78AA-479B-AB7C-1561E92BBB00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4159607A-BAAB-49A5-BE3F-58011A7E5F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9-78AA-479B-AB7C-1561E92BBB00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F9CDE570-DE60-4CA7-B277-B45194C3F6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A-78AA-479B-AB7C-1561E92BBB00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B9078035-9551-4F8E-8DCD-D24435FED9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B-78AA-479B-AB7C-1561E92BBB00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CBE483D7-93DB-4B59-86BD-AC32EDB06F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C-78AA-479B-AB7C-1561E92BBB00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F9AA735C-17E7-4D04-B49D-697B106EF4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D-78AA-479B-AB7C-1561E92BBB00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19CBE348-5714-4157-85A4-6F2D9BB89F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E-78AA-479B-AB7C-1561E92BBB00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59695E6D-1766-4F02-952F-EF02400C18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BF-78AA-479B-AB7C-1561E92BBB00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69366F5E-7C56-461E-83F1-594CA430F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0-78AA-479B-AB7C-1561E92BBB00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1F8781A4-3937-454F-8034-A07426E353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1-78AA-479B-AB7C-1561E92BBB00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E1AE60CB-B531-44F8-9729-E0DFAD0586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2-78AA-479B-AB7C-1561E92BBB00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26CEE2F0-675F-443F-AB1A-DF3C37666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3-78AA-479B-AB7C-1561E92BBB00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EA729808-DBD5-428F-A914-C81A6E8912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4-78AA-479B-AB7C-1561E92BBB00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BA077E29-375B-4F31-AF0C-259AF924B2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5-78AA-479B-AB7C-1561E92BBB00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7312025C-43CD-4B35-9D6A-2429F5E2FA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6-78AA-479B-AB7C-1561E92BBB00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907BD2BC-4732-4BB8-9FA1-7F94BAE32A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7-78AA-479B-AB7C-1561E92BBB00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4F8CC595-E34B-4886-A05B-01039B49DE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8-78AA-479B-AB7C-1561E92BBB00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AF48D9B0-AB22-4930-AFC5-881E59945B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9-78AA-479B-AB7C-1561E92BBB00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3D65FE4F-1B35-41AE-8964-D3BC1A2064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A-78AA-479B-AB7C-1561E92BBB00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CCBB050A-668B-4F77-A03D-B8533B54D9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B-78AA-479B-AB7C-1561E92BBB00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A9C8D579-B2F2-4795-96D1-4B5CA0441B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C-78AA-479B-AB7C-1561E92BBB00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A7DAF2CF-1802-498C-8315-CF7EBDD869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D-78AA-479B-AB7C-1561E92BBB00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E3AFA3F1-411C-4C36-BD7D-E8F4431690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E-78AA-479B-AB7C-1561E92BBB00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775E9CF2-D3BD-4C47-BDE2-3661B5D4E4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CF-78AA-479B-AB7C-1561E92BBB00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8EC5FA21-0D84-4039-87BE-4AF097084F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0-78AA-479B-AB7C-1561E92BBB00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8FA09616-4747-4BA2-9900-306CED615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1-78AA-479B-AB7C-1561E92BBB00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6AE5F325-9BA9-4C86-AA56-D4AC71B535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2-78AA-479B-AB7C-1561E92BBB00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64913259-AD80-4F2F-B259-7A03443D59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3-78AA-479B-AB7C-1561E92BBB00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63005814-AE24-4089-B709-642946293A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4-78AA-479B-AB7C-1561E92BBB00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BB61D7E5-FBFC-461F-9572-C2CBD49EEB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5-78AA-479B-AB7C-1561E92BBB00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80599DBD-C17B-4F41-995F-219DBCB60F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6-78AA-479B-AB7C-1561E92BBB00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64561630-BAEE-4CA6-92CC-083EABDDDB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7-78AA-479B-AB7C-1561E92BBB00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27717A5-78CF-4575-8722-563CBC8832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8-78AA-479B-AB7C-1561E92BBB00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460A45B6-3437-4A36-ACFA-221BCE5472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9-78AA-479B-AB7C-1561E92BBB00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FA23ACB4-B22F-4E4B-A1D5-D07B0F0327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A-78AA-479B-AB7C-1561E92BBB00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AACFBEF3-3B7C-4FC3-A03A-D421B364D7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B-78AA-479B-AB7C-1561E92BBB00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34F82D1D-A52E-4F9A-9847-B01CD16F14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C-78AA-479B-AB7C-1561E92BBB00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7ACEFB01-69E3-4164-A0E6-0F1B762D2E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D-78AA-479B-AB7C-1561E92BBB00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FE40E181-0A84-46D6-AC35-CF3C7375D4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E-78AA-479B-AB7C-1561E92BBB00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6902C2FA-6C0E-4A0E-BE21-6FE386D6C7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DF-78AA-479B-AB7C-1561E92BBB00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67CF89BF-A76A-4097-B8BE-1143AAB0DA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0-78AA-479B-AB7C-1561E92BBB00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1A858058-8F3F-4B34-B08F-1ED665FBC4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1-78AA-479B-AB7C-1561E92BBB00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EC1093B7-6BC1-4BB9-8EBD-FA11D0AAD1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2-78AA-479B-AB7C-1561E92BBB00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0E14A085-196B-4F43-A875-3EB1F57AD3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3-78AA-479B-AB7C-1561E92BBB00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F15DC72A-CEDC-48ED-8D47-31705DEFBC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4-78AA-479B-AB7C-1561E92BBB00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D0A57768-A759-471E-8EA8-2CABCBFD65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5-78AA-479B-AB7C-1561E92BBB00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C8BFFE8A-F746-4753-994C-A623C33B8C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6-78AA-479B-AB7C-1561E92BBB00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82AA1869-F5F9-4D6F-810D-7595C496ED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7-78AA-479B-AB7C-1561E92BBB00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29A1AF36-B6BA-4C49-9260-3AC8DE35BB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8-78AA-479B-AB7C-1561E92BBB00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DC07F29D-3636-4D5B-8F63-2A9177317D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9-78AA-479B-AB7C-1561E92BBB00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D4CEED3E-234A-4BD1-8A49-03B59B57AD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A-78AA-479B-AB7C-1561E92BBB00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98ED0A17-5F98-4CA6-8FEE-598A811C7E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B-78AA-479B-AB7C-1561E92BBB00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0F1BEC0F-543C-4FFD-8956-297C633D22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C-78AA-479B-AB7C-1561E92BBB00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17302D96-86A8-4DDD-856A-967919678D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D-78AA-479B-AB7C-1561E92BBB00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7978612E-D2E8-434A-9ABB-B02627CA78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E-78AA-479B-AB7C-1561E92BBB00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64B3975F-DA50-446F-BBBD-8A0253CBC1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EF-78AA-479B-AB7C-1561E92BBB00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2547FE19-BCE8-4952-879D-1B40A05866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0-78AA-479B-AB7C-1561E92BBB00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D53B9BE1-7F82-4B36-AA4D-61B9A34A44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1-78AA-479B-AB7C-1561E92BBB00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93674306-5A96-4134-AC66-BB58A0309C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2-78AA-479B-AB7C-1561E92BBB00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AE1A578-19A2-4A54-A41B-C50825E16E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3-78AA-479B-AB7C-1561E92BBB00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88BDF254-7570-4B3E-93A7-539215DFE0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4-78AA-479B-AB7C-1561E92BBB00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FF4C597E-B120-41B7-84E0-BE9AC0849E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5-78AA-479B-AB7C-1561E92BBB00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39DBDAF7-E3AA-4D50-9792-4FA8FF9FD2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6-78AA-479B-AB7C-1561E92BBB00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C4D823D9-4026-4DD3-8E15-A2EE0CA0DB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7-78AA-479B-AB7C-1561E92BBB00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F78163AE-E106-4F79-9E29-D15491DB29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8-78AA-479B-AB7C-1561E92BBB00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4686B9FE-9A83-499C-954F-2D4C3AE901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9-78AA-479B-AB7C-1561E92BBB00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7DDED1C0-EB5F-4BB6-8E52-C934B00C6A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A-78AA-479B-AB7C-1561E92BBB00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E61FBA43-9C7A-4FDF-8088-B7557C4623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B-78AA-479B-AB7C-1561E92BBB00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8040C55F-9668-4D7B-8032-2FB493F38E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C-78AA-479B-AB7C-1561E92BBB00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42C6249E-4572-4352-BB2F-967BF884FC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D-78AA-479B-AB7C-1561E92BBB00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185FCF1D-410C-4554-BEF4-8CDA326894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E-78AA-479B-AB7C-1561E92BBB00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1BD4DBF9-8668-40E9-9EA2-D54E22BD92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8FF-78AA-479B-AB7C-1561E92BBB00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2E586C29-47A3-42E8-8948-DF0B100FBF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0-78AA-479B-AB7C-1561E92BBB00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C03D07CA-939D-4549-A27E-F91360493C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1-78AA-479B-AB7C-1561E92BBB00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2239625C-64F7-4647-8711-5D2B943740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2-78AA-479B-AB7C-1561E92BBB00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5B436026-8A9D-4004-9C11-E3A22F1932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3-78AA-479B-AB7C-1561E92BBB00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AEEBD08C-A1A2-4221-A65D-A3E858AB54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4-78AA-479B-AB7C-1561E92BBB00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9DF3CE48-14A8-475B-A7CD-059CA3F122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5-78AA-479B-AB7C-1561E92BBB00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544AD070-14D2-4F65-80E8-7F424763F5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6-78AA-479B-AB7C-1561E92BBB00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73BA1E76-C885-4B3C-A4BB-1CFF57705C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7-78AA-479B-AB7C-1561E92BBB00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AE71C9BC-17AE-4DD2-A04F-9566B411FB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8-78AA-479B-AB7C-1561E92BBB00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662753CA-0671-4E35-A840-30C5561D5A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9-78AA-479B-AB7C-1561E92BBB00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BDC49175-53BB-4DBB-AD02-99D4ABE1E7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A-78AA-479B-AB7C-1561E92BBB00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8201865C-9AC2-48B0-AAB2-815DCA71C4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B-78AA-479B-AB7C-1561E92BBB00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D2A1E7BB-954E-43D7-96B5-E5E8EE7DE9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C-78AA-479B-AB7C-1561E92BBB00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65A525DC-7956-4F4D-939A-99B725FADD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D-78AA-479B-AB7C-1561E92BBB00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E3E900A9-B3D3-45A1-A707-9255809E5F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E-78AA-479B-AB7C-1561E92BBB00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7896EC3C-AB6D-411A-9EC6-8E7592E1F5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0F-78AA-479B-AB7C-1561E92BBB00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86B926C2-4383-411B-8D86-59935A2F14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0-78AA-479B-AB7C-1561E92BBB00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645621BA-8085-414B-9B88-496D56127E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1-78AA-479B-AB7C-1561E92BBB00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4050442C-3130-41A5-922D-BC592A6350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2-78AA-479B-AB7C-1561E92BBB00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938EF80D-E0B0-4B0B-B202-BD25E401A6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3-78AA-479B-AB7C-1561E92BBB00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119246DD-A52E-4D3C-A371-C7C50A4518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4-78AA-479B-AB7C-1561E92BBB00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AF61EB09-483C-4648-A7E7-D5BF5F2614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5-78AA-479B-AB7C-1561E92BBB00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CC66A483-5741-4AB8-8659-ED9EA0AC54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6-78AA-479B-AB7C-1561E92BBB00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07D823EE-7E8B-477F-8303-2D8D09EB59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7-78AA-479B-AB7C-1561E92BBB00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879E0ADD-824F-4381-8C0C-064639196D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8-78AA-479B-AB7C-1561E92BBB00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C7DFF03C-5A79-4B6E-928A-9465AD0F4D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9-78AA-479B-AB7C-1561E92BBB00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148E8975-DC4C-491F-9417-FC3563F830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A-78AA-479B-AB7C-1561E92BBB00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1627326C-0A59-4495-A6E1-7C17307368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B-78AA-479B-AB7C-1561E92BBB00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AF7B86B6-D703-4B1E-8D90-95D338F8DB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C-78AA-479B-AB7C-1561E92BBB00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7FAD4B8D-3DAE-47FA-BB0E-078A90D74F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D-78AA-479B-AB7C-1561E92BBB00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80F682D9-A1E2-437C-8673-B1EADB4FD9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E-78AA-479B-AB7C-1561E92BBB00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D60CDAAD-003F-45B2-BEB7-1B5A8B56A6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1F-78AA-479B-AB7C-1561E92BBB00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D4088D5A-7819-45E7-9E64-EA72874A9A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0-78AA-479B-AB7C-1561E92BBB00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A480C074-5016-41A2-B697-9A33A88B96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1-78AA-479B-AB7C-1561E92BBB00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C4FBDF01-29CD-444B-A151-C3840EDD9E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2-78AA-479B-AB7C-1561E92BBB00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3ABB9569-ACD8-4681-B6A3-2197C74D06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3-78AA-479B-AB7C-1561E92BBB00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42A7E466-E0CB-4849-822C-49EA3E19B8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4-78AA-479B-AB7C-1561E92BBB00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321CD53C-7A73-49B6-BA72-2428F79EA4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5-78AA-479B-AB7C-1561E92BBB00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C3CE22C0-1934-4CC5-975B-AECA206E07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6-78AA-479B-AB7C-1561E92BBB00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8137F952-7127-4821-80AB-4F5DE0161E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7-78AA-479B-AB7C-1561E92BBB00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2F1A399-5627-4246-94B7-DB43584015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8-78AA-479B-AB7C-1561E92BBB00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06135AC6-7455-497F-999C-586127E281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9-78AA-479B-AB7C-1561E92BBB00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3ADCA876-00BD-47AE-9374-F56D153F73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A-78AA-479B-AB7C-1561E92BBB00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3926B2C0-3D70-41CD-8CE7-C20F3C2074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B-78AA-479B-AB7C-1561E92BBB00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B3AB37EF-9A07-4E8C-B26D-D4F4E1A0B5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C-78AA-479B-AB7C-1561E92BBB00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D06293BD-0778-4682-85FE-DA10B46713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D-78AA-479B-AB7C-1561E92BBB00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D28A0959-93C0-4E72-90F2-F99959BF2D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E-78AA-479B-AB7C-1561E92BBB00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73CC518E-6B37-4F3C-BFFF-D5D7887164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2F-78AA-479B-AB7C-1561E92BBB00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253B3D48-A45E-4B99-8206-0A1714B5BC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0-78AA-479B-AB7C-1561E92BBB00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F4FB1F25-4C2B-4C8E-97FB-3F9B6467AE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1-78AA-479B-AB7C-1561E92BBB00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56DF2E86-93AA-49A8-946C-5121E32E46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2-78AA-479B-AB7C-1561E92BBB00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A7366D8-6878-4FFA-833F-B63D5A2EC6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3-78AA-479B-AB7C-1561E92BBB00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F545F308-D217-42F2-8E1A-174115B5AA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4-78AA-479B-AB7C-1561E92BBB00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BC054F55-40D6-4AAD-97C8-A777082B40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5-78AA-479B-AB7C-1561E92BBB00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00568A68-A6F1-44BD-8E48-36F150B58C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6-78AA-479B-AB7C-1561E92BBB00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3EBCF11E-0ECE-4D0E-8E9F-A06208BF1A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7-78AA-479B-AB7C-1561E92BBB00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59E0D221-EE67-42B7-9093-69B692B91F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8-78AA-479B-AB7C-1561E92BBB00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A9C60C06-C962-4E70-9D0B-A7D95DC138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9-78AA-479B-AB7C-1561E92BBB00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5B7DD2D3-7B46-4A6B-9EFD-1EF26FE9B8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A-78AA-479B-AB7C-1561E92BBB00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1991E270-484A-4434-A40A-141D0077EF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B-78AA-479B-AB7C-1561E92BBB00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24F716AB-E351-44DD-958F-60AAB0C38A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C-78AA-479B-AB7C-1561E92BBB00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8D2E0043-ABE0-4177-8290-511147869D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D-78AA-479B-AB7C-1561E92BBB00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AAA1EF47-C23F-4D74-AECB-7C842BC691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E-78AA-479B-AB7C-1561E92BBB00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9A8F4386-DCAD-4857-9E37-E4C835D6CF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3F-78AA-479B-AB7C-1561E92BBB00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BD5E23D3-107F-4E23-B94B-AC153895DC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0-78AA-479B-AB7C-1561E92BBB00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8FCE7A5F-BEB8-4E0F-B228-EDC2AE669C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1-78AA-479B-AB7C-1561E92BBB00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7256BCBF-6DA1-4847-BC8F-2358849208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2-78AA-479B-AB7C-1561E92BBB00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FA212033-9C71-4850-829F-F0A2CFFEDF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3-78AA-479B-AB7C-1561E92BBB00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82BA8FDC-07D7-4EA4-8174-DC986DC136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4-78AA-479B-AB7C-1561E92BBB00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726AA1EE-088C-422A-A352-7317C87AED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5-78AA-479B-AB7C-1561E92BBB00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7600E167-85A4-4766-B2C7-8F442426DA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6-78AA-479B-AB7C-1561E92BBB00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6366EE37-02D8-428E-A7BC-8815671805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7-78AA-479B-AB7C-1561E92BBB00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322FAFD3-26AD-484E-91D3-60773D9708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8-78AA-479B-AB7C-1561E92BBB00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CA2977C0-C2EA-4A0C-97BC-F05BF9ED80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9-78AA-479B-AB7C-1561E92BBB00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63D8212B-9210-47C5-9C2D-336851A83D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A-78AA-479B-AB7C-1561E92BBB00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FBB114E6-BB19-4934-AF6F-DDC92CB934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B-78AA-479B-AB7C-1561E92BBB00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9507B28D-1911-4255-A60F-B538FE8C4D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C-78AA-479B-AB7C-1561E92BBB00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07F10637-DD65-47BD-A843-B885E66B79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D-78AA-479B-AB7C-1561E92BBB00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F83C94F1-5150-4E7A-B0A6-E9E56128AE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E-78AA-479B-AB7C-1561E92BBB00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255999F9-EEA1-4D41-B643-5CA29F8F98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4F-78AA-479B-AB7C-1561E92BBB00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79868259-CBA0-4C8E-8541-F9F046C240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0-78AA-479B-AB7C-1561E92BBB00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624DBB79-FF20-472E-B75A-DB135FAD22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1-78AA-479B-AB7C-1561E92BBB00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E9C8BD09-3814-41E6-B99F-437DDB8A5F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2-78AA-479B-AB7C-1561E92BBB00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0A1E0742-54B0-4C9B-93BA-E6CFF9B631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3-78AA-479B-AB7C-1561E92BBB00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F946B82E-A996-4AC4-9D92-F0E5ED2848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4-78AA-479B-AB7C-1561E92BBB00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2AA70B98-A403-4971-B329-818DE8A417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5-78AA-479B-AB7C-1561E92BBB00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B346A8C8-2C93-4F97-9096-27C13FD129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6-78AA-479B-AB7C-1561E92BBB00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E544ECC5-A417-4620-AA91-94563185D4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7-78AA-479B-AB7C-1561E92BBB00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4DE751BC-58D7-44EB-92A6-6F1F156219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8-78AA-479B-AB7C-1561E92BBB00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FAD948F6-063F-4514-ACA0-156D8A4FF4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9-78AA-479B-AB7C-1561E92BBB00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61F2F74B-BF48-477B-889D-CD8F992C15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A-78AA-479B-AB7C-1561E92BBB00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A8169D14-ACF3-4947-AA1D-97861834AD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B-78AA-479B-AB7C-1561E92BBB00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EED203C4-62FC-43C6-82F7-364E72AC82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C-78AA-479B-AB7C-1561E92BBB00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D8E7FFC8-A1D7-4F06-8483-35977EC369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D-78AA-479B-AB7C-1561E92BBB00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8613FF61-AF96-4CCD-9175-33BD7CE0CA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E-78AA-479B-AB7C-1561E92BBB00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25F29B7B-45D3-4D9B-BE4A-5847AC9FCE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5F-78AA-479B-AB7C-1561E92BBB00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367C6603-FFD0-4495-89F6-0D6CF4416F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0-78AA-479B-AB7C-1561E92BBB00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B55627F0-9669-4B9D-A0E0-32DD305B50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1-78AA-479B-AB7C-1561E92BBB00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690500FC-2110-43FE-8928-7C03E59B1C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2-78AA-479B-AB7C-1561E92BBB00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0079548A-CF35-46F0-96A1-B0E18C03AD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3-78AA-479B-AB7C-1561E92BBB00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14F35C26-8F5E-464E-87A3-01190B5FF1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4-78AA-479B-AB7C-1561E92BBB00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B8073468-A85D-4406-8319-391D83BD5B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5-78AA-479B-AB7C-1561E92BBB00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20950DCA-DA5A-4DFD-9799-23531204D9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6-78AA-479B-AB7C-1561E92BBB00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1D22C95B-6E11-4562-8542-B357A99242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7-78AA-479B-AB7C-1561E92BBB00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6C0F3CE-14EE-4A74-83F6-AF4734E581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8-78AA-479B-AB7C-1561E92BBB00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17EF797F-CD94-42C4-A994-A4C993A306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9-78AA-479B-AB7C-1561E92BBB00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E0DE133D-AAD6-40D3-B498-881327FECD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A-78AA-479B-AB7C-1561E92BBB00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4E1E29B0-EAB6-4330-B271-EEA620B31E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B-78AA-479B-AB7C-1561E92BBB00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FCB6F2A6-7DFB-4F1F-A740-E8FE63701A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C-78AA-479B-AB7C-1561E92BBB00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E610C309-6692-459E-AD91-8B42B25849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D-78AA-479B-AB7C-1561E92BBB00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AF019327-06DA-43E1-9F2E-6C0C0BBEDB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E-78AA-479B-AB7C-1561E92BBB00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021B9136-0414-4829-B210-4711863451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6F-78AA-479B-AB7C-1561E92BBB00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59532592-AAA8-4827-AEBF-98D9E6345F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0-78AA-479B-AB7C-1561E92BBB00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93E221BB-DFF6-48BC-8397-F4C6982F49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1-78AA-479B-AB7C-1561E92BBB00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EA818657-4E71-40CF-A2F1-57BE59F7F7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2-78AA-479B-AB7C-1561E92BBB00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9A92D862-D69C-4714-A626-1B3A5C8A12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3-78AA-479B-AB7C-1561E92BBB00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2CD774F8-7446-40FD-8987-4BF341242D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4-78AA-479B-AB7C-1561E92BBB00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0CD22406-2896-4D01-8FBA-0B44330E96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5-78AA-479B-AB7C-1561E92BBB00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57E4FA48-3BA4-4C42-9F99-275E78D4DF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6-78AA-479B-AB7C-1561E92BBB00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66EB9C05-EB77-4919-BF0A-1E3C701C43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7-78AA-479B-AB7C-1561E92BBB00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3773B049-E7A6-48BA-A339-F618471E10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8-78AA-479B-AB7C-1561E92BBB00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EB72F31D-C24B-4D07-B6EF-BE8FEC552F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9-78AA-479B-AB7C-1561E92BBB00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8B485DC1-B1FC-4DEB-8E68-1ED037270C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A-78AA-479B-AB7C-1561E92BBB00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EFB6C42C-5672-46F5-BF60-9A6CF0675B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B-78AA-479B-AB7C-1561E92BBB00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4E06634B-4D66-4CF7-89A2-7EE6A5305E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C-78AA-479B-AB7C-1561E92BBB00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EB118F6A-3DC4-48F5-9814-E6CBBF7BBC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D-78AA-479B-AB7C-1561E92BBB00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BEE8303B-FE2D-4CE3-9776-6F50E53D04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E-78AA-479B-AB7C-1561E92BBB00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3168ED5A-012A-4C18-8EF7-BC4DEB1D53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7F-78AA-479B-AB7C-1561E92BBB00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67BE0F16-FC15-4C5A-9ACB-53FA3EB624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0-78AA-479B-AB7C-1561E92BBB00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8DFD4A77-4805-4F85-8D11-9EBD7DD5FF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1-78AA-479B-AB7C-1561E92BBB00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F02F896A-5A64-4FE6-B998-EF9DFCB953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2-78AA-479B-AB7C-1561E92BBB00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F3C31148-ED27-484C-B955-1F3C271CD4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3-78AA-479B-AB7C-1561E92BBB00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6DF5F336-659B-48DB-B48F-8EBA4FCBCF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4-78AA-479B-AB7C-1561E92BBB00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12E2269D-9D2C-49A0-8370-79269C2AF4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5-78AA-479B-AB7C-1561E92BBB00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33DC8EFB-A181-4575-83A4-D3F9A2B80B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6-78AA-479B-AB7C-1561E92BBB00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39EEE73D-DBA9-4CBB-A90C-60EA61B2CD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7-78AA-479B-AB7C-1561E92BBB00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F13DFF59-4E3E-49EE-B6EB-347C6881C9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8-78AA-479B-AB7C-1561E92BBB00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032636A7-2716-42C3-8C43-F14E3A7355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9-78AA-479B-AB7C-1561E92BBB00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60CEF26A-F836-4500-935A-B87FC44DF8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A-78AA-479B-AB7C-1561E92BBB00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9C89B546-E4B5-418D-8662-46C0582653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B-78AA-479B-AB7C-1561E92BBB00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6EE9836B-0A35-4930-B18A-C8EAF4E44B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C-78AA-479B-AB7C-1561E92BBB00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DED73B7D-C25F-4F74-B824-894DBC8038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D-78AA-479B-AB7C-1561E92BBB00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2A631DA0-F28C-41B1-A955-393BAD9B4A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E-78AA-479B-AB7C-1561E92BBB00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788475EE-2C1C-4F7E-9D53-CC62B8410D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8F-78AA-479B-AB7C-1561E92BBB00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095D0ED5-7F9E-44F9-9F95-7B15226B5F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0-78AA-479B-AB7C-1561E92BBB00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67B98463-0311-40FF-B345-CD3EB13FC1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1-78AA-479B-AB7C-1561E92BBB00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8AA2188A-2536-4814-90F8-72E0AF0402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2-78AA-479B-AB7C-1561E92BBB00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6BEDEDC0-45A8-492A-8D8A-45996FAC86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3-78AA-479B-AB7C-1561E92BBB00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C6C1D101-DFEE-44D5-A079-ACA65886D0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4-78AA-479B-AB7C-1561E92BBB00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72BE01C2-3EB5-4277-8409-088E5CE093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5-78AA-479B-AB7C-1561E92BBB00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AE780E6E-6733-4A92-9892-C2D765E48B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6-78AA-479B-AB7C-1561E92BBB00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003A952D-B408-4E96-8232-84558F46CE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7-78AA-479B-AB7C-1561E92BBB00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42639FE2-22F4-45ED-8476-E5172DE578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8-78AA-479B-AB7C-1561E92BBB00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00973D35-2B1D-43FF-AD5D-7581542AB6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9-78AA-479B-AB7C-1561E92BBB00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550818FA-CB08-4173-98D7-42EB29EC7F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A-78AA-479B-AB7C-1561E92BBB00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29C6D313-3AA4-4372-A965-F4826AB019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B-78AA-479B-AB7C-1561E92BBB00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51C0D1C4-951C-4A20-83AF-E7B5CC319C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C-78AA-479B-AB7C-1561E92BBB00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ED050E6D-2479-4741-B82F-5C82554E9C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D-78AA-479B-AB7C-1561E92BBB00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0124B1EB-3761-4A6E-A5E2-64FBBA03A8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E-78AA-479B-AB7C-1561E92BBB00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FD22435F-86B9-465E-A6E2-57E77E0DBF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9F-78AA-479B-AB7C-1561E92BBB00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C428A285-38C6-4E88-B054-BD5DDB5985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0-78AA-479B-AB7C-1561E92BBB00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28845998-AE30-4E2B-8741-2AEE87D8C9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1-78AA-479B-AB7C-1561E92BBB00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610BD10B-5DD4-4850-878F-5FBBE3469F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2-78AA-479B-AB7C-1561E92BBB00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8876CD8D-B826-48D5-9678-3406E73A7C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3-78AA-479B-AB7C-1561E92BBB00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921CC52E-D5A8-453B-A77C-57CAD684C1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4-78AA-479B-AB7C-1561E92BBB00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AACD6F4E-2D05-4D46-82CB-71BC8E1038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5-78AA-479B-AB7C-1561E92BBB00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01E154D9-6DCF-46BE-8C44-AB7873167D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6-78AA-479B-AB7C-1561E92BBB00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E51533C1-3B33-46E4-A6D0-BA72B2E51F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7-78AA-479B-AB7C-1561E92BBB00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6B3E4807-04EC-4BC5-B657-FB4F597782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8-78AA-479B-AB7C-1561E92BBB00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B82FEB84-C882-43FC-81E2-41E55B6762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9-78AA-479B-AB7C-1561E92BBB00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7B4D700A-47C4-4BD5-A6D0-080F1CEAC7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A-78AA-479B-AB7C-1561E92BBB00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5D48ACBF-70C9-40F3-8D30-FB241B66DB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B-78AA-479B-AB7C-1561E92BBB00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FAB3E181-D233-4F43-AAB8-47B818425F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C-78AA-479B-AB7C-1561E92BBB00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4F9E2730-CFCD-42B0-9367-19E5CBF20F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D-78AA-479B-AB7C-1561E92BBB00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FE16FC6F-7FC6-4828-9558-055BCC86D1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E-78AA-479B-AB7C-1561E92BBB00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4C0CE3DE-1213-4FF5-8765-0AB159CB90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AF-78AA-479B-AB7C-1561E92BBB00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2DEBCB1A-7566-47AD-8628-8A0EFE1867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0-78AA-479B-AB7C-1561E92BBB00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095743C5-B093-4ACC-ACE3-798B3D3F55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1-78AA-479B-AB7C-1561E92BBB00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A73070CF-B6B8-4F30-A599-2A02F981E9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2-78AA-479B-AB7C-1561E92BBB00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250A4365-417B-481D-A370-9F70E8287C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3-78AA-479B-AB7C-1561E92BBB00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DFC90BE5-47E8-4E92-B217-B20E44B7CC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4-78AA-479B-AB7C-1561E92BBB00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B6A17385-99F1-4A83-A15C-7711C4119E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5-78AA-479B-AB7C-1561E92BBB00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BE4B5FB9-E1B5-433C-9165-DD0E078B89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6-78AA-479B-AB7C-1561E92BBB00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FAD0A7A2-9CE6-4C4D-88DB-289B074E85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7-78AA-479B-AB7C-1561E92BBB00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8AEC2559-3A14-4E55-A4B7-7FB3F1812E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8-78AA-479B-AB7C-1561E92BBB00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E4D13830-E909-4345-8479-C5ED8A7D2D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9-78AA-479B-AB7C-1561E92BBB00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621128D1-6396-4837-9AE4-1D9B1A12E3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A-78AA-479B-AB7C-1561E92BBB00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174611F5-221E-4863-8064-D90B482556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B-78AA-479B-AB7C-1561E92BBB00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44876450-1D93-45FE-BE22-D7762E569E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C-78AA-479B-AB7C-1561E92BBB00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8582C404-97D2-49B5-B45A-D2043DB6D6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D-78AA-479B-AB7C-1561E92BBB00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0632D70D-7B1A-44BE-9F5A-A1F1148332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E-78AA-479B-AB7C-1561E92BBB00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1FD0E5BD-8BAA-44BD-8DC8-AC9F0481E7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BF-78AA-479B-AB7C-1561E92BBB00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D1471787-D069-4E0B-BDCA-E7F9604095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0-78AA-479B-AB7C-1561E92BBB00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7775FD45-85D7-4CBD-BF16-CA87A38E12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1-78AA-479B-AB7C-1561E92BBB00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6BD82A6A-CD38-4708-9BDE-25C87D622A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2-78AA-479B-AB7C-1561E92BBB00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C04AF75D-08F3-41FE-A5B8-B9EF3A19B7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3-78AA-479B-AB7C-1561E92BBB00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BCBEAE2A-FE85-4507-9E63-01458D33C1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4-78AA-479B-AB7C-1561E92BBB00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6DDC0E06-1DF8-4768-9EB5-077AF66D53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5-78AA-479B-AB7C-1561E92BBB00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A22BAA56-CA04-415B-A835-D58B7F7BC9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6-78AA-479B-AB7C-1561E92BBB00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791999A6-D3BA-46B4-8876-11D50124A9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7-78AA-479B-AB7C-1561E92BBB00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ED88ABC1-E11D-4D6E-9D74-C7F5151DE3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8-78AA-479B-AB7C-1561E92BBB00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03C42E8F-E139-40DA-B6A9-44547C02CD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9-78AA-479B-AB7C-1561E92BBB00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E8CC7516-94C9-4EBE-95A0-3057A03D38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A-78AA-479B-AB7C-1561E92BBB00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CD705AB7-6BAC-4ACA-8274-113EE018C9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B-78AA-479B-AB7C-1561E92BBB00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C5E17621-6567-426F-B031-0BEAFDF8E6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C-78AA-479B-AB7C-1561E92BBB00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BD9A0C59-0E83-4F57-B66B-F4A7DE23CB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D-78AA-479B-AB7C-1561E92BBB00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C9241926-4C35-4435-A333-4156AB5DDF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E-78AA-479B-AB7C-1561E92BBB00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A642B878-A407-4405-9542-C98B347B4F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CF-78AA-479B-AB7C-1561E92BBB00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EEF264A4-4E1F-414C-A391-16C13BC0C4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0-78AA-479B-AB7C-1561E92BBB00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4F9FF7C7-4E29-4CD6-A9CD-B9CAA4291A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1-78AA-479B-AB7C-1561E92BBB00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B2F69763-A50C-4256-B319-F170DDE1B4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2-78AA-479B-AB7C-1561E92BBB00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1F7CB7C0-C058-40CA-99A7-56363164B9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3-78AA-479B-AB7C-1561E92BBB00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B20D1476-13BB-41CB-90CF-E83B0980D6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4-78AA-479B-AB7C-1561E92BBB00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1A2607E8-D7E0-415E-8114-2F4BCBE4A2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5-78AA-479B-AB7C-1561E92BBB00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C2E4B051-FC58-48A6-9AC7-F019891808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6-78AA-479B-AB7C-1561E92BBB00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166FF529-3934-4B47-A97D-4C5FA1CD96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7-78AA-479B-AB7C-1561E92BBB00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3CE9D921-6309-4B29-9DD4-0CDEF87A53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8-78AA-479B-AB7C-1561E92BBB00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6A6C12F3-0D3F-4F10-8E73-4DF51E9B0B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9-78AA-479B-AB7C-1561E92BBB00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A6F44C02-CC31-4285-B5E8-BA4C03F2E3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A-78AA-479B-AB7C-1561E92BBB00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DFA199F1-087A-48F8-802F-9E41213820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B-78AA-479B-AB7C-1561E92BBB00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AB3D813B-9769-427C-94C3-133AD09264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C-78AA-479B-AB7C-1561E92BBB00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C5EC007D-A0C2-41E3-9784-7471165E7E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D-78AA-479B-AB7C-1561E92BBB00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42FAEDF8-C4A2-4F08-B015-60C35200F2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E-78AA-479B-AB7C-1561E92BBB00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987A36A5-4C4D-4C32-A06A-0B69ED24D4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DF-78AA-479B-AB7C-1561E92BBB00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6C309EF8-CB59-4670-B942-CB958CAE19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0-78AA-479B-AB7C-1561E92BBB00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F621A485-0BA3-47BA-ABD6-F8207187B4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1-78AA-479B-AB7C-1561E92BBB00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C19B9FDF-ECFF-4508-83F1-DF3F3C3C41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2-78AA-479B-AB7C-1561E92BBB00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B0E8B827-6DB8-4CFE-A48A-2FACCC7884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3-78AA-479B-AB7C-1561E92BBB00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605AD456-E9E4-4DA1-BA0C-776E166942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4-78AA-479B-AB7C-1561E92BBB00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09E17EE0-4F1A-4DCA-8A4F-B402FE50CD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5-78AA-479B-AB7C-1561E92BBB00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48D5C852-1D5E-420F-8FC3-18D510EAE9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6-78AA-479B-AB7C-1561E92BBB00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F99E11FB-9DE3-4B37-B8D8-1ECFDE326E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7-78AA-479B-AB7C-1561E92BBB00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15D504D6-530C-4091-9E6E-69F2F01FA3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8-78AA-479B-AB7C-1561E92BBB00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A2B404F5-93F2-4A7A-BBB3-489038C272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9-78AA-479B-AB7C-1561E92BBB00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AC6349DE-1502-40ED-8B5E-8E37EC2364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A-78AA-479B-AB7C-1561E92BBB00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202D3F7D-EBB6-4C11-8314-CE47C6DF3B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B-78AA-479B-AB7C-1561E92BBB00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EAA97F22-2928-474E-ACA5-409D08EFA9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C-78AA-479B-AB7C-1561E92BBB00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F71396BF-ED3B-4CA1-A2C1-A9BBB768D5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D-78AA-479B-AB7C-1561E92BBB00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7D872D30-FC82-475B-8DB2-E8373E136E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E-78AA-479B-AB7C-1561E92BBB00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0F45F056-B3F3-43A5-A011-CB3676059B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EF-78AA-479B-AB7C-1561E92BBB00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A1B77B48-A60D-43D0-BDFA-1134B0DF9D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0-78AA-479B-AB7C-1561E92BBB00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6E087308-4946-45C8-B619-8A9E1EC088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1-78AA-479B-AB7C-1561E92BBB00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306EDAEA-AD2A-494F-9E5C-C553DACF10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2-78AA-479B-AB7C-1561E92BBB00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D16FC012-5224-48E3-9E83-E0D443AAD3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3-78AA-479B-AB7C-1561E92BBB00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E8DB95DE-B847-49A3-8C76-ABAE838566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4-78AA-479B-AB7C-1561E92BBB00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4518FDBD-F196-4AA3-A178-5B53225461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5-78AA-479B-AB7C-1561E92BBB00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F0B4F3C0-4170-4240-80AA-A4742963B4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6-78AA-479B-AB7C-1561E92BBB00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C295E278-0468-430A-BBFA-F9AB0470CB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7-78AA-479B-AB7C-1561E92BBB00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63CC45EE-E933-4D6E-AF3C-4AB02BDBEB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8-78AA-479B-AB7C-1561E92BBB00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46D72BD8-BFCC-4E3C-8ED3-5BFA0CABB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9-78AA-479B-AB7C-1561E92BBB00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668FCADE-1FB0-445A-9835-588FBE537B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A-78AA-479B-AB7C-1561E92BBB00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B451D5A3-8786-44D2-BF54-AB990929C8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B-78AA-479B-AB7C-1561E92BBB00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D6F7DF6E-657D-4FC0-A0A6-9900CA1B96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C-78AA-479B-AB7C-1561E92BBB00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991F5C38-C92D-448A-A79D-85C092B562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D-78AA-479B-AB7C-1561E92BBB00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F424F7DF-B1FD-4046-9E64-6074AE21E6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E-78AA-479B-AB7C-1561E92BBB00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731E223E-806B-415F-AE18-6B7F9568FE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9FF-78AA-479B-AB7C-1561E92BBB00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97C53AE7-0418-4114-A222-90168786F5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0-78AA-479B-AB7C-1561E92BBB00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1DAF6C99-A98B-4418-A685-C12442DFEE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1-78AA-479B-AB7C-1561E92BBB00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C9ED5908-5180-4CFC-A600-5233F06E0C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2-78AA-479B-AB7C-1561E92BBB00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9FC2A2C4-88CF-43FD-AB6F-B0C5851874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3-78AA-479B-AB7C-1561E92BBB00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E065BD97-E35F-45AC-9010-E4C329022C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4-78AA-479B-AB7C-1561E92BBB00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B4E6A8BE-A177-4E3C-9A05-A3130F0883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5-78AA-479B-AB7C-1561E92BBB00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801B4F9E-6AB9-4840-AE87-C44CBC7B85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6-78AA-479B-AB7C-1561E92BBB00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08A11C69-3E98-484A-960D-2B779A996C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7-78AA-479B-AB7C-1561E92BBB00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EDB290D7-06F9-4323-9485-7CB8AC0520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8-78AA-479B-AB7C-1561E92BBB00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4DB1AECA-0F4B-473C-AE2D-F9BACA1D7C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9-78AA-479B-AB7C-1561E92BBB00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BFD52BE5-7714-48A4-B757-6684BB808B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A-78AA-479B-AB7C-1561E92BBB00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F5A8738E-6C85-4C80-BA7B-FCFFE7E039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B-78AA-479B-AB7C-1561E92BBB00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C21A36BA-0CE7-494E-9C02-9EA34DEF88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C-78AA-479B-AB7C-1561E92BBB00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56537986-1E61-4E6D-A46F-07DB264B9E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D-78AA-479B-AB7C-1561E92BBB00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5FAA92AA-88EB-4C34-ADE6-FD196DCE43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E-78AA-479B-AB7C-1561E92BBB00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E42EB62B-838F-47C3-ADEA-F61502F105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0F-78AA-479B-AB7C-1561E92BBB00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0C80BA4D-89CE-46FE-A97D-FD410296DE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0-78AA-479B-AB7C-1561E92BBB00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BD30E2A0-A55C-491C-8877-2148D194B1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1-78AA-479B-AB7C-1561E92BBB00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3C553BDB-3150-453F-8D37-7549B4A2B9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2-78AA-479B-AB7C-1561E92BBB00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04777602-4770-4CC5-B142-8D8B5ECD47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3-78AA-479B-AB7C-1561E92BBB00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A44482B2-5AA3-4F5C-90A1-82C9B99CE6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4-78AA-479B-AB7C-1561E92BBB00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869DE3E8-B3DD-4226-A0C6-1DB3729C7C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5-78AA-479B-AB7C-1561E92BBB00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97A89740-BAF3-4008-A40E-100638A01D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6-78AA-479B-AB7C-1561E92BBB00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BB0446A0-75F2-4797-8246-C6BB82DC15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7-78AA-479B-AB7C-1561E92BBB00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E2881054-F325-4B92-8922-948350BD6F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8-78AA-479B-AB7C-1561E92BBB00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D9D8FE8E-3FD5-4A77-8420-4699279ABB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9-78AA-479B-AB7C-1561E92BBB00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404BA5B2-ED90-40FC-AF93-8BE766C523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A-78AA-479B-AB7C-1561E92BBB00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DFEC7272-D515-47A1-9DC3-C4B2D6702C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B-78AA-479B-AB7C-1561E92BBB00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C4CCB10E-F2AB-4FE0-A987-D14A052696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C-78AA-479B-AB7C-1561E92BBB00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1539EF10-D642-40F0-A7EF-4EAB9BA4D7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D-78AA-479B-AB7C-1561E92BBB00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C865EE47-3B28-4F42-98FD-788D6ED26C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E-78AA-479B-AB7C-1561E92BBB00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204C71BA-4322-473D-A168-79EB378732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1F-78AA-479B-AB7C-1561E92BBB00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BC973239-76E4-476F-9EBD-D2D1C9EDBA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0-78AA-479B-AB7C-1561E92BBB00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102511F4-ABB9-424E-9F91-46C0202D16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1-78AA-479B-AB7C-1561E92BBB00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B8DF5C09-5933-47AD-82B0-AEC7817AE3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2-78AA-479B-AB7C-1561E92BBB00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C74E8049-B747-4CCD-87A7-6CEB26CAC3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3-78AA-479B-AB7C-1561E92BBB00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881DE446-74CF-4F16-9E16-28E82EECAC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4-78AA-479B-AB7C-1561E92BBB00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EB030651-92FB-476A-8BA1-137B3805A3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5-78AA-479B-AB7C-1561E92BBB00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FD9E73B0-1A42-41DA-B6F8-736CCA401A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6-78AA-479B-AB7C-1561E92BBB00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8C174325-5601-45C4-BBF3-2AE3DDC8F7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7-78AA-479B-AB7C-1561E92BBB00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E0CC883D-8DBD-4948-8045-096FE40D4D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8-78AA-479B-AB7C-1561E92BBB00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4DB0C60E-31CC-41C7-ABB6-8BCEB8D3DD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9-78AA-479B-AB7C-1561E92BBB00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46D5CE4F-EC17-4F54-8B8E-8C538B8CE6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A-78AA-479B-AB7C-1561E92BBB00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92510BD7-1C5E-4C93-85F2-214A513B01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B-78AA-479B-AB7C-1561E92BBB00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69C37D69-0513-442C-AFD0-280AC312B2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C-78AA-479B-AB7C-1561E92BBB00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01B3798A-C637-4AA9-A83F-2AF4A26CCC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D-78AA-479B-AB7C-1561E92BBB00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6173D465-8AF5-4F1F-914A-940BE66AED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E-78AA-479B-AB7C-1561E92BBB00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D0CCA513-F1A8-480F-9FFF-49973F916A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2F-78AA-479B-AB7C-1561E92BBB00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BECF93BC-2CF5-4FE9-9194-CD89EB1ECD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0-78AA-479B-AB7C-1561E92BBB00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059F9788-9E5A-4942-A854-08716D428D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1-78AA-479B-AB7C-1561E92BBB00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60FFEEC4-F62A-4DD6-9D39-19EE02A9DE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2-78AA-479B-AB7C-1561E92BBB00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29C85476-76ED-4F17-AFB1-FF68D4C419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3-78AA-479B-AB7C-1561E92BBB00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C86BB570-2A7C-466E-8448-8A3A3E26D9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4-78AA-479B-AB7C-1561E92BBB00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3122FB69-D4DD-4F20-A4EF-25D1578D7B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5-78AA-479B-AB7C-1561E92BBB00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925DDB56-42CF-4072-9388-5D5CC1086B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6-78AA-479B-AB7C-1561E92BBB00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86EF3468-30F0-4954-940B-071F8EAD99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7-78AA-479B-AB7C-1561E92BBB00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E616018C-58C9-4EE8-A55E-A658FBCBAD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8-78AA-479B-AB7C-1561E92BBB00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193B3190-FFE5-4F66-B9F2-382D32EDCC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9-78AA-479B-AB7C-1561E92BBB00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9DCF4699-8F00-4B6C-8A2E-F72CFF65BA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A-78AA-479B-AB7C-1561E92BBB00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04511244-E618-4635-BAB3-4C0275B88C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B-78AA-479B-AB7C-1561E92BBB00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8FBB898F-3684-43D8-B785-1342A20B1E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C-78AA-479B-AB7C-1561E92BBB00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4EACA369-8C71-4B71-ADF0-DB2C1B6EB1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D-78AA-479B-AB7C-1561E92BBB00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D1800654-3FA8-4591-946E-02F681F625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E-78AA-479B-AB7C-1561E92BBB00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59704051-050D-4718-9C95-C96A084C52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3F-78AA-479B-AB7C-1561E92BBB00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A4C8C423-EE83-443A-BEE9-FDE804BD0F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0-78AA-479B-AB7C-1561E92BBB00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649A3C90-85B5-4545-9561-2FD9FFEEBB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1-78AA-479B-AB7C-1561E92BBB00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D32FA734-EF28-46B3-B545-A5EF61B22D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2-78AA-479B-AB7C-1561E92BBB00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98928AFF-0AC1-4F0B-9AA2-22501EE13C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3-78AA-479B-AB7C-1561E92BBB00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A598A2F4-F101-4897-8E9D-FE22883811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4-78AA-479B-AB7C-1561E92BBB00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5B360D9F-5555-4577-B0B7-2CBCB43F1E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5-78AA-479B-AB7C-1561E92BBB00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BEA792C9-EFA9-4CE2-852A-5AEA86463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6-78AA-479B-AB7C-1561E92BBB00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8E971DFA-4E32-47E4-876F-FDB3A34A8A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7-78AA-479B-AB7C-1561E92BBB00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AB1D936A-48D1-42CF-9629-1D797E55A7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8-78AA-479B-AB7C-1561E92BBB00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26150187-265B-4403-835B-7C3E3890E2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9-78AA-479B-AB7C-1561E92BBB00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264EFC20-1079-4317-A970-5F360BE10D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A-78AA-479B-AB7C-1561E92BBB00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A5FFFAE7-EDA7-4C98-BA91-1DEB7A42B6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B-78AA-479B-AB7C-1561E92BBB00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120C9179-07D3-4251-BCB9-08A6A64E59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C-78AA-479B-AB7C-1561E92BBB00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C75F806A-CFE3-4CCF-8249-4E70D17D27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D-78AA-479B-AB7C-1561E92BBB00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004D9CE3-3374-40F6-8B2A-E56674AD84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E-78AA-479B-AB7C-1561E92BBB00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58B00DA6-DDA3-4325-8BA3-1510609249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4F-78AA-479B-AB7C-1561E92BBB00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6E333754-4820-4854-A997-17B999F6FF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0-78AA-479B-AB7C-1561E92BBB00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1A588D79-AECC-4F5C-89DA-1634779FB1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1-78AA-479B-AB7C-1561E92BBB00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C836A696-2C58-4945-B17E-18FF7D920B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2-78AA-479B-AB7C-1561E92BBB00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09E8AA14-5D2C-47AC-9BFA-EB30E6DE75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3-78AA-479B-AB7C-1561E92BBB00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1D2E9BFE-44DB-4D4E-8EB2-CEEE0F4991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4-78AA-479B-AB7C-1561E92BBB00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C0AF6FD3-E673-4D07-8E90-241B932AA0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5-78AA-479B-AB7C-1561E92BBB00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0274489C-236F-41CD-9382-A72D52A2E0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6-78AA-479B-AB7C-1561E92BBB00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95933C04-2A8C-447E-8CAA-69337FBF0E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7-78AA-479B-AB7C-1561E92BBB00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EAD2EBEB-8551-4E56-99EB-1F45C2B631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8-78AA-479B-AB7C-1561E92BBB00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5A0371B8-C59A-4E50-AB6E-7DC60FF7B2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9-78AA-479B-AB7C-1561E92BBB00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E1F63F77-48D0-49BE-9AB8-3B515DE438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A-78AA-479B-AB7C-1561E92BBB00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CD9FFA84-D212-48A4-A054-379A39FB8B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B-78AA-479B-AB7C-1561E92BBB00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96D674A5-FE3A-4BEE-A7C5-1D8FCF5A23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C-78AA-479B-AB7C-1561E92BBB00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AAF99000-F419-47A6-8E70-8D9BDAB795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D-78AA-479B-AB7C-1561E92BBB00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0FE67A6D-5D02-4996-94E1-28FCB0A3A8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E-78AA-479B-AB7C-1561E92BBB00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56A9345C-A202-4B17-A9CD-1890321BFE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5F-78AA-479B-AB7C-1561E92BBB00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64324224-11FE-44C4-870E-FF1D286BF9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0-78AA-479B-AB7C-1561E92BBB00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F4961242-F353-4262-8BF1-5E344937D6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1-78AA-479B-AB7C-1561E92BBB00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A9BFAF47-B325-4B8B-B56B-46328AB6F7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2-78AA-479B-AB7C-1561E92BBB00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1B6231C1-0684-40CA-A494-7CEA57B3E2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3-78AA-479B-AB7C-1561E92BBB00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53B99B56-6BED-43A3-B3C2-41B60DCA0E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4-78AA-479B-AB7C-1561E92BBB00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7C88B7F2-D04D-4A43-BAA4-29153E9FDC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5-78AA-479B-AB7C-1561E92BBB00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47C3442C-0AFC-4DCF-BB4C-5CFD0A1633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6-78AA-479B-AB7C-1561E92BBB00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8008555D-8BBE-4088-8B9B-3E86BD1E8F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7-78AA-479B-AB7C-1561E92BBB00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B7A62522-8EB6-43F7-B497-510B2C465E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8-78AA-479B-AB7C-1561E92BBB00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E22DDA74-07EE-4E94-B183-C901D2AB0A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9-78AA-479B-AB7C-1561E92BBB00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34D62196-D845-4DAF-BC5E-653118954A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A-78AA-479B-AB7C-1561E92BBB00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DAB03F7D-F2CA-4BCA-8F25-D2295B7B1D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B-78AA-479B-AB7C-1561E92BBB00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6301B1AD-E358-49FE-910C-C7E5EAC6ED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C-78AA-479B-AB7C-1561E92BBB00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CF2E9846-ABD6-4A97-B47D-9755120AC1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D-78AA-479B-AB7C-1561E92BBB00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A5E04550-8F7E-461F-8842-3C18BD2295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E-78AA-479B-AB7C-1561E92BBB00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38B24B12-8A5E-41A4-AAC3-C08685289B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6F-78AA-479B-AB7C-1561E92BBB00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1B041651-8925-41FC-AB1C-A82574EF25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0-78AA-479B-AB7C-1561E92BBB00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46C21A9C-75E5-43C4-8202-B4B8DC731A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1-78AA-479B-AB7C-1561E92BBB00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028319C5-D2A0-40D2-B68C-96B7F6FEC3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2-78AA-479B-AB7C-1561E92BBB00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3BA5EEBD-173A-4478-873C-D0B003568F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3-78AA-479B-AB7C-1561E92BBB00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AE2A3091-FCB9-4FD9-B59A-B33E49DFA2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4-78AA-479B-AB7C-1561E92BBB00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A40707E3-924A-4068-82D1-0EA1221A8E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5-78AA-479B-AB7C-1561E92BBB00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C0422DF4-C451-4014-B17F-D37B5337A5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6-78AA-479B-AB7C-1561E92BBB00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F72FEC73-C79F-42E7-8EB4-C03145BA99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7-78AA-479B-AB7C-1561E92BBB00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A8D4A046-8621-4791-9B2F-1D1C844D23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8-78AA-479B-AB7C-1561E92BBB00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BCDEF310-EF74-4DE3-AF17-296A9187AE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9-78AA-479B-AB7C-1561E92BBB00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18619A03-F066-497B-AF4F-E682D53CAD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A-78AA-479B-AB7C-1561E92BBB00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40DCA392-AD0E-424A-BCA8-D60E76530D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B-78AA-479B-AB7C-1561E92BBB00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570DDED3-2518-4691-8620-2AF197C980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C-78AA-479B-AB7C-1561E92BBB00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D2BBB555-A8B0-4DE4-B21B-50E4E51717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D-78AA-479B-AB7C-1561E92BBB00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26E8E768-E70A-416F-8739-A5A6403A3C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E-78AA-479B-AB7C-1561E92BBB00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0883E362-A543-4AD7-B9EA-61B93137E1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7F-78AA-479B-AB7C-1561E92BBB00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345C18E2-96D6-4D4E-85FB-954B82E616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0-78AA-479B-AB7C-1561E92BBB00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363B5C09-D3B0-4066-AD4A-945B5D7A1F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1-78AA-479B-AB7C-1561E92BBB00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003831F0-4F06-4A29-8D4C-4D942EC50A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2-78AA-479B-AB7C-1561E92BBB00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EC1EB45A-032D-4C7C-8CDA-3D17A21277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3-78AA-479B-AB7C-1561E92BBB00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FCAD935D-CBFB-4AD4-9C5A-EAE5DC6C57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4-78AA-479B-AB7C-1561E92BBB00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3528C179-26BA-48B2-84EA-7B2ED165D2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5-78AA-479B-AB7C-1561E92BBB00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CEEE2585-4362-409A-86A8-D5FB5ECB24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6-78AA-479B-AB7C-1561E92BBB00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3C3617A4-0054-4AE7-8348-31D0CB37B5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7-78AA-479B-AB7C-1561E92BBB00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87C0947C-D4BC-45B2-88B2-5ACC3FA6A0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8-78AA-479B-AB7C-1561E92BBB00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0B53283B-4D3B-4370-8D4F-62671744D7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9-78AA-479B-AB7C-1561E92BBB00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D6970C58-D91F-4BB6-B204-728F64CD36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A-78AA-479B-AB7C-1561E92BBB00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FCD62A46-4861-4321-8B3F-D1723ADEF0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B-78AA-479B-AB7C-1561E92BBB00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5B7C3B3B-9F87-4004-84A6-8562D3B557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C-78AA-479B-AB7C-1561E92BBB00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548F7136-D0F4-4BDE-852B-CC3963DC2F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D-78AA-479B-AB7C-1561E92BBB00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A3E987F2-7E80-4FD0-8BCC-4304E291B4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E-78AA-479B-AB7C-1561E92BBB00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77196778-BC35-47A7-BC42-185718C6BA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8F-78AA-479B-AB7C-1561E92BBB00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4CCD3042-391A-4784-8440-C222B4F255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0-78AA-479B-AB7C-1561E92BBB00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510C7556-2E48-4907-8E09-D7586ED33A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1-78AA-479B-AB7C-1561E92BBB00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CB7C0E2E-EF87-4078-BFC0-398A1FBBFC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2-78AA-479B-AB7C-1561E92BBB00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23A47ACA-F4FF-48EB-AFC6-2866EFA8E8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3-78AA-479B-AB7C-1561E92BBB00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3DDF16A5-265A-43B4-93F6-43A282E449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4-78AA-479B-AB7C-1561E92BBB00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4402EEDC-7242-4985-9C08-0DB1CBB075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5-78AA-479B-AB7C-1561E92BBB00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741C92D6-219F-4035-BBC7-6C019E2F7F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6-78AA-479B-AB7C-1561E92BBB00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9E143FC6-CA4B-45EF-A244-AE9FB8BE39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7-78AA-479B-AB7C-1561E92BBB00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8F111DE0-86DB-468D-82BB-7D9CAE329F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8-78AA-479B-AB7C-1561E92BBB00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3E79B220-C79D-4306-ACBD-DD8678710F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9-78AA-479B-AB7C-1561E92BBB00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29B4F988-52E6-4D28-B65D-B5D313EE60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A-78AA-479B-AB7C-1561E92BBB00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90FF2F85-EC36-42D1-AC31-A1052FB41B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B-78AA-479B-AB7C-1561E92BBB00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322F22E5-9137-4F01-8184-21D6E0BF00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C-78AA-479B-AB7C-1561E92BBB00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234A8E12-F025-4035-9C58-F7A8E28690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D-78AA-479B-AB7C-1561E92BBB00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828DB5AA-9C54-42B7-A53C-E45DA09D3D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E-78AA-479B-AB7C-1561E92BBB00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713078C6-3406-4AAA-A0B5-795BA3045B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9F-78AA-479B-AB7C-1561E92BBB00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B6EE2A30-85AA-4B70-A0F8-0BB414F92E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0-78AA-479B-AB7C-1561E92BBB00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97ED0C80-48BE-46D8-9C11-91E9794CDD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1-78AA-479B-AB7C-1561E92BBB00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AA6C8733-833B-48C0-89EB-D1DEE17C93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2-78AA-479B-AB7C-1561E92BBB00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6E3605FE-9E70-45AF-94FD-E3596683CC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3-78AA-479B-AB7C-1561E92BBB00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9CA0FB1A-E163-49DF-97A2-48ACB6BE45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4-78AA-479B-AB7C-1561E92BBB00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569B8267-8E68-44A8-B3E8-A1BD0EF173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5-78AA-479B-AB7C-1561E92BBB00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238818F2-50E7-42DD-BA0C-72F67FDFD0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6-78AA-479B-AB7C-1561E92BBB00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4CFAA0D1-02F9-4A55-825C-66F428769A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7-78AA-479B-AB7C-1561E92BBB00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FC05D990-B8B7-46A8-90FE-B1397D9DD4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8-78AA-479B-AB7C-1561E92BBB00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7FECACAB-6C06-4130-ABFA-74DCB2D375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9-78AA-479B-AB7C-1561E92BBB00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5BFCEDBD-E0D0-449D-BD8B-F0235FD225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A-78AA-479B-AB7C-1561E92BBB00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36B156B1-FC0A-4A0A-A7F7-CCB186EFB5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B-78AA-479B-AB7C-1561E92BBB00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6C5D6B8E-257B-4957-B831-7B206D954E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C-78AA-479B-AB7C-1561E92BBB00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FB8B2D9C-420E-424B-BB08-A22FB06A0F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D-78AA-479B-AB7C-1561E92BBB00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8B4B5061-6DB0-4C4F-A587-7EDED30D02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E-78AA-479B-AB7C-1561E92BBB00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0EC3DFD6-66BD-4778-9A02-4C569AC915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AF-78AA-479B-AB7C-1561E92BBB00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4C3942A8-E798-478E-8259-EB745D6B5E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0-78AA-479B-AB7C-1561E92BBB00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24D15FB4-A848-4D9A-AE61-1666E4CE57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1-78AA-479B-AB7C-1561E92BBB00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6F5C870F-9ADC-41E9-AC4D-0936A569C3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2-78AA-479B-AB7C-1561E92BBB00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B8A9CD74-CF2D-48F9-95D9-6F1719E42D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3-78AA-479B-AB7C-1561E92BBB00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CC50E277-53DD-4C8C-86CF-89E68DDBB1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4-78AA-479B-AB7C-1561E92BBB00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90DCCCDB-95C4-4324-B50C-62DCE441D4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5-78AA-479B-AB7C-1561E92BBB00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26682CDC-010B-43E6-944B-4BA99D385C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6-78AA-479B-AB7C-1561E92BBB00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F909774D-856E-4EE7-AEAC-3AE9CE59A8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7-78AA-479B-AB7C-1561E92BBB00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5BEBBB48-C76E-4A7E-A54C-1E890CFAAB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8-78AA-479B-AB7C-1561E92BBB00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F8BEDF78-42CE-4579-9E3C-2A264A6AAA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9-78AA-479B-AB7C-1561E92BBB00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0E0C4F4E-60C1-49B4-8831-37FA91FF15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A-78AA-479B-AB7C-1561E92BBB00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B4D472D4-9D27-4DBA-AD06-88F3C1647B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B-78AA-479B-AB7C-1561E92BBB00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2CF1D7BE-3227-400E-8495-01AF7E8547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C-78AA-479B-AB7C-1561E92BBB00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10FE1F83-6BDC-4C79-BED8-26378EE458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D-78AA-479B-AB7C-1561E92BBB00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C43E16C2-BF2A-4E7D-A29C-B6FA5BF393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E-78AA-479B-AB7C-1561E92BBB00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83935E99-D3FA-4A98-A9D7-368828516F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BF-78AA-479B-AB7C-1561E92BBB00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DE745B90-6B7F-4D29-9C76-7F0951DB91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0-78AA-479B-AB7C-1561E92BBB00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0DAE0382-4B78-456B-81B2-7F7DF44565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1-78AA-479B-AB7C-1561E92BBB00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7D09A002-6C28-4046-9082-C7925177C7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2-78AA-479B-AB7C-1561E92BBB00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E629CB24-62CE-47C3-B05E-940D137E98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3-78AA-479B-AB7C-1561E92BBB00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4A8DDF2A-03E6-44E2-AC5B-9F93E9499C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4-78AA-479B-AB7C-1561E92BBB00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C56F5028-1940-422B-ADE8-51A541000B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5-78AA-479B-AB7C-1561E92BBB00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A31CD86E-F911-43D9-99FD-3C7C9D63EF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6-78AA-479B-AB7C-1561E92BBB00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4472923A-3FD9-4F7D-9015-AF28C9A1AF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7-78AA-479B-AB7C-1561E92BBB00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95172FC9-AA76-4911-A9FE-E2766D2573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8-78AA-479B-AB7C-1561E92BBB00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4DF47C64-161A-4851-9F40-3A7DB68F70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9-78AA-479B-AB7C-1561E92BBB00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328BAEB9-9485-42AF-945C-3C06E2FEBD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A-78AA-479B-AB7C-1561E92BBB00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96229FF6-89B2-4765-B0BF-0199215AF1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B-78AA-479B-AB7C-1561E92BBB00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8F76D5AB-BABA-46E0-AECB-E7EF2AF8DE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C-78AA-479B-AB7C-1561E92BBB00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B6CE8B91-94C6-42B2-A3CF-6EA6273EFB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D-78AA-479B-AB7C-1561E92BBB00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0725E50B-9002-4C89-A38C-3D686089FE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E-78AA-479B-AB7C-1561E92BBB00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665BE5E0-171D-4F2E-873D-7BE9E617D7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CF-78AA-479B-AB7C-1561E92BBB00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BA3EFAFE-80C0-4163-AD5F-6D13E453B1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0-78AA-479B-AB7C-1561E92BBB00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A7652FF5-8FCC-4705-881A-F7447C50BC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1-78AA-479B-AB7C-1561E92BBB00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8CD52DC2-F72E-4025-A34E-F82E1DFFF3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2-78AA-479B-AB7C-1561E92BBB00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87A77F14-8C20-4FBE-B8D1-3EBB133A13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3-78AA-479B-AB7C-1561E92BBB00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0C6B2A70-E08A-434B-8C20-EE1FE1DE71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4-78AA-479B-AB7C-1561E92BBB00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23257F91-5969-4971-9228-9F8A4B5BA7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5-78AA-479B-AB7C-1561E92BBB00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13EA0A81-8905-4F00-80D4-58B9283599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6-78AA-479B-AB7C-1561E92BBB00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080FB3BA-A9D2-4260-BE0A-046A232A98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7-78AA-479B-AB7C-1561E92BBB00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2EF95F15-5C8A-423E-8D5B-D8A5B6B72A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8-78AA-479B-AB7C-1561E92BBB00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0908F3E9-B223-4EB6-8409-72031E5615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9-78AA-479B-AB7C-1561E92BBB00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3F24B630-1F38-40FC-A221-DF868492F2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A-78AA-479B-AB7C-1561E92BBB00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3AF3B502-E07F-4744-A130-1FCF8BACB8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B-78AA-479B-AB7C-1561E92BBB00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842D801E-A7FC-46BE-AADE-3E8194E09F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C-78AA-479B-AB7C-1561E92BBB00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989A3578-F5A1-40A7-8B4D-ED0BDE8E53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D-78AA-479B-AB7C-1561E92BBB00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F626B50A-EC30-496B-9737-8A06639496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E-78AA-479B-AB7C-1561E92BBB00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D329F91D-3829-4BE8-B3A8-6455EEF670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DF-78AA-479B-AB7C-1561E92BBB00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CAC61E35-21BE-42B4-ADBD-B99CC9C670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0-78AA-479B-AB7C-1561E92BBB00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8CA03B29-D0C3-4397-80DB-DF86E39AB0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1-78AA-479B-AB7C-1561E92BBB00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ADEF8AB8-A197-490C-84DF-13AC8D8E41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2-78AA-479B-AB7C-1561E92BBB00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C56F6C6D-44FC-4E1A-94AA-3EAFC81D51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3-78AA-479B-AB7C-1561E92BBB00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BEAE8E48-647A-4F07-8377-A5F1675576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4-78AA-479B-AB7C-1561E92BBB00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E268F3B9-08F3-475C-9710-A221426FCE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5-78AA-479B-AB7C-1561E92BBB00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AFA53D48-CC13-4DF4-93DF-924D0C56A3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6-78AA-479B-AB7C-1561E92BBB00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217F6298-6768-49B3-A66C-68BA665FF5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7-78AA-479B-AB7C-1561E92BBB00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017E2A19-C26C-4089-A236-A09EAA1C6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8-78AA-479B-AB7C-1561E92BBB00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8AE02E16-A2A2-47B0-A380-48B321CDD1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9-78AA-479B-AB7C-1561E92BBB00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85AC1EF5-F409-4616-8C58-A49A99E00F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A-78AA-479B-AB7C-1561E92BBB00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18BDF1F2-D84E-4CA6-B11E-8D4CBEEEA0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B-78AA-479B-AB7C-1561E92BBB00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D508337D-D7BA-475F-A87B-A9D5004B4F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C-78AA-479B-AB7C-1561E92BBB00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FB4086C0-9C87-4531-9E7F-B43E3D8C1B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D-78AA-479B-AB7C-1561E92BBB00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4C8FB9FC-817D-4C62-8FA7-01B12F3AD4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E-78AA-479B-AB7C-1561E92BBB00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A74B019F-A1CB-4CDC-9CD5-CE0FBE705E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EF-78AA-479B-AB7C-1561E92BBB00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9EC6FBAF-C6CA-4D23-A716-E89CB72CAE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0-78AA-479B-AB7C-1561E92BBB00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4C0BF574-A112-4A4A-B5BD-11F8FD2342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1-78AA-479B-AB7C-1561E92BBB00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D5DCF9E8-F706-4FC5-BA1E-4DF9883236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2-78AA-479B-AB7C-1561E92BBB00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FD5834B6-1E3E-4B8A-A831-194FE0DFE9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3-78AA-479B-AB7C-1561E92BBB00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D72D4938-7C62-4975-9C7C-8D96347328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4-78AA-479B-AB7C-1561E92BBB00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D95D304B-8957-4BB2-BA07-F4FFE33C68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5-78AA-479B-AB7C-1561E92BBB00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96328E1B-E8FD-43DF-A547-F01542B16F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6-78AA-479B-AB7C-1561E92BBB00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7072D9F2-72DD-4ED4-BB31-D508130361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7-78AA-479B-AB7C-1561E92BBB00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9B3826EF-59B8-47A9-8BE9-1D776DF3FE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8-78AA-479B-AB7C-1561E92BBB00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B65C8147-66AE-44BA-9DA2-F77A520F19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9-78AA-479B-AB7C-1561E92BBB00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934F9C4E-C9BD-4A38-9C06-FB4845FDB2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A-78AA-479B-AB7C-1561E92BBB00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AFCC62E6-0084-46AF-9976-AF491EA865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B-78AA-479B-AB7C-1561E92BBB00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A7FE1008-9F10-4A1A-B471-1A0937C1A3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C-78AA-479B-AB7C-1561E92BBB00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FF6E3DB8-C1CD-4F03-9389-B3448A152E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D-78AA-479B-AB7C-1561E92BBB00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45B27E73-1816-4B0E-A8D0-795C7164A4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E-78AA-479B-AB7C-1561E92BBB00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938A17B2-2CBF-4888-8DD6-0EA0D51FCC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AFF-78AA-479B-AB7C-1561E92BBB00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D6B28C8B-78A0-4D9F-9B35-2262D78794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0-78AA-479B-AB7C-1561E92BBB00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7D5955BC-36BB-4883-9915-01AF417EDA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1-78AA-479B-AB7C-1561E92BBB00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E1B3E08B-DC4B-40D7-92CC-821132660D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2-78AA-479B-AB7C-1561E92BBB00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E68A27B5-62A7-43B7-B9FC-78F1E0AF34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3-78AA-479B-AB7C-1561E92BBB00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265FBD95-779F-4E4A-B63A-05EFC21322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4-78AA-479B-AB7C-1561E92BBB00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3415BBA4-FDEF-495F-AFFE-BAACEA8115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5-78AA-479B-AB7C-1561E92BBB00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C2A38841-91C1-4FD9-B8B1-73A8F29573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6-78AA-479B-AB7C-1561E92BBB00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84DA1F25-C559-47D2-8175-0836D61A2C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7-78AA-479B-AB7C-1561E92BBB00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D5C13822-B377-461E-BAF1-22E76C527B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8-78AA-479B-AB7C-1561E92BBB00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BE482149-F928-4370-ACD8-5E348D3DE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9-78AA-479B-AB7C-1561E92BBB00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7EBB4A29-D4D7-4CBE-A7F8-765B9E6EB7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A-78AA-479B-AB7C-1561E92BBB00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0B4F60FE-713E-4FB3-8EF0-9A059E53DC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B-78AA-479B-AB7C-1561E92BBB00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AA3A13FD-0DCC-4B2D-9031-7F736B0C1C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C-78AA-479B-AB7C-1561E92BBB00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A073BAF5-DFD6-432F-B57E-8846339887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D-78AA-479B-AB7C-1561E92BBB00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CF3F622A-156F-4E51-A246-13E5824860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E-78AA-479B-AB7C-1561E92BBB00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25F0760C-7EFF-4DBE-ABAB-5CC86DCEA8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0F-78AA-479B-AB7C-1561E92BBB00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A0CE9E4D-B77C-42F8-A388-6B41155AE3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0-78AA-479B-AB7C-1561E92BBB00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47D1B59A-7FE7-4F66-8A7E-1AEB8C2A5A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1-78AA-479B-AB7C-1561E92BBB00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676D5703-A8F3-41E7-B042-E039F997DB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2-78AA-479B-AB7C-1561E92BBB00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F0F5E1A1-1F60-4106-9F92-DEE280DE20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3-78AA-479B-AB7C-1561E92BBB00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68F7C294-915F-4AE7-85D7-3D77E6C9B2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4-78AA-479B-AB7C-1561E92BBB00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0A103C91-21AD-441F-BB3B-966C0EBC77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5-78AA-479B-AB7C-1561E92BBB00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73B0BF4E-E9D9-4F68-83EF-07D9363CC3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6-78AA-479B-AB7C-1561E92BBB00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BD90DBF1-D830-4433-AF57-DAA2739DC9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7-78AA-479B-AB7C-1561E92BBB00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316B59B8-870C-475A-9F90-F2DABB3ADC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8-78AA-479B-AB7C-1561E92BBB00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D4E8802A-B1C3-4C25-B07A-390DBFF250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9-78AA-479B-AB7C-1561E92BBB00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608BF02F-D6BD-45DC-9F37-7D2F9019B6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A-78AA-479B-AB7C-1561E92BBB00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95D2056F-3E32-477F-BB99-249ACD6CD1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B-78AA-479B-AB7C-1561E92BBB00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3B98495B-4867-49C6-9844-C36E48EF34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C-78AA-479B-AB7C-1561E92BBB00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5FCD0BA3-D77F-463B-841B-7C52590015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D-78AA-479B-AB7C-1561E92BBB00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B1E6F700-20B1-43F4-A1CF-A30103CE96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E-78AA-479B-AB7C-1561E92BBB00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41DB3219-A99D-4792-AFEA-3CB7138C31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1F-78AA-479B-AB7C-1561E92BBB00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8F046BB8-A9EE-43F9-B9B0-E3F7390594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0-78AA-479B-AB7C-1561E92BBB00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8AC82215-B9A6-40D5-9D44-A3C1103E93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1-78AA-479B-AB7C-1561E92BBB00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DBF4FEFD-04B3-4A91-9703-8668C00EE6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2-78AA-479B-AB7C-1561E92BBB00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93B7626C-76D4-43CF-B289-9ADEBDD4A5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3-78AA-479B-AB7C-1561E92BBB00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34F6FBDF-CB17-4304-B61A-666B6ACC30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4-78AA-479B-AB7C-1561E92BBB00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642437E2-C017-4B73-96BA-21A8BD8122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5-78AA-479B-AB7C-1561E92BBB00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10F5431D-736D-4C85-9D31-E30272C6C9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6-78AA-479B-AB7C-1561E92BBB00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0FC88212-8A75-45E9-B022-62A4843C15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7-78AA-479B-AB7C-1561E92BBB00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7DDAA174-71E1-491B-B405-67FF60D657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8-78AA-479B-AB7C-1561E92BBB00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3D55D55E-4D9F-481D-976B-931C62C4C8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9-78AA-479B-AB7C-1561E92BBB00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A4F5938F-4F0A-4C1B-B3BA-2B1CD29DC5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A-78AA-479B-AB7C-1561E92BBB00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76321173-9AD1-4ABB-92EB-9936445568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B-78AA-479B-AB7C-1561E92BBB00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3478C081-7BCD-4894-A232-A9672FEE04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C-78AA-479B-AB7C-1561E92BBB00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D3CFC80B-9344-49E7-9FFD-A94ACAEAEB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D-78AA-479B-AB7C-1561E92BBB00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235D256A-3191-4013-97F9-B1137B3F9B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E-78AA-479B-AB7C-1561E92BBB00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8BE6642E-B9AC-491E-8777-4EC45D498E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2F-78AA-479B-AB7C-1561E92BBB00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0D3FDCD3-7AC7-46F9-9DC9-33B9B71A98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0-78AA-479B-AB7C-1561E92BBB00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2981F294-4BEA-48EA-8040-DBB6858814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1-78AA-479B-AB7C-1561E92BBB00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EBA9A306-2C22-4963-B3AE-39F71EE9E8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2-78AA-479B-AB7C-1561E92BBB00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57D1482A-4219-420F-AD5A-B103514863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3-78AA-479B-AB7C-1561E92BBB00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CB5C1081-A4F9-4A19-95C0-05F63308DB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4-78AA-479B-AB7C-1561E92BBB00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7F770A5B-6416-41C0-8594-C69BE1F6EA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5-78AA-479B-AB7C-1561E92BBB00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22E18974-3D6B-4B02-9FCA-4C2AEDB5D4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6-78AA-479B-AB7C-1561E92BBB00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9F7E41CC-3F2A-4736-B7C7-AF9BCD5D5F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7-78AA-479B-AB7C-1561E92BBB00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CCE289E0-14ED-4F4C-88E0-4682C4BD30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8-78AA-479B-AB7C-1561E92BBB00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E5D263BF-D19F-4E19-8B5C-2EC25A9447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9-78AA-479B-AB7C-1561E92BBB00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39D47D18-D52E-4513-ACF3-89785BF2A2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A-78AA-479B-AB7C-1561E92BBB00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F45C4876-CCE6-4436-B07F-32064F62CA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B-78AA-479B-AB7C-1561E92BBB00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646683E3-A698-42C3-952E-DC05C213AA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C-78AA-479B-AB7C-1561E92BBB00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9E9FF54B-C515-4D5E-805A-34A084DBEA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D-78AA-479B-AB7C-1561E92BBB00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193CE193-4A1D-4D8F-9BDC-F598F6DE9D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E-78AA-479B-AB7C-1561E92BBB00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51AEC92F-3004-4F89-9D1C-8CF28821A3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3F-78AA-479B-AB7C-1561E92BBB00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6377B110-E289-48AA-8022-734CEF9D27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0-78AA-479B-AB7C-1561E92BBB00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E9C3A588-D462-4F1F-A7B1-80C35D9532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1-78AA-479B-AB7C-1561E92BBB00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115FB127-58E1-42E2-A8FE-65328DFF7B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2-78AA-479B-AB7C-1561E92BBB00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57020866-853D-46F2-8C71-B74044207A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3-78AA-479B-AB7C-1561E92BBB00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4B24DDE7-60EB-42E1-B0EC-9D4536914B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4-78AA-479B-AB7C-1561E92BBB00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AA3AAE07-A873-490A-9C06-BD7B56CEE2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5-78AA-479B-AB7C-1561E92BBB00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9131D6E4-7F3D-482E-9641-56A57595F8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6-78AA-479B-AB7C-1561E92BBB00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2F4DE74B-DB67-4758-A58A-42381E10FD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7-78AA-479B-AB7C-1561E92BBB00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78079A6F-60B9-4CC8-8261-85B09A059D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8-78AA-479B-AB7C-1561E92BBB00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2EB2FFCA-63E0-4B04-A633-B0A432B4A6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9-78AA-479B-AB7C-1561E92BBB00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D09EA168-266A-40D8-A86A-CE155962AF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A-78AA-479B-AB7C-1561E92BBB00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18CA324F-1579-40B8-A48A-EFED70FC0A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B-78AA-479B-AB7C-1561E92BBB00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08556CF0-F0E4-418A-A680-E3F21A4B61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C-78AA-479B-AB7C-1561E92BBB00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285E77EC-9263-44EF-A206-9F00314CE0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D-78AA-479B-AB7C-1561E92BBB00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446D6840-B83E-4AE4-A810-EA168BA57B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E-78AA-479B-AB7C-1561E92BBB00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D6FE0F83-1C9E-47B0-A4C9-1653E1B82C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4F-78AA-479B-AB7C-1561E92BBB00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0E3A5C12-7EB3-4771-A369-31750CC2C6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0-78AA-479B-AB7C-1561E92BBB00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744D726F-41BB-430F-9857-BD5D2F113D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1-78AA-479B-AB7C-1561E92BBB00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AD6D88CD-CB00-421F-8027-4AD8A686D1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2-78AA-479B-AB7C-1561E92BBB00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73B9A551-9827-4872-A21A-B62CABC4E4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3-78AA-479B-AB7C-1561E92BBB00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0672FE61-615F-4530-A4FC-224504555B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4-78AA-479B-AB7C-1561E92BBB00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3BBCE4DC-FEC7-4B47-A110-B3B9F11CE7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5-78AA-479B-AB7C-1561E92BBB00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DE01BD92-8116-4ADC-A1DB-7D43439528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6-78AA-479B-AB7C-1561E92BBB00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E0174F02-023C-4A6E-A4C1-90C86860AE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7-78AA-479B-AB7C-1561E92BBB00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26E42C8C-2D44-47B5-9D7F-8E32E1D27D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8-78AA-479B-AB7C-1561E92BBB00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23F58A74-5A13-4C30-84B6-375FBBB273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9-78AA-479B-AB7C-1561E92BBB00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16A1658F-BB94-43AF-AFE1-61D07FF65B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A-78AA-479B-AB7C-1561E92BBB00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07FE1ED6-79C6-4AB5-8BDE-C618F97422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B-78AA-479B-AB7C-1561E92BBB00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7B9B14D9-B81B-48E5-89CF-B4EB2D9131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C-78AA-479B-AB7C-1561E92BBB00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8B9384BB-3653-419C-A8EB-63A3A560BC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D-78AA-479B-AB7C-1561E92BBB00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0C08D766-E650-4665-B96D-79607225A6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E-78AA-479B-AB7C-1561E92BBB00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7F2496C4-5261-4DF4-B1B1-3908CD754A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5F-78AA-479B-AB7C-1561E92BBB00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CCC9171E-4DC1-414D-BFE9-360BE13C5F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0-78AA-479B-AB7C-1561E92BBB00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BA411720-AF98-415D-90B1-389DD23EC7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1-78AA-479B-AB7C-1561E92BBB00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BB2420F0-F90F-44D0-9ACA-27F44C5DF9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2-78AA-479B-AB7C-1561E92BBB00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779417C1-562E-4A93-B183-EB0B3CBFB8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3-78AA-479B-AB7C-1561E92BBB00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15888324-8626-4FB9-B343-E9CC09801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4-78AA-479B-AB7C-1561E92BBB00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CE1C0850-43A8-46E9-A2B3-75EE417AF4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5-78AA-479B-AB7C-1561E92BBB00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6EBB5A79-5F9D-4033-93DC-3ED6BA11CD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6-78AA-479B-AB7C-1561E92BBB00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70A69C73-9F94-497A-80A7-B4E7F953C7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7-78AA-479B-AB7C-1561E92BBB00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6B43CBD8-458F-49F3-A0BD-B54E79D6D7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8-78AA-479B-AB7C-1561E92BBB00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DD131A6B-3B12-4BA1-8195-C7BC9AF584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9-78AA-479B-AB7C-1561E92BBB00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7D4C437D-67F2-4DA0-BC1E-A75F7B0831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A-78AA-479B-AB7C-1561E92BBB00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A2476F5B-9ECC-476A-AE02-2E1B376948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B-78AA-479B-AB7C-1561E92BBB00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5B73278D-26AB-4E58-AABE-0BC46B6254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C-78AA-479B-AB7C-1561E92BBB00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F1B1A2B7-771B-4180-9D8F-5D6C6B490E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D-78AA-479B-AB7C-1561E92BBB00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44116CDA-E130-4CFA-A45F-BE29949515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E-78AA-479B-AB7C-1561E92BBB00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75492E11-3D0E-455A-880D-C08A0C62D6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6F-78AA-479B-AB7C-1561E92BBB00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CF15E333-C346-4F22-9AF0-C59B5A7878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0-78AA-479B-AB7C-1561E92BBB00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36F50650-278C-44F4-BC33-8F07C9BB5E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1-78AA-479B-AB7C-1561E92BBB00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704A2050-603F-465A-B5EE-07F17C6ED5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2-78AA-479B-AB7C-1561E92BBB00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2A0CB340-7471-4266-A2F0-FB3898C0B5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3-78AA-479B-AB7C-1561E92BBB00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5495180D-9508-48AD-AC82-223E6E975E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4-78AA-479B-AB7C-1561E92BBB00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4B3BD081-26DC-4DF5-8505-2387E687C4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5-78AA-479B-AB7C-1561E92BBB00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030EF401-E51F-4BD7-9A1A-E2D2CE4C3C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6-78AA-479B-AB7C-1561E92BBB00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457367E4-5BD5-44E8-BD02-8784564834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7-78AA-479B-AB7C-1561E92BBB00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92BD1312-9BFE-458A-8755-1540D6D42C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8-78AA-479B-AB7C-1561E92BBB00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041E2BF8-64D1-4D25-8F30-390522D32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9-78AA-479B-AB7C-1561E92BBB00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7CF88B50-04AE-4D0C-B781-BEEE6A2BB8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A-78AA-479B-AB7C-1561E92BBB00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F908B2EB-1564-428A-AFCC-BF9A33F1B3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B-78AA-479B-AB7C-1561E92BBB00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12B0DBB3-E6AF-4A88-A4BF-16342FC8A4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C-78AA-479B-AB7C-1561E92BBB00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8E5737A7-6EF0-47CD-A7BD-D9625646AD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D-78AA-479B-AB7C-1561E92BBB00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FCF80F4C-32EE-4494-B277-A24FF8EB35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E-78AA-479B-AB7C-1561E92BBB00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BDBF26FA-C64D-4D28-8BD5-7A59030CE5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7F-78AA-479B-AB7C-1561E92BBB00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615ECAD4-AB4D-485B-8431-CD1924450E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0-78AA-479B-AB7C-1561E92BBB00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092BEF77-6D41-49A3-9DA6-3CA4DB3F86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1-78AA-479B-AB7C-1561E92BBB00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AB1FF318-1822-493E-AA69-788A492D08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2-78AA-479B-AB7C-1561E92BBB00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B4133935-A72D-4613-905B-D3E2C140F8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3-78AA-479B-AB7C-1561E92BBB00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1543C464-BC01-4997-9738-D6C4B3E471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4-78AA-479B-AB7C-1561E92BBB00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C5318ED5-F0BE-499A-95C8-42F5141F85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5-78AA-479B-AB7C-1561E92BBB00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1B77F765-B1A3-46BF-A3AA-0BA6B13745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6-78AA-479B-AB7C-1561E92BBB00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D1FD93F1-964C-43E6-8E2F-E9ACE485BC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7-78AA-479B-AB7C-1561E92BBB00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5567A76C-C16C-40C3-92BE-9F3D4EAC3C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8-78AA-479B-AB7C-1561E92BBB00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F1FEF10A-8495-49F4-89D8-440ACEB9E8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9-78AA-479B-AB7C-1561E92BBB00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6960A5D5-9AD1-4BEB-BAB1-69227EAD1A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A-78AA-479B-AB7C-1561E92BBB00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A43C4D6C-63BB-4111-B69C-7904B0B5D1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B-78AA-479B-AB7C-1561E92BBB00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DB0E6919-1C4A-440F-81ED-265536E1A1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C-78AA-479B-AB7C-1561E92BBB00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CD8775F5-3C6C-4CD9-A78F-55A652BDEE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D-78AA-479B-AB7C-1561E92BBB00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F9FA7EF1-F45F-46CB-AD34-FA26969B78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E-78AA-479B-AB7C-1561E92BBB00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D666451C-7A03-41D9-8511-AA037A721A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8F-78AA-479B-AB7C-1561E92BBB00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EEE7B198-CFB2-49E2-A644-04B42D8C03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0-78AA-479B-AB7C-1561E92BBB00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5CDE044C-6790-4421-B684-3BF5EB2D90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1-78AA-479B-AB7C-1561E92BBB00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A534D1E6-F9F4-4EC5-8287-1B2FFD56FE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2-78AA-479B-AB7C-1561E92BBB00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55773180-BDE8-4A90-B0D9-D375997AE9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3-78AA-479B-AB7C-1561E92BBB00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B44909C9-DC6A-4AC7-BC0D-C5D0486CB4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4-78AA-479B-AB7C-1561E92BBB00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67DAEF32-E1B6-43B0-9E26-AE445FB6F6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5-78AA-479B-AB7C-1561E92BBB00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B22A8027-F785-4192-9B43-5C9B950BD5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6-78AA-479B-AB7C-1561E92BBB00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CB2E2399-742E-4484-B47E-640B5390BA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7-78AA-479B-AB7C-1561E92BBB00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4A8CD8FC-20B1-448F-AA82-7C046CC511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8-78AA-479B-AB7C-1561E92BBB00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E638B37F-EEF7-4E60-AE02-3B3F6C79C3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9-78AA-479B-AB7C-1561E92BBB00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E624DDFC-81F3-4DAD-A0F2-BE71216860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A-78AA-479B-AB7C-1561E92BBB00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765A2D07-E9E8-447C-9ABD-3094AE7EF9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B-78AA-479B-AB7C-1561E92BBB00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8099BE27-3DAD-4530-807C-5AD9FD639F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C-78AA-479B-AB7C-1561E92BBB00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743EF6DF-29EF-421C-B181-7C0C2F0A02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D-78AA-479B-AB7C-1561E92BBB00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84401560-39D5-4674-A175-A6F39FEF9D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E-78AA-479B-AB7C-1561E92BBB00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72D65D4B-C437-4FCC-A413-33196866FC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9F-78AA-479B-AB7C-1561E92BBB00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965726F0-DE88-460B-944D-5986A9BB0E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0-78AA-479B-AB7C-1561E92BBB00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DD95F666-0C60-495E-B038-8A343C1150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1-78AA-479B-AB7C-1561E92BBB00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FAEAAA24-62F3-4713-8A55-CD0D755623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2-78AA-479B-AB7C-1561E92BBB00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673A058F-BBEA-41BE-9D4C-5F18658AC3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3-78AA-479B-AB7C-1561E92BBB00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2AA259D5-CFFA-4EFF-B492-1C9C7818E0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4-78AA-479B-AB7C-1561E92BBB00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D90BD08D-69DA-4CDB-B8D4-0A79BD816D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5-78AA-479B-AB7C-1561E92BBB00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6AAD42AA-6FB5-48C1-95F9-93D2B30953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6-78AA-479B-AB7C-1561E92BBB00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9AC6488B-3EEC-4E85-9E32-A8E6E864F8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7-78AA-479B-AB7C-1561E92BBB00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A98F9DA0-5C80-447D-B1B1-13719FC8A5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8-78AA-479B-AB7C-1561E92BBB00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07A879E8-AC9A-4C94-A8CD-EF3C4B9177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9-78AA-479B-AB7C-1561E92BBB00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5366CA36-1D06-4204-B6DA-347D5C92CD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A-78AA-479B-AB7C-1561E92BBB00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D4BE9C90-76CB-4FB2-8AD4-4CB5988CE9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B-78AA-479B-AB7C-1561E92BBB00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9B1C456C-A2F1-4C8D-B935-59EE0C36C1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C-78AA-479B-AB7C-1561E92BBB00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15441F6C-B243-4BBB-BC93-C90DDEAF8E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D-78AA-479B-AB7C-1561E92BBB00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A513E473-4FC5-4819-8D7D-9E89852F4F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E-78AA-479B-AB7C-1561E92BBB00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6E0D4AD6-A613-4609-BEB8-E539E6DA6F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AF-78AA-479B-AB7C-1561E92BBB00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3FD705D4-F984-419B-BB00-8AA5C806B5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0-78AA-479B-AB7C-1561E92BBB00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715101AC-BA8B-442E-A0EF-C91C4C45B1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1-78AA-479B-AB7C-1561E92BBB00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1E147D1B-DA25-4172-8108-E20E0C5094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2-78AA-479B-AB7C-1561E92BBB00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8E8EC834-1D1F-4E89-B4FA-54F5780DF2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3-78AA-479B-AB7C-1561E92BBB00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0B0E42EA-ABDD-4C3C-999E-C4CEAA0C42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4-78AA-479B-AB7C-1561E92BBB00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FDF3D87F-0B62-4000-9699-2F8CFB9C09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5-78AA-479B-AB7C-1561E92BBB00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B17BD301-4911-4BE1-9A5E-ADBEA71A8D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6-78AA-479B-AB7C-1561E92BBB00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65C342DB-9EE8-4C15-8F48-2E63FD9529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7-78AA-479B-AB7C-1561E92BBB00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1B4F2CD5-9B45-45DA-812D-6F43BE20F1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8-78AA-479B-AB7C-1561E92BBB00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29C747C5-FDCA-4C35-8D2D-AE82B5A14E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9-78AA-479B-AB7C-1561E92BBB00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5ACF7C5C-4C42-4C9A-B8FE-30F0912594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A-78AA-479B-AB7C-1561E92BBB00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40C897B8-BD95-4E8F-A208-3AF7C02AFA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B-78AA-479B-AB7C-1561E92BBB00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74D8DE9C-ADF0-4FED-AC9E-F84F59482A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C-78AA-479B-AB7C-1561E92BBB00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4C436D12-CEAD-406D-AEDA-E5D9C98A1F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D-78AA-479B-AB7C-1561E92BBB00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90A16929-4255-4996-8D56-7649D020B5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BE-78AA-479B-AB7C-1561E92BB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0" tIns="0" rIns="0" bIns="0" anchor="b" anchorCtr="0">
                <a:no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50790D"/>
                    </a:solidFill>
                    <a:effectLst>
                      <a:glow rad="381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yVal>
            <c:numRef>
              <c:f>[0]!histRugHeight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[0]!histRugJack</c15:f>
                <c15:dlblRangeCache>
                  <c:ptCount val="1001"/>
                  <c:pt idx="232">
                    <c:v>
▲</c:v>
                  </c:pt>
                  <c:pt idx="364">
                    <c:v>
▲</c:v>
                  </c:pt>
                  <c:pt idx="483">
                    <c:v>
▲</c:v>
                  </c:pt>
                  <c:pt idx="513">
                    <c:v>
▲</c:v>
                  </c:pt>
                  <c:pt idx="743">
                    <c:v>
▲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BBF-78AA-479B-AB7C-1561E92BBB00}"/>
            </c:ext>
          </c:extLst>
        </c:ser>
        <c:ser>
          <c:idx val="5"/>
          <c:order val="5"/>
          <c:tx>
            <c:v>Jill rug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FC6E8A3-68A4-48E1-AD09-2F91807C211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0-78AA-479B-AB7C-1561E92BBB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39E553-4D85-40A9-9F4A-C86F41F28E8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1-78AA-479B-AB7C-1561E92BBB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3C6415-64C1-49D6-B260-C43084B1AE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2-78AA-479B-AB7C-1561E92BBB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936149-64DF-4C49-B96C-C697011901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3-78AA-479B-AB7C-1561E92BBB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86C6D06-A9C8-41F1-B079-2AA4C26C8B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4-78AA-479B-AB7C-1561E92BBB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95A638C-6E35-433A-8FA2-B1745624C4C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5-78AA-479B-AB7C-1561E92BBB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337B134-1F04-4B0D-BBC3-653DE04432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6-78AA-479B-AB7C-1561E92BBB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8A07AE-4B5A-4530-BD6C-F4903145D98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7-78AA-479B-AB7C-1561E92BBB0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84EB098-BA82-43EB-83E9-430555F7A6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8-78AA-479B-AB7C-1561E92BBB0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FE6CB0-C8F5-49D2-B326-2ADA9AA157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5.86988098814987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9-78AA-479B-AB7C-1561E92BBB0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78FB761-ED5B-4CD5-A610-C6556446F3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A-78AA-479B-AB7C-1561E92BBB0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4C47F6E-3139-491C-8B6B-67C1C7B2B7C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B-78AA-479B-AB7C-1561E92BBB0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1076350-4246-4C1C-BF41-6BCC8DBC559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C-78AA-479B-AB7C-1561E92BBB0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EC698AE-D991-4C1D-B87D-6581011565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5.86988098814987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D-78AA-479B-AB7C-1561E92BBB0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2AF9D7D-733E-4FF1-AB4F-41F2C685B8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E-78AA-479B-AB7C-1561E92BBB0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C7BEBE1-ABAA-41DF-8213-94182C17654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CF-78AA-479B-AB7C-1561E92BBB0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7012387-2004-4FA4-8ACF-1D1E4C173F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0-78AA-479B-AB7C-1561E92BBB0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9267AA2-62A8-4DAC-8857-CD9E5CBB18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1-78AA-479B-AB7C-1561E92BBB0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E931E80-CF11-441E-B5C8-4C47764EE9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5.86988098814987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2-78AA-479B-AB7C-1561E92BBB0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F8BBDB1-422F-4092-8CA9-FE839D8CDB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3-78AA-479B-AB7C-1561E92BBB0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4FE757A-7DD8-4455-A4D5-19D0AAECBC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4-78AA-479B-AB7C-1561E92BBB0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EE4E057-EA7E-49F9-8D7C-6C69EF9386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1841199034760466E-2"/>
                      <c:h val="5.86988098814987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5-78AA-479B-AB7C-1561E92BBB0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F2900C5-F67C-4D56-B7CE-9B89C929034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6-78AA-479B-AB7C-1561E92BBB0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ABCC60C-89C8-49AC-8C33-5F52F6B7B2A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7-78AA-479B-AB7C-1561E92BBB0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DFD5237-F94F-443B-8597-802C2637F1F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8-78AA-479B-AB7C-1561E92BBB0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686EC6A-0FB2-4147-A382-3A56542535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BD9-78AA-479B-AB7C-1561E92BBB0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9224EA2-528E-4680-9711-F847A88D2B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A-78AA-479B-AB7C-1561E92BBB0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3C7574B-B177-4B88-BDCA-34DBF5978A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B-78AA-479B-AB7C-1561E92BBB0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5734694-152A-4014-AF1C-F18FCDD5AA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C-78AA-479B-AB7C-1561E92BBB0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07BB119-56EB-46BB-A8C1-14399CED5C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D-78AA-479B-AB7C-1561E92BBB0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6E93007-0A16-4414-A5D3-6A4C1A69B9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E-78AA-479B-AB7C-1561E92BBB0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E867770-62BE-4DF0-8DBA-E2851F3D45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DF-78AA-479B-AB7C-1561E92BBB0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BEF2618-8F17-446C-AB65-37F19521EE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0-78AA-479B-AB7C-1561E92BBB0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6E44875-A05F-4567-A992-A2E0E84A30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1-78AA-479B-AB7C-1561E92BBB0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60332A7-E3B8-417C-9C52-F740185460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2-78AA-479B-AB7C-1561E92BBB0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B831A0E-7F8A-4751-BF5C-C36956511A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3-78AA-479B-AB7C-1561E92BBB0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BF35E51-A6A8-48AF-B920-9BEFE515F1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4-78AA-479B-AB7C-1561E92BBB0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6E15DC4-A203-4C5A-8956-CC5975F225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5-78AA-479B-AB7C-1561E92BBB0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9021D027-7B30-457D-8355-0954AE714E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6-78AA-479B-AB7C-1561E92BBB0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3BFBF6D-6A8E-4520-89E2-32A0EB97A5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7-78AA-479B-AB7C-1561E92BBB0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800AC6B-8F4C-41B2-81E9-351030033C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8-78AA-479B-AB7C-1561E92BBB0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533091D-2721-49B9-98FF-62B5588925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9-78AA-479B-AB7C-1561E92BBB0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62DCB47-B860-4D6F-B29D-35FA11438B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A-78AA-479B-AB7C-1561E92BBB0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4248D38-FE16-495D-B30E-E578A3B657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B-78AA-479B-AB7C-1561E92BBB0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33121F2-7595-4D05-8FDC-3285B4562F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C-78AA-479B-AB7C-1561E92BBB0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D955E6B-0B84-4D4D-8350-B372712882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D-78AA-479B-AB7C-1561E92BBB0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BC873D75-3627-427A-AA7F-B943C25ADE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E-78AA-479B-AB7C-1561E92BBB0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33D2504-9AAF-40CB-A563-8AC45BEA81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EF-78AA-479B-AB7C-1561E92BBB0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7FE44A22-4534-42B1-B0A3-14549A834D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0-78AA-479B-AB7C-1561E92BBB0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460EEF9-EAF1-4907-9833-360A3C6E17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1-78AA-479B-AB7C-1561E92BBB0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A73CB30-6CBC-4205-BB84-3B9F9EAA83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2-78AA-479B-AB7C-1561E92BBB0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6CA699E-E6EC-4C17-8B91-52B0F55842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3-78AA-479B-AB7C-1561E92BBB0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85398DC-7426-4C43-B329-0E3C5C4A18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4-78AA-479B-AB7C-1561E92BBB0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D85E3AB-B347-4C49-9C46-5E4586AC09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5-78AA-479B-AB7C-1561E92BBB0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D93EEBC-CEC5-49E9-9997-BFDE858748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6-78AA-479B-AB7C-1561E92BBB0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2E4AA71-E5B1-4A06-ABBD-53B3F03C69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7-78AA-479B-AB7C-1561E92BBB0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253637B-F2B3-4217-8DE6-F02790E39D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8-78AA-479B-AB7C-1561E92BBB0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EDA1E6C-5C43-4D62-A723-346DF2B3F6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9-78AA-479B-AB7C-1561E92BBB0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8F51EEA-ACC6-4E20-9E22-F786DD07E4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A-78AA-479B-AB7C-1561E92BBB0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38467F6-352C-47C5-9730-F3D4336C4B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B-78AA-479B-AB7C-1561E92BBB00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93EE9DE4-5F50-4DB6-B9AB-3F1C527C6F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C-78AA-479B-AB7C-1561E92BBB00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67C7A6C-074D-4D6E-A0CD-F68ADD405A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D-78AA-479B-AB7C-1561E92BBB00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C87301DA-F9D9-486F-AA04-E8CEC3EC53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E-78AA-479B-AB7C-1561E92BBB00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662F446E-DCAE-40B6-8F85-9B91AE4C92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BFF-78AA-479B-AB7C-1561E92BBB00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94B180B4-C09B-4F8F-8CE4-5FA5EA885C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0-78AA-479B-AB7C-1561E92BBB00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9F5DA9E7-5BAE-41A1-B264-78EA2B0C73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1-78AA-479B-AB7C-1561E92BBB00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1EBE26B-A7AD-4799-90E6-3975230F56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2-78AA-479B-AB7C-1561E92BBB00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43F75AAB-B785-4335-83CD-469B285615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3-78AA-479B-AB7C-1561E92BBB00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12458164-3AC9-4A4B-97B0-83B9B59ADC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4-78AA-479B-AB7C-1561E92BBB00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E0F6551-6786-4967-91C5-5D51D650CF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5-78AA-479B-AB7C-1561E92BBB00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FBA41061-297E-4933-95DF-A43172D387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6-78AA-479B-AB7C-1561E92BBB00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B8443466-2056-4929-AAC2-568971C358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7-78AA-479B-AB7C-1561E92BBB0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3721D0F-EE3C-4F6A-AC00-C1AB38C641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8-78AA-479B-AB7C-1561E92BBB00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98B86A35-E409-4D61-94A6-4993200664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9-78AA-479B-AB7C-1561E92BBB00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7CFB85ED-A509-430E-83F9-C79B168E87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A-78AA-479B-AB7C-1561E92BBB00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B21C7A4-4AB2-4638-816E-ABFA229FDF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B-78AA-479B-AB7C-1561E92BBB00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B10D756-4C8D-466E-9A0A-63AC2E0801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C-78AA-479B-AB7C-1561E92BBB00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5395BC66-35C6-4B48-B21C-E12960CA63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D-78AA-479B-AB7C-1561E92BBB0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F9958BE-EE82-436D-9FBF-737BCE5AB1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E-78AA-479B-AB7C-1561E92BBB00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396A2EBB-85A2-429E-B235-186A823298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0F-78AA-479B-AB7C-1561E92BBB00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B2AC893-89BB-41D3-87A8-C0EFA2E1E3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0-78AA-479B-AB7C-1561E92BBB00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204E6659-3696-4BA8-85A1-837CBCDEC5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1-78AA-479B-AB7C-1561E92BBB00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D1BCF5F-888C-4618-A085-B134FDC9CA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2-78AA-479B-AB7C-1561E92BBB00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D9DF396A-C689-4063-8584-8820E0A259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3-78AA-479B-AB7C-1561E92BBB00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C6B39ADE-31FC-465A-A30C-E13FEFE316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4-78AA-479B-AB7C-1561E92BBB00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74153A5-5CFB-44BC-AF0E-6483747907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5-78AA-479B-AB7C-1561E92BBB00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BC3B06E7-F766-4DCA-A2D6-3946C8ABEE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6-78AA-479B-AB7C-1561E92BBB00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73E58C5C-13DF-411D-B523-CF011C2DBF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7-78AA-479B-AB7C-1561E92BBB00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398715AB-84D7-4DFC-B431-FFDBECAAFF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8-78AA-479B-AB7C-1561E92BBB00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48C3983E-FCBE-44A6-B04D-D856B815DF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9-78AA-479B-AB7C-1561E92BBB00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88959ABF-1814-47C3-8883-C1A4BE41C6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A-78AA-479B-AB7C-1561E92BBB00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00DCA1B5-2984-44D4-A910-3E4C881BD1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B-78AA-479B-AB7C-1561E92BBB00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9C1F5D57-FB38-43F6-841C-F98ACCE1FE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C-78AA-479B-AB7C-1561E92BBB00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6309C1C1-D382-416C-AE50-43EE45AAF5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D-78AA-479B-AB7C-1561E92BBB00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2482A0E1-DF71-4BA6-8E74-ED2140D8AD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E-78AA-479B-AB7C-1561E92BBB00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0BFBDA9C-A117-4D52-BEC6-F088573E40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1F-78AA-479B-AB7C-1561E92BBB00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9C100675-1135-47F2-9C0B-29E4D8BDA8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0-78AA-479B-AB7C-1561E92BBB00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791D2B0B-7819-4130-9974-71D439558E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1-78AA-479B-AB7C-1561E92BBB00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5FC8195E-8EB5-4100-BFDC-7A1C5BB4BD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2-78AA-479B-AB7C-1561E92BBB00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11A4A56-D036-4A93-AC11-C58266C17F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3-78AA-479B-AB7C-1561E92BBB00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A325DD6-4931-4D2A-9DF8-F66B891AD0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4-78AA-479B-AB7C-1561E92BBB00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5006D86-382C-4C30-AB16-5EAD74B71C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5-78AA-479B-AB7C-1561E92BBB00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FADADA42-8176-492D-8FC7-BCA34553D5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6-78AA-479B-AB7C-1561E92BBB0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14FA5B76-6D0D-476F-A7D7-789D98A12F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7-78AA-479B-AB7C-1561E92BBB0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9238090A-1E96-4719-9B06-E6485C7493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8-78AA-479B-AB7C-1561E92BBB0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A7C89FDB-A34D-44B5-AD2C-E69EA341B9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9-78AA-479B-AB7C-1561E92BBB0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62D71AF7-82C5-41EE-893C-BDFAE73DE1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A-78AA-479B-AB7C-1561E92BBB0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F02E1DFD-31A7-4B95-98DC-EB8BDF8CC8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B-78AA-479B-AB7C-1561E92BBB0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BCE1AF9D-CEBD-489A-86E3-1FD2CBFB17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C-78AA-479B-AB7C-1561E92BBB0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25B0374-75C5-4B0C-8D5D-A84FF7BF18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D-78AA-479B-AB7C-1561E92BBB00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231C903-05FF-4447-848B-A9D74A363D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E-78AA-479B-AB7C-1561E92BBB00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A92D9694-FED8-417E-BC53-97F5F26CB4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2F-78AA-479B-AB7C-1561E92BBB00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25FEC88B-9336-41F8-B986-053AFD2BE0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0-78AA-479B-AB7C-1561E92BBB00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61C55C5F-CDFD-4B0A-88E3-0A21535CE3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1-78AA-479B-AB7C-1561E92BBB00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F367DE78-EF9E-4890-B35B-F8B5801444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2-78AA-479B-AB7C-1561E92BBB00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3D0CB54-5C1F-47C2-957A-B28E8DA486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3-78AA-479B-AB7C-1561E92BBB00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A3D2D8F0-16B7-44AF-AD02-0AC38323B5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4-78AA-479B-AB7C-1561E92BBB00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94E17690-30FB-459B-8F1C-6FCA0EA311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5-78AA-479B-AB7C-1561E92BBB00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B7F81A8B-C122-4CBD-9B44-BCF24038A9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6-78AA-479B-AB7C-1561E92BBB00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9C9D6776-EC0F-41E2-BB23-7795463D94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7-78AA-479B-AB7C-1561E92BBB00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36DF4DAF-C0D2-42FD-8408-61F7A954CD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8-78AA-479B-AB7C-1561E92BBB00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E91211DD-67E9-4027-BE0D-0AF5913569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9-78AA-479B-AB7C-1561E92BBB00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58E207E4-819E-4623-8C6B-EECBFB0CA2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A-78AA-479B-AB7C-1561E92BBB00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8F7C383E-3DBE-4225-BA9E-A7ED2183AE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B-78AA-479B-AB7C-1561E92BBB00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3B7A3717-5C1E-4CF6-973F-6CA5EDF2AD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C-78AA-479B-AB7C-1561E92BBB00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407509AF-8801-4B75-B701-012DF8685F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D-78AA-479B-AB7C-1561E92BBB00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92FEA797-39F2-4387-98CF-B1F59911FF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E-78AA-479B-AB7C-1561E92BBB0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101E0EBA-2C8F-4E39-AD8D-622CB1A6E1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3F-78AA-479B-AB7C-1561E92BBB00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4EA2AF9E-E26C-421A-A7FC-3EA32884B4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0-78AA-479B-AB7C-1561E92BBB00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1ED89255-379B-4847-89C3-CB56FA9305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1-78AA-479B-AB7C-1561E92BBB00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53D2D485-C0C1-46E2-8C95-436677E45D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2-78AA-479B-AB7C-1561E92BBB00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4F429D0D-FC27-4822-B202-7CD056E920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3-78AA-479B-AB7C-1561E92BBB00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7479D84A-D515-4E2D-967C-2D004785CB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4-78AA-479B-AB7C-1561E92BBB00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15DA5E44-2FE2-4D26-BC76-23CC12CCB9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5-78AA-479B-AB7C-1561E92BBB00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E3548128-60D5-4BE8-9A41-DAC68EA65A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6-78AA-479B-AB7C-1561E92BBB00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9833638-EEF8-44FD-BAD2-F984981340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7-78AA-479B-AB7C-1561E92BBB00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5E7404D7-F645-4DF5-A3AA-1F09C60C7E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8-78AA-479B-AB7C-1561E92BBB00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C3C2591D-74C0-4040-978A-5514A87CF2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9-78AA-479B-AB7C-1561E92BBB0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761080CB-13F6-4FE9-AD87-237786A343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A-78AA-479B-AB7C-1561E92BBB00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0F052EB5-E828-40B8-9524-3B08BB4C3A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B-78AA-479B-AB7C-1561E92BBB00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47A85BC7-1C03-4121-AE89-022FB44D28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C-78AA-479B-AB7C-1561E92BBB00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0423C559-8371-41FD-B6CD-5AC9FF349E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D-78AA-479B-AB7C-1561E92BBB00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36EE6BCF-CCFD-4B10-8ACF-44AA4C815C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E-78AA-479B-AB7C-1561E92BBB00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186053C-19B8-4AE2-9B78-9E793731B3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4F-78AA-479B-AB7C-1561E92BBB00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52CEC8AB-7F1E-44BA-BBB9-DA2096B315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0-78AA-479B-AB7C-1561E92BBB00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8AC4FFE9-F494-4CD2-8DB8-549BD8C2E1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1-78AA-479B-AB7C-1561E92BBB00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8E43366-D374-4FA1-8AFE-112533EC73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2-78AA-479B-AB7C-1561E92BBB00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6AFFBE83-FAFD-4BA9-BDE9-8CE7960BD5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3-78AA-479B-AB7C-1561E92BBB0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95C07A51-0B7A-4482-832E-B8B26E4B79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4-78AA-479B-AB7C-1561E92BBB00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AC2A8402-39D2-4A7E-9FCA-BC6CBD223F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5-78AA-479B-AB7C-1561E92BBB00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5224E6EC-866F-4B36-8DDE-800E8CB206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6-78AA-479B-AB7C-1561E92BBB00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DA3E9970-3704-4FDD-B96C-F1A78280A8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7-78AA-479B-AB7C-1561E92BBB00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4CAFD83B-F866-45B1-8A55-A5D0A6130B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8-78AA-479B-AB7C-1561E92BBB00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F85A3333-D18B-4567-BC16-422088BBC9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9-78AA-479B-AB7C-1561E92BBB00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50F67A88-25D8-4CBF-929E-E8213BAC06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A-78AA-479B-AB7C-1561E92BBB00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218F5219-F645-4FC6-9F3A-B3A6BA78C3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B-78AA-479B-AB7C-1561E92BBB00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381A1F52-F758-4A26-BBF2-147F617CBB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C-78AA-479B-AB7C-1561E92BBB00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79DA0F31-B9B7-4229-B129-6E09413336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D-78AA-479B-AB7C-1561E92BBB00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4DE7DF9A-D032-4AE3-9E82-39B00E1829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E-78AA-479B-AB7C-1561E92BBB00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F562B545-650C-4748-B346-752C72B92B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5F-78AA-479B-AB7C-1561E92BBB00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87C82EFF-7A14-4B64-BD9A-F5EE75B970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0-78AA-479B-AB7C-1561E92BBB00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DE6E8C81-9310-4E43-9CCB-7240F3FE48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1-78AA-479B-AB7C-1561E92BBB00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1BE7EB0C-684B-43CA-BB81-C9A4FA8CC5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2-78AA-479B-AB7C-1561E92BBB00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C6C917C2-E282-4D33-AABE-406A68F59E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3-78AA-479B-AB7C-1561E92BBB00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831B5538-2C92-4784-86D7-DBD530925F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4-78AA-479B-AB7C-1561E92BBB00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CF43486A-C5BC-42F3-8936-B63A189952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5-78AA-479B-AB7C-1561E92BBB00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24AD406-D0B4-47EA-B3C4-9D3FADEC56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6-78AA-479B-AB7C-1561E92BBB00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3579A792-F68C-484F-9749-62059BC441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7-78AA-479B-AB7C-1561E92BBB00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4AD678E-6539-4660-A125-871CC159D0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8-78AA-479B-AB7C-1561E92BBB00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C0E612BB-6E52-4DED-A3BA-6CA135114C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9-78AA-479B-AB7C-1561E92BBB00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C8D58AD3-4547-4FDD-A2E7-C3D7E575AC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A-78AA-479B-AB7C-1561E92BBB00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9B1ECE1-1F07-413B-B706-A19E5F725F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B-78AA-479B-AB7C-1561E92BBB00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5A263F34-DD08-4C49-BE5A-59976853AB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C-78AA-479B-AB7C-1561E92BBB00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9ED30DAF-5E7A-4ABD-88A7-ACD8A9F854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D-78AA-479B-AB7C-1561E92BBB00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23039C97-57B8-423F-BDB1-5E51827F92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E-78AA-479B-AB7C-1561E92BBB00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EEDD8B2E-F200-4486-9AE4-AD433C6D15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6F-78AA-479B-AB7C-1561E92BBB00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3FB5078-F502-4917-A458-7236212C3D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0-78AA-479B-AB7C-1561E92BBB00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37680618-E770-4CE7-A4CE-603F6C403C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1-78AA-479B-AB7C-1561E92BBB00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F0F75418-7A2A-4909-98C0-4DF901CF8B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2-78AA-479B-AB7C-1561E92BBB00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4041BCCD-683D-4756-8240-CC361935EB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3-78AA-479B-AB7C-1561E92BBB00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D1E713A8-D1CA-4D38-B08E-2AC35BEDA3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4-78AA-479B-AB7C-1561E92BBB00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91825636-2D4D-497B-9A40-4ECA7B1238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5-78AA-479B-AB7C-1561E92BBB00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9FE47263-062D-45C1-9920-D7413E3F48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6-78AA-479B-AB7C-1561E92BBB00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F8CFD8FB-FF23-4DFB-B3F1-C86E309A48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7-78AA-479B-AB7C-1561E92BBB00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5455B914-C7FE-4ECC-A94C-AB6003AE5C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8-78AA-479B-AB7C-1561E92BBB00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453C2D0E-8662-4182-95F3-ECF32CA186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9-78AA-479B-AB7C-1561E92BBB00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9770E535-FF0E-49EA-97D8-FE06AC9782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A-78AA-479B-AB7C-1561E92BBB00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6085D8DA-DAF1-484C-8565-20CF476EF9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B-78AA-479B-AB7C-1561E92BBB00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16E0B703-F03B-43CE-A49B-7CE793D70E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C-78AA-479B-AB7C-1561E92BBB00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E939CE84-0F15-49D7-84B1-8D717E7921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D-78AA-479B-AB7C-1561E92BBB00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6E7031D7-0141-42EB-A57B-FDF66B2FDD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E-78AA-479B-AB7C-1561E92BBB00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45905D82-138E-4422-BFC1-A95611AA24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7F-78AA-479B-AB7C-1561E92BBB00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FA083FBE-5160-44BA-A8DE-48CEF92EEA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0-78AA-479B-AB7C-1561E92BBB00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EE7873C1-F29E-4F98-BE1B-1B39AA4260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1-78AA-479B-AB7C-1561E92BBB00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25BDF499-806A-4C51-BE99-7DAA0431D7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2-78AA-479B-AB7C-1561E92BBB00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FF65C0DF-FBA8-458A-8B61-4BE6D618BC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3-78AA-479B-AB7C-1561E92BBB00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BAE90225-19E4-48ED-A0CE-C0393FE3FA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4-78AA-479B-AB7C-1561E92BBB00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043B2195-3567-4DD1-8A76-4FDB884FE9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5-78AA-479B-AB7C-1561E92BBB00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C5A84B23-BBB6-4269-9F86-D487974451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6-78AA-479B-AB7C-1561E92BBB00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D2CBCD42-6AEB-4A35-B5E2-D0C92860FE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7-78AA-479B-AB7C-1561E92BBB00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C9A6102-4427-4503-9825-5DBAF37971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8-78AA-479B-AB7C-1561E92BBB00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DDC8EA9E-EE8E-45B2-A1AA-B65F72C852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9-78AA-479B-AB7C-1561E92BBB00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35350ED2-9D9D-449C-BE18-83304D4F1D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A-78AA-479B-AB7C-1561E92BBB00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A3FC76DA-437F-41E3-93C6-87B260417E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B-78AA-479B-AB7C-1561E92BBB00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9F0F9DD5-AE26-48DA-BE25-8217087520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C-78AA-479B-AB7C-1561E92BBB00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94444BF4-BC19-490E-A68B-66E8DF4D31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D-78AA-479B-AB7C-1561E92BBB00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66B3333-0CF8-46F1-A352-210356F43A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E-78AA-479B-AB7C-1561E92BBB00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FDE8A61A-5617-4C73-AFD1-4AE332460E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8F-78AA-479B-AB7C-1561E92BBB00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DA6EC585-35A0-45C5-B50A-EEC4D46DD9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0-78AA-479B-AB7C-1561E92BBB00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A86F369-5685-496D-9AFD-BB178835C8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1-78AA-479B-AB7C-1561E92BBB00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65750AC8-D56C-449E-BE86-83222BBFAB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2-78AA-479B-AB7C-1561E92BBB00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B3F9B276-F984-4995-9C0F-226DD64034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3-78AA-479B-AB7C-1561E92BBB00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6AC63FDD-88F5-4F1D-9647-826D2FBE71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4-78AA-479B-AB7C-1561E92BBB00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AF21540A-6FC7-41E0-AB8E-CF3B25E525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5-78AA-479B-AB7C-1561E92BBB00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84C9A259-94BF-4433-9C06-E5A2AEC611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6-78AA-479B-AB7C-1561E92BBB00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7E7B414C-3438-4F28-A681-1E3A7F458E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7-78AA-479B-AB7C-1561E92BBB00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1DE4D303-1761-421C-A048-10E9AA60D6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8-78AA-479B-AB7C-1561E92BBB00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4382E616-8481-4C71-AADC-4FB0FBDBEC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9-78AA-479B-AB7C-1561E92BBB00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70F4B7A4-421C-4473-B12B-23AB7F6B4E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A-78AA-479B-AB7C-1561E92BBB00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ACE90DEC-1E1F-4D64-B9AA-E173F05E61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B-78AA-479B-AB7C-1561E92BBB00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5E210894-4A43-4EFC-A87B-B093CF5DD3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C-78AA-479B-AB7C-1561E92BBB00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C3F762BA-4EB9-48E1-AB82-38AC5B15A9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D-78AA-479B-AB7C-1561E92BBB00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53858C6E-0128-4FA1-AD83-DBAED86C26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E-78AA-479B-AB7C-1561E92BBB00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DCD8ADEA-9D2C-426A-91E9-3E24B7D9BB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9F-78AA-479B-AB7C-1561E92BBB00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C0E6978D-3498-440C-9CC2-3DF454207D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0-78AA-479B-AB7C-1561E92BBB00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6D886F25-BA29-4CC3-91CB-994D151FEA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1-78AA-479B-AB7C-1561E92BBB00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09A4A46B-6CEC-4805-A1F2-A6F2233B8E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2-78AA-479B-AB7C-1561E92BBB00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C4D3B3C-6D93-4010-8E4B-38F72EB71B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3-78AA-479B-AB7C-1561E92BBB00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21ACB278-85E4-4707-A26A-24A61F625B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4-78AA-479B-AB7C-1561E92BBB00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9E17F4F7-7D35-4270-827F-B8502C68B5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5-78AA-479B-AB7C-1561E92BBB00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C5939A67-B0A3-40B3-B24C-D063BBCB01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6-78AA-479B-AB7C-1561E92BBB00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5E2BD323-4D16-4FC4-BBD1-25EF53A078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7-78AA-479B-AB7C-1561E92BBB00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BB545087-C1BB-4B53-BF04-CEFE193303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8-78AA-479B-AB7C-1561E92BBB00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96E9CA33-E2A9-463A-B5DF-FE3FC91750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9-78AA-479B-AB7C-1561E92BBB00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26E662CA-A4BC-461D-B1FD-ED592E5AA9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A-78AA-479B-AB7C-1561E92BBB00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DDF46ED1-4894-4882-9C93-2ACBE2346E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B-78AA-479B-AB7C-1561E92BBB00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F2D73DF4-DA69-4294-8FE9-0CCCE81C98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C-78AA-479B-AB7C-1561E92BBB00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3F5D43B4-E66D-452D-91E1-98F642BCF8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D-78AA-479B-AB7C-1561E92BBB00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65938F6E-C336-42EF-9DBB-9024C9462A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E-78AA-479B-AB7C-1561E92BBB00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0820BBDD-6FF5-4CCE-8D13-E3F317C2BA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AF-78AA-479B-AB7C-1561E92BBB00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EEDB5F40-89DB-4A7F-825A-6988D15503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0-78AA-479B-AB7C-1561E92BBB00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977C139-6376-497A-9940-C80542AD4D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1-78AA-479B-AB7C-1561E92BBB00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24AADC19-0571-473D-9CE7-125A36FCE4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2-78AA-479B-AB7C-1561E92BBB00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26E15404-EDDE-4FB3-8309-3C8DE08D17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3-78AA-479B-AB7C-1561E92BBB00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8349E652-3ABD-4DE6-B7BA-8DBFD493F3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4-78AA-479B-AB7C-1561E92BBB00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48838739-C6D5-4D27-8A82-A59E6C3136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5-78AA-479B-AB7C-1561E92BBB00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8FBEE6AD-A5AD-44F2-8446-FB2602E065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6-78AA-479B-AB7C-1561E92BBB00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1893AB6C-F817-4E8E-96C7-BA28A72227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7-78AA-479B-AB7C-1561E92BBB00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7BE3C5AB-E7DA-41F5-BD34-08D311E007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8-78AA-479B-AB7C-1561E92BBB00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6151B21-EC8E-4A11-8D21-07AE7ADFC5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9-78AA-479B-AB7C-1561E92BBB00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90D927AB-31BF-4825-AE34-B917FA097E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A-78AA-479B-AB7C-1561E92BBB00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6A39A07B-BF90-44F0-8156-42ADB832D3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B-78AA-479B-AB7C-1561E92BBB00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9F95F781-5724-42BD-9E8C-273EDD45ED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C-78AA-479B-AB7C-1561E92BBB00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C600E607-7FB5-458D-A2E8-842B8E65C2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D-78AA-479B-AB7C-1561E92BBB00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E37E8C93-0C32-4256-B97A-D2199A4DFD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E-78AA-479B-AB7C-1561E92BBB00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D537E037-FB33-4C02-A1F9-01DD31C687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BF-78AA-479B-AB7C-1561E92BBB00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FF16C3FE-E6B5-4857-A000-E64844C70D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0-78AA-479B-AB7C-1561E92BBB00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C7FF089-F054-4919-BF3B-DDFA2F40DD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1-78AA-479B-AB7C-1561E92BBB00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36C051FA-C12A-4A10-ADB5-54D8A62DA7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2-78AA-479B-AB7C-1561E92BBB00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02E2476F-3C86-4A65-AAB2-8DF5CB2712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3-78AA-479B-AB7C-1561E92BBB00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87382DCE-6F51-4150-A2B8-4E985B4D03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4-78AA-479B-AB7C-1561E92BBB00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2684EF15-7502-4AE3-A160-569905994F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5-78AA-479B-AB7C-1561E92BBB00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AA7FA1BB-63F1-452D-9FC2-E19CA4B890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6-78AA-479B-AB7C-1561E92BBB00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D528E292-5D6F-40A2-8C04-E7148A3438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7-78AA-479B-AB7C-1561E92BBB00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F9A060BC-AADE-4606-8050-E34563ACE5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8-78AA-479B-AB7C-1561E92BBB00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3A2073E1-7228-4E52-A75A-92D52AA9C7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9-78AA-479B-AB7C-1561E92BBB00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999FA3FF-7554-4852-A5CB-0397C0EC5D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A-78AA-479B-AB7C-1561E92BBB00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E6347EB6-825E-49C6-A5A9-1611D0B6F5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B-78AA-479B-AB7C-1561E92BBB00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421786AE-F30E-4D1F-8D3B-727D20549E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C-78AA-479B-AB7C-1561E92BBB00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CFC83C75-DE4D-4EDC-BD07-5CFCED7130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D-78AA-479B-AB7C-1561E92BBB00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3EA0BEEA-5C80-481E-9297-549AEE570F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E-78AA-479B-AB7C-1561E92BBB00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04F48E79-5643-4BA9-9F58-EAD897B8F5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CF-78AA-479B-AB7C-1561E92BBB00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A71530B4-4B9F-4749-A86E-21ECCDD3EA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0-78AA-479B-AB7C-1561E92BBB00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72F92DF1-1BFA-43B9-805F-72BF13C7F0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1-78AA-479B-AB7C-1561E92BBB00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EE64A490-F4E3-4B91-B822-C5C075A23C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2-78AA-479B-AB7C-1561E92BBB00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9A8420AC-D4A6-44B8-9707-5BDFD42B1B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3-78AA-479B-AB7C-1561E92BBB00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3B7DE176-92E9-461D-928F-62AA910F51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4-78AA-479B-AB7C-1561E92BBB00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9CE16446-94C2-4676-9229-43B2CC8F61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5-78AA-479B-AB7C-1561E92BBB00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3B429700-6A23-41BB-A2D6-FA4233C8EB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6-78AA-479B-AB7C-1561E92BBB00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14E614C0-A210-42C5-AA3B-A60B56988B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7-78AA-479B-AB7C-1561E92BBB00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A06AF1E1-67B0-4C08-BA1D-A4D23C5181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8-78AA-479B-AB7C-1561E92BBB00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A362EDEB-D4AC-487E-83D7-489C865937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9-78AA-479B-AB7C-1561E92BBB00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B73E9D94-1046-4520-9F42-4D45F40930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A-78AA-479B-AB7C-1561E92BBB00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23302E8C-6DC8-4513-86C4-D9D9A5A068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B-78AA-479B-AB7C-1561E92BBB00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0F9D796C-FE5F-4F09-8A3A-F1EA47C5FA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C-78AA-479B-AB7C-1561E92BBB00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16C004EE-7C3F-45A4-A5DF-A76AA1BC62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D-78AA-479B-AB7C-1561E92BBB00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5985EC0D-BA7F-446B-841B-E2A29115C6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E-78AA-479B-AB7C-1561E92BBB00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D11530AB-E11C-4BA5-BCA8-B0C5370729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DF-78AA-479B-AB7C-1561E92BBB00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BEFB04C5-E3B3-4904-9A72-4AF70716D2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0-78AA-479B-AB7C-1561E92BBB00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EC996795-BDF5-4D4F-9FC2-8F07B0D770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1-78AA-479B-AB7C-1561E92BBB00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BFFC074E-4ADD-4266-9C5E-91F69DF960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2-78AA-479B-AB7C-1561E92BBB00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387274E-69D6-41A6-AFEF-94AAAEE7AB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3-78AA-479B-AB7C-1561E92BBB00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5D7FE8D5-CB5D-443C-AD7E-40FAEF5FA9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4-78AA-479B-AB7C-1561E92BBB00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D7620272-91AE-41DF-8E47-81B2C24EAA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5-78AA-479B-AB7C-1561E92BBB00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1335867F-2787-4A65-AE25-5CB3BC826A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6-78AA-479B-AB7C-1561E92BBB00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0668CB2D-4FA2-4146-AFF7-76CC6DB407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7-78AA-479B-AB7C-1561E92BBB00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929667EF-55E4-4CBC-95B4-A8E6806BD3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8-78AA-479B-AB7C-1561E92BBB00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5AF532E9-64D5-451D-B771-99BCF35286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9-78AA-479B-AB7C-1561E92BBB00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73132F35-DE2A-4BAA-8274-3EB3A8989A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A-78AA-479B-AB7C-1561E92BBB00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331D7A6D-7BF2-47D7-81D4-54DF38053B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B-78AA-479B-AB7C-1561E92BBB00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0668BC6B-1E2B-4708-805C-2B13438C7F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C-78AA-479B-AB7C-1561E92BBB00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C2714BA2-83FA-4B57-A24C-908F19B9CD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D-78AA-479B-AB7C-1561E92BBB00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5FB56759-0687-48D4-B7E0-6EE841E0CE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E-78AA-479B-AB7C-1561E92BBB00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CF2504EF-FEE4-4401-B5C5-ABC52A0C96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EF-78AA-479B-AB7C-1561E92BBB00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800B405A-4519-481E-B5AE-AC01A62672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0-78AA-479B-AB7C-1561E92BBB00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9CDA71D0-2A6D-46B1-8442-30B16F4BF4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1-78AA-479B-AB7C-1561E92BBB00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4A40160C-4679-49BA-9AD4-F6DF1191C1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2-78AA-479B-AB7C-1561E92BBB00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394936A1-650B-4343-A5CB-D2D5FA7883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3-78AA-479B-AB7C-1561E92BBB00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F66BA443-6A0D-4A7D-A61B-F8398E2D69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4-78AA-479B-AB7C-1561E92BBB00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29653AF1-30A8-4218-8449-7D75FBED24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5-78AA-479B-AB7C-1561E92BBB00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AF8C4D9E-E7CE-4210-9F4E-FA26739A3A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6-78AA-479B-AB7C-1561E92BBB00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FE192522-0C38-49A1-B139-05F9079253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7-78AA-479B-AB7C-1561E92BBB00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726092B3-691E-4AA9-B4FD-6E57EE1543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8-78AA-479B-AB7C-1561E92BBB00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05AE7EFF-7F3D-40F2-8530-5465750F27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9-78AA-479B-AB7C-1561E92BBB00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4E81F00C-5234-4A6C-8083-6FA53B54AA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A-78AA-479B-AB7C-1561E92BBB00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9CE26744-07B0-47BB-A314-8F63E8D6B0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B-78AA-479B-AB7C-1561E92BBB00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D82D557F-EEC6-4A26-87DA-49EAA4AD9A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C-78AA-479B-AB7C-1561E92BBB00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DD2D149B-E87E-45B6-AA51-6B5BDCE6F8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D-78AA-479B-AB7C-1561E92BBB00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FFDB11E1-7987-4E7F-A514-F406ADFCD6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E-78AA-479B-AB7C-1561E92BBB00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E01D1307-797F-4ED1-8F9E-6A1B45D60C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CFF-78AA-479B-AB7C-1561E92BBB00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262B02D6-252F-4D4C-94AE-5A531AE7FC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0-78AA-479B-AB7C-1561E92BBB00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E539F4DF-0EA9-4854-B7F4-3B92E3387D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1-78AA-479B-AB7C-1561E92BBB00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147121A4-D2AA-4FB3-A716-0F410576ED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2-78AA-479B-AB7C-1561E92BBB00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3D7CB9C4-44B3-4A9D-A8F6-3CD4396479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3-78AA-479B-AB7C-1561E92BBB00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DA4EC803-946A-4642-A722-A405C91020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4-78AA-479B-AB7C-1561E92BBB00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444452FC-8BEA-44A9-BC68-6CDC802FB5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5-78AA-479B-AB7C-1561E92BBB00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7DD540E2-E18C-4674-A282-C1535417DB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6-78AA-479B-AB7C-1561E92BBB00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F67FCCBD-6153-4973-93F4-CABE7133B1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7-78AA-479B-AB7C-1561E92BBB00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5F14C7E9-92A0-4843-926A-3B458DFEB5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8-78AA-479B-AB7C-1561E92BBB00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BDCDF266-B1AB-4FF7-8C11-FC11AF4D83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9-78AA-479B-AB7C-1561E92BBB00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DA2EA251-F221-49FE-826F-88CC2CD88C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A-78AA-479B-AB7C-1561E92BBB00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DD8EC8CC-23BC-4F29-A293-161FD06CB2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B-78AA-479B-AB7C-1561E92BBB00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53CADD7C-BDC3-4EB9-ACBC-71A693204F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C-78AA-479B-AB7C-1561E92BBB00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B77FD5FF-39C4-4A86-BBE6-61C53E8062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D-78AA-479B-AB7C-1561E92BBB00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C65EA174-A77C-4DF4-9EC8-E120AB4501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E-78AA-479B-AB7C-1561E92BBB00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7FF1EDFD-E7A7-4DDA-9936-B199FE081C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0F-78AA-479B-AB7C-1561E92BBB00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FE83D1F2-CB14-4E7E-8A2B-B05B9E3777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0-78AA-479B-AB7C-1561E92BBB00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92403131-1B1E-4461-858D-29A4229024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1-78AA-479B-AB7C-1561E92BBB00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2AC65C1-6895-42F2-8D93-85CF0C750E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2-78AA-479B-AB7C-1561E92BBB00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DCFCD0AC-BFA3-4EA7-82CA-F4DB84F707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3-78AA-479B-AB7C-1561E92BBB00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62AB9E10-A741-4CA8-B0D0-C7B4E691D5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4-78AA-479B-AB7C-1561E92BBB00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7554369F-3429-42DA-800A-4DCE1597B2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5-78AA-479B-AB7C-1561E92BBB00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E9BE3F45-43F9-4142-9CB9-81C0A788DB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6-78AA-479B-AB7C-1561E92BBB00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8FC88E44-DDBA-4BB1-B904-77AB634C1D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7-78AA-479B-AB7C-1561E92BBB00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74BEF0F7-715A-461B-98C7-64752A2147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8-78AA-479B-AB7C-1561E92BBB00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0741A8B5-C85C-4F8E-A6F5-0E28A6FC2E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9-78AA-479B-AB7C-1561E92BBB00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F67AE273-4E9B-4E41-8A4D-1EB44C0531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A-78AA-479B-AB7C-1561E92BBB00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3B9A0AE6-BE57-49C3-8C94-EC7A2771F3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B-78AA-479B-AB7C-1561E92BBB00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64855FB2-89A5-4E01-A395-904B1458A8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C-78AA-479B-AB7C-1561E92BBB00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73733412-A807-48CF-B9A4-D4EB80E75D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D-78AA-479B-AB7C-1561E92BBB00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8E47A560-6797-4A20-A924-819C9BFD38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E-78AA-479B-AB7C-1561E92BBB00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3403563B-192C-40CE-85A9-79DC5CD689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1F-78AA-479B-AB7C-1561E92BBB00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663EDAA4-A0A8-4F7E-93F7-01A283CD25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0-78AA-479B-AB7C-1561E92BBB00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6BC8CE18-1FEA-4258-B6B3-A97E93BBE2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1-78AA-479B-AB7C-1561E92BBB00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AA741DCB-A957-4433-BDC3-75D5FFA7EA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2-78AA-479B-AB7C-1561E92BBB00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F578E273-CBF5-44BE-9BA0-CF7BBEDDEC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3-78AA-479B-AB7C-1561E92BBB00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4A7AFD77-6601-4830-B18D-5C2FBB22EF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4-78AA-479B-AB7C-1561E92BBB00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B5696499-8079-4365-945E-8E2AE0A329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5-78AA-479B-AB7C-1561E92BBB00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9B3346FD-7FB8-42A6-B589-9B79FF6DD9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6-78AA-479B-AB7C-1561E92BBB00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F559FE29-F5AB-4879-87D1-7E019C14D3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7-78AA-479B-AB7C-1561E92BBB00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43068284-9803-4493-BD53-6FE4711687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8-78AA-479B-AB7C-1561E92BBB00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126CB5BE-9268-4C61-A138-39876A43B4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9-78AA-479B-AB7C-1561E92BBB00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5C86E286-4B3E-4B71-BB77-C69C7F3401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A-78AA-479B-AB7C-1561E92BBB00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815D4423-E4E6-4833-8D78-85816C42D9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B-78AA-479B-AB7C-1561E92BBB00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3571BB97-2C48-40FF-A2C4-426BA612D1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C-78AA-479B-AB7C-1561E92BBB00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8D44F005-EE0F-412B-A489-C4712CF608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D-78AA-479B-AB7C-1561E92BBB00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FC3C9AF-3A1A-4976-8A28-BA0B22B059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E-78AA-479B-AB7C-1561E92BBB00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BDB7FEC8-E74D-4ECC-B518-38D0CBD717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2F-78AA-479B-AB7C-1561E92BBB00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CFE3C566-E84F-43EC-93A9-DF46D9F91E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0-78AA-479B-AB7C-1561E92BBB00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8BC05E51-0AF2-4877-8B1E-866D5054F0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1-78AA-479B-AB7C-1561E92BBB00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C2A0E272-1FB2-4ACF-BEFE-E68AF9ACE3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2-78AA-479B-AB7C-1561E92BBB00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8CE7DE14-445C-434B-8356-8F39CB1EC5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3-78AA-479B-AB7C-1561E92BBB00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BCFFE30C-AA9D-4A19-93B8-5AAE4FCD9E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4-78AA-479B-AB7C-1561E92BBB00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7F0F067F-269A-4990-B474-CA1D234145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5-78AA-479B-AB7C-1561E92BBB00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EA357DBA-9A75-4BD3-82DC-23D93505CE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6-78AA-479B-AB7C-1561E92BBB00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F8926401-66E8-4C23-A94D-2DEBF7A947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7-78AA-479B-AB7C-1561E92BBB00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7C235A0D-FA10-4151-8E22-A114422761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8-78AA-479B-AB7C-1561E92BBB00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E71D36CC-431B-41F0-B16E-33659E47F7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9-78AA-479B-AB7C-1561E92BBB00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E29A0C73-FCB1-4455-B82F-9A5479D4F0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A-78AA-479B-AB7C-1561E92BBB00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EE66D712-FFED-4BE4-AD16-F2914EEECA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B-78AA-479B-AB7C-1561E92BBB00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5E35DCEC-D92F-44DC-8A38-73C5D513EB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C-78AA-479B-AB7C-1561E92BBB00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72A570FD-EF27-435B-99C7-17BBC5BCC4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D-78AA-479B-AB7C-1561E92BBB00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C5FB95C6-5D1A-4E60-9074-14ADA7D084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E-78AA-479B-AB7C-1561E92BBB00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EB4A4C3F-BB67-4EA8-9E3A-3D5DA9A25E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3F-78AA-479B-AB7C-1561E92BBB00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79EEFD6D-8376-4191-AE32-EF9FBF7120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0-78AA-479B-AB7C-1561E92BBB00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CCB3C7EF-0DE2-4A81-826D-C62F780723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1-78AA-479B-AB7C-1561E92BBB00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36685F6D-30EC-4C6B-83D2-AA05A8CF84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2-78AA-479B-AB7C-1561E92BBB00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58A6E3A1-836E-4AC0-846D-0661C30C43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3-78AA-479B-AB7C-1561E92BBB00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29A76110-0E97-4577-A8A1-CA6867562F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4-78AA-479B-AB7C-1561E92BBB00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3B6055CF-27F5-42C7-B8FC-DA85186CA4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5-78AA-479B-AB7C-1561E92BBB00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2C41A803-7437-4A49-BD9A-B9D1812605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6-78AA-479B-AB7C-1561E92BBB00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912F1873-6919-4A97-9BA7-2A7DB85536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7-78AA-479B-AB7C-1561E92BBB00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92F75FF6-746B-4827-9251-2EEB4A1060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8-78AA-479B-AB7C-1561E92BBB00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B69CAE77-9954-41E5-8132-527A9256E7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9-78AA-479B-AB7C-1561E92BBB00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48F3FC37-9165-4CC7-9E57-E5B4B2F0F1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A-78AA-479B-AB7C-1561E92BBB00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8CD85752-E16D-4D00-A1E0-57EB6C219F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B-78AA-479B-AB7C-1561E92BBB00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A48E22FF-12B7-4AA0-8859-B1AE4D4FC4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C-78AA-479B-AB7C-1561E92BBB00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256BE995-5BE1-4460-A064-2AF58BA709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D-78AA-479B-AB7C-1561E92BBB00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73FA5ACC-7468-451F-A3F9-36EB98E89D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E-78AA-479B-AB7C-1561E92BBB00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04F73F3B-ABB3-482A-A42B-93F158E1D2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4F-78AA-479B-AB7C-1561E92BBB00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B36C94A1-3F4B-49D5-93E9-53499F70A2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0-78AA-479B-AB7C-1561E92BBB00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37DAC73C-3599-4619-A8DF-AA70E57F90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1-78AA-479B-AB7C-1561E92BBB00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3C6B2154-3210-4D4F-A19F-C9041E63B2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2-78AA-479B-AB7C-1561E92BBB00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0D2A9AB6-80D3-42BE-915E-E3047397A0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3-78AA-479B-AB7C-1561E92BBB00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4E13CE6E-A21B-4B0C-9306-7E15E124D4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4-78AA-479B-AB7C-1561E92BBB00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26DA90FB-EDD6-4578-98AD-BD9BE36114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5-78AA-479B-AB7C-1561E92BBB00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F29A6519-E33F-4EF5-BC61-823C9F1EB0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6-78AA-479B-AB7C-1561E92BBB00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DE36D053-759C-42B0-9B2C-1408CD5CBF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7-78AA-479B-AB7C-1561E92BBB00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CAAE1B40-3182-41A4-9ED0-A5B2F03CAD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8-78AA-479B-AB7C-1561E92BBB00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FC798A1F-B9DA-4D43-8D97-5E02E48D3E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9-78AA-479B-AB7C-1561E92BBB00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E3A7447C-E661-4AA6-9AED-81F5C91D71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A-78AA-479B-AB7C-1561E92BBB00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08940E77-824B-4B1E-9C06-FF832F6E3E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B-78AA-479B-AB7C-1561E92BBB00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EBB3AB21-D396-4435-9216-80E5143A22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C-78AA-479B-AB7C-1561E92BBB00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9E17CD44-6D6D-45AC-8F82-B2EE91FF92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D-78AA-479B-AB7C-1561E92BBB00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3F8BD4F-5CA3-4757-A434-9A523CBE8E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E-78AA-479B-AB7C-1561E92BBB00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A0F20E52-50C3-4547-A78E-4ABEC10D56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5F-78AA-479B-AB7C-1561E92BBB00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8FF7B94-6A5F-485C-8823-D362F2CFEF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0-78AA-479B-AB7C-1561E92BBB00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F29BFA6C-FD16-4F8D-A908-EC009B2EC1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1-78AA-479B-AB7C-1561E92BBB00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EF1DB9A6-BFD6-42D2-87C1-5479F24D19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2-78AA-479B-AB7C-1561E92BBB00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B5059578-7942-4AA2-AF67-5CD578E001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3-78AA-479B-AB7C-1561E92BBB00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0A62EDDD-73C9-467A-BC35-6C74704E3B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4-78AA-479B-AB7C-1561E92BBB00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B951D21C-DE9A-4FA9-B560-B7C5821460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5-78AA-479B-AB7C-1561E92BBB00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A46D1A2D-EACF-463E-9CD6-DB86716B7F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6-78AA-479B-AB7C-1561E92BBB00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0872B8BE-C9C7-4CE2-A190-3751993C7F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7-78AA-479B-AB7C-1561E92BBB00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81CF1085-68E6-4CDD-A726-7C7DD3ABD0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8-78AA-479B-AB7C-1561E92BBB00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F81E221D-E9BA-43EB-B98E-404E8EB5D2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9-78AA-479B-AB7C-1561E92BBB00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0B0C02D4-3156-4466-9C6A-E6CB79BFB7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A-78AA-479B-AB7C-1561E92BBB00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86C6DE4C-7FBC-4E55-8C12-1D2196AD1A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B-78AA-479B-AB7C-1561E92BBB00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6C5D2387-CD62-419C-A77A-AFD6EA2FEC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C-78AA-479B-AB7C-1561E92BBB00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D32B6F16-451A-4C57-B54D-6FD1274EE5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D-78AA-479B-AB7C-1561E92BBB00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783B7AD-5A2A-4D83-B634-EC1C0052D0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E-78AA-479B-AB7C-1561E92BBB00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C3936B0D-11CF-4C92-9E22-60D7451D16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6F-78AA-479B-AB7C-1561E92BBB00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8EBC8C01-A647-45C2-A812-0B177A22D1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0-78AA-479B-AB7C-1561E92BBB00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C9B78C2D-1BD9-4624-8813-BD831CCB67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1-78AA-479B-AB7C-1561E92BBB00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A166E9BE-666E-4BB3-9101-60118BD2D8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2-78AA-479B-AB7C-1561E92BBB00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37C75EE-D4AB-4FF6-BFDF-3963899B33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3-78AA-479B-AB7C-1561E92BBB00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D68B3FC1-B292-4891-89FF-4A50DA70A9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4-78AA-479B-AB7C-1561E92BBB00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38096AF8-C27E-40EE-9C0E-3AFB998937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5-78AA-479B-AB7C-1561E92BBB00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8784EF40-6BEF-42EC-8707-1007D5EEF0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6-78AA-479B-AB7C-1561E92BBB00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F8BCC00-2202-4B03-A3B2-23883D0B90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7-78AA-479B-AB7C-1561E92BBB00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D49CCB88-952F-444B-8633-F0416AC1C6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8-78AA-479B-AB7C-1561E92BBB00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E59FE20A-813B-4055-8CF3-1621013AFD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9-78AA-479B-AB7C-1561E92BBB00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51187CB3-39AC-49F5-8746-C890D14E92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A-78AA-479B-AB7C-1561E92BBB00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41489C54-C239-4146-A4AE-FC5CB0BCC3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B-78AA-479B-AB7C-1561E92BBB00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52927200-59C7-466D-8B99-E61FDE9D82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C-78AA-479B-AB7C-1561E92BBB00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D3CE3EE9-A8B4-4DD1-9172-593749DE16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D-78AA-479B-AB7C-1561E92BBB00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FBA636CD-9499-48E9-B362-984B8BA492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E-78AA-479B-AB7C-1561E92BBB00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7D10FEA4-10F6-4739-8D82-F28AE82AC5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7F-78AA-479B-AB7C-1561E92BBB00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682447D3-4DA7-43BF-B6A0-4053072CF1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0-78AA-479B-AB7C-1561E92BBB00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3B3FA6BC-B89F-4EA7-906F-BF7D256818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1-78AA-479B-AB7C-1561E92BBB00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4325A94A-9D3E-4BFF-A22D-47BE42235B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2-78AA-479B-AB7C-1561E92BBB00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72FA24E5-D35C-449E-8E95-81270C7721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3-78AA-479B-AB7C-1561E92BBB00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DEC73581-42FC-4540-914E-FB58142D22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4-78AA-479B-AB7C-1561E92BBB00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CB6AF91E-8ED9-40FE-B005-24C2A4404A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5-78AA-479B-AB7C-1561E92BBB00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04569615-041F-4F15-B8A6-17626E78E9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6-78AA-479B-AB7C-1561E92BBB00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0A07E048-8D58-42CB-9A77-536D3D134A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7-78AA-479B-AB7C-1561E92BBB00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D195BD12-5244-4CBD-9B95-17BEA83FFF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8-78AA-479B-AB7C-1561E92BBB00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72ED0E93-3D58-41C6-8916-C8DFF47194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9-78AA-479B-AB7C-1561E92BBB00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D54DAA26-175A-47BD-905B-57F3EAC9E9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A-78AA-479B-AB7C-1561E92BBB00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67EA64CB-3C24-4B28-8C5E-6421711D19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B-78AA-479B-AB7C-1561E92BBB00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ED59BA07-29CE-4593-AFB5-2CBD1EE89A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C-78AA-479B-AB7C-1561E92BBB00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6A2D7136-19BB-40F4-8C26-FE5EF75C87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D-78AA-479B-AB7C-1561E92BBB00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ADBA7201-B5C0-48BF-9B1B-131CF5FA52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E-78AA-479B-AB7C-1561E92BBB00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39F7E5E1-2CA9-4F29-8A0D-E74013AE7C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8F-78AA-479B-AB7C-1561E92BBB00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5D655C2A-1C04-40F9-9524-54C3C8C82F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0-78AA-479B-AB7C-1561E92BBB00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9107EF50-FBAA-463C-84FB-9BBA579A48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1-78AA-479B-AB7C-1561E92BBB00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00410A46-3F1F-40D2-A681-0601965D35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2-78AA-479B-AB7C-1561E92BBB00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2BB53400-C3C5-4B6B-9BFB-97400C7BF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3-78AA-479B-AB7C-1561E92BBB00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BC658946-5FE9-4E41-88CB-38D8C1F2DA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4-78AA-479B-AB7C-1561E92BBB00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49669EBF-69A0-4369-9AAB-2903C2B08F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5-78AA-479B-AB7C-1561E92BBB00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A9385587-0674-402C-978C-76FD72437D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6-78AA-479B-AB7C-1561E92BBB00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571CB716-D579-4292-9408-73E2F1D2CF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7-78AA-479B-AB7C-1561E92BBB00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148EF2B4-13E7-4C72-BBE4-73D65B801C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8-78AA-479B-AB7C-1561E92BBB00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5347AD57-CAF2-4374-AA21-8329D86521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9-78AA-479B-AB7C-1561E92BBB00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1F35B69C-DF50-49E8-9656-2BAEB81F4A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A-78AA-479B-AB7C-1561E92BBB00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BB19EADF-87D1-4BCB-AB02-C2FAE0D7F8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B-78AA-479B-AB7C-1561E92BBB00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8661565C-E802-4E8B-B0D8-1996EE1050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C-78AA-479B-AB7C-1561E92BBB00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0A97C612-2C0F-47E6-9611-2095E5B11E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D-78AA-479B-AB7C-1561E92BBB00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E52F482F-09C9-4924-9A6B-B1EF445DF8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E-78AA-479B-AB7C-1561E92BBB00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93B78887-E47D-455A-9551-51F1F82EC6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9F-78AA-479B-AB7C-1561E92BBB00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E5592128-4812-4C7D-A47B-299F6983B4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0-78AA-479B-AB7C-1561E92BBB00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A755C78D-2401-4BA5-80F7-507405E6B7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1-78AA-479B-AB7C-1561E92BBB00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436A64F1-953F-4358-AE39-466A2EA280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2-78AA-479B-AB7C-1561E92BBB00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90650CC0-02F3-4ACB-BE32-85B14B7A01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3-78AA-479B-AB7C-1561E92BBB00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1CE61193-B552-4F82-8F94-27571E7F77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4-78AA-479B-AB7C-1561E92BBB00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6DD29595-F0CA-41CA-99AE-8625E96EC4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5-78AA-479B-AB7C-1561E92BBB00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A19F640E-3B8C-4DAB-AEDE-9CE87EE071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6-78AA-479B-AB7C-1561E92BBB00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7C0DFC10-09AF-4047-ABEC-59B85B9B0C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7-78AA-479B-AB7C-1561E92BBB00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6F85E774-51D0-4C28-8BE8-08CCB688BF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8-78AA-479B-AB7C-1561E92BBB00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430DF0A6-BB38-4971-92B4-FE32A467D8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9-78AA-479B-AB7C-1561E92BBB00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4F5EC049-9D62-47F1-B5C6-59A3ABFECA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A-78AA-479B-AB7C-1561E92BBB00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F69BAD7C-8BDF-4346-B596-A5D7F02C36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B-78AA-479B-AB7C-1561E92BBB00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87D5EC5F-D784-4C34-A503-F90CE98D63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C-78AA-479B-AB7C-1561E92BBB00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0750577B-CBD3-465A-9963-386E74FFF7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D-78AA-479B-AB7C-1561E92BBB00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826844E5-8E65-4D04-B207-C85042E53E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E-78AA-479B-AB7C-1561E92BBB00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6C39C27F-7260-41D3-861F-34C1980253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AF-78AA-479B-AB7C-1561E92BBB00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6E2EBCE4-18E2-4CFD-8343-DD33C0906F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0-78AA-479B-AB7C-1561E92BBB00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0BA88B6D-2E85-430C-AD15-2A76C7A608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1-78AA-479B-AB7C-1561E92BBB00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416AFC48-E52F-4DAD-995B-1E1337CE7B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2-78AA-479B-AB7C-1561E92BBB00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8CF5AB46-E991-40E4-A45B-E5B5BCE8DD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3-78AA-479B-AB7C-1561E92BBB00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419401A3-10F3-4B28-93A9-F445624D2C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4-78AA-479B-AB7C-1561E92BBB00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81CA7CED-A3E1-43A7-9322-4EF3634238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5-78AA-479B-AB7C-1561E92BBB00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4A7C1AF3-3C39-498B-A819-A10F1DBAE7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6-78AA-479B-AB7C-1561E92BBB00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37A9A4F2-2A5E-4A5F-8C32-9883D80011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7-78AA-479B-AB7C-1561E92BBB00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906F74B9-C583-49C7-80BD-E31482F9FF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8-78AA-479B-AB7C-1561E92BBB00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6DEAD142-AA53-4299-92D2-B26B2F026A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9-78AA-479B-AB7C-1561E92BBB00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986953F1-0678-4BD7-A6AC-CD6CDF0D3F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A-78AA-479B-AB7C-1561E92BBB00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CCE7D3D9-C278-49CD-984B-EA28B8F5C7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B-78AA-479B-AB7C-1561E92BBB00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E3228B25-75F1-4473-81DD-5CD9093586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C-78AA-479B-AB7C-1561E92BBB00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4CC09587-1B8E-4A99-87E4-F9901D86A1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D-78AA-479B-AB7C-1561E92BBB00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0E504CAC-1C6E-465E-A483-22F06C37FF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E-78AA-479B-AB7C-1561E92BBB00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6542A7F4-E637-4033-B35B-3BFE89C5D5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BF-78AA-479B-AB7C-1561E92BBB00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F89D42CF-2677-4786-A13A-8FA05D489B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0-78AA-479B-AB7C-1561E92BBB00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C012C7D4-5A80-4F4E-B157-7C01948EB9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1-78AA-479B-AB7C-1561E92BBB00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E1D5B36F-EFF8-4E8D-84D3-8061796757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2-78AA-479B-AB7C-1561E92BBB00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3E16F84C-0952-48A3-8DB7-9CD54EFD69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3-78AA-479B-AB7C-1561E92BBB00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A9FB5875-0BAB-4426-9E39-C6385D1053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4-78AA-479B-AB7C-1561E92BBB00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67D53B14-E77E-4B05-95F9-B475543814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5-78AA-479B-AB7C-1561E92BBB00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84B5213E-858D-47E9-A84C-BECECCC920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6-78AA-479B-AB7C-1561E92BBB00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1CF57135-5E59-4642-8FC7-36D6F7EF1B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7-78AA-479B-AB7C-1561E92BBB00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BF8772A8-5606-4E3F-AA9E-A39DBD7A5A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8-78AA-479B-AB7C-1561E92BBB00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DE7D9395-2F4B-4229-9986-B147C438F9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9-78AA-479B-AB7C-1561E92BBB00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6A23C397-6700-4B6A-AA69-BC0A02A199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A-78AA-479B-AB7C-1561E92BBB00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587B436E-376A-4468-B540-12F91668A9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B-78AA-479B-AB7C-1561E92BBB00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02F57FD0-692B-4785-90A9-466DEF099B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C-78AA-479B-AB7C-1561E92BBB00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61A26FE5-86AA-4694-8A48-94AE512D62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D-78AA-479B-AB7C-1561E92BBB00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53379A52-F735-404C-B2A2-070BC3FB2C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E-78AA-479B-AB7C-1561E92BBB00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36381893-157F-4B22-B295-955EB793A2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CF-78AA-479B-AB7C-1561E92BBB00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90F3B871-1F7A-4AB0-8691-ADC9CC58B9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0-78AA-479B-AB7C-1561E92BBB00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88488041-50B1-4A61-AB30-5514C2B94E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1-78AA-479B-AB7C-1561E92BBB00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EA66F7D4-DC5C-4EA4-A16E-61F252A0FD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2-78AA-479B-AB7C-1561E92BBB00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1B332068-5DBD-4D32-B472-BE44A45475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3-78AA-479B-AB7C-1561E92BBB00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60DABAD3-9760-405A-9D8E-E25270AB7D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4-78AA-479B-AB7C-1561E92BBB00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96DC57FC-6E68-4876-BB48-38A7069FC3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5-78AA-479B-AB7C-1561E92BBB00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D34B6E38-BBBF-4C8D-B646-D6A9CC3419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6-78AA-479B-AB7C-1561E92BBB00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DCCD2393-A34C-40B1-B298-153F771EB0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7-78AA-479B-AB7C-1561E92BBB00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6BC3E814-6666-42B9-BB35-33FD09B487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8-78AA-479B-AB7C-1561E92BBB00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6312757D-473F-499A-87E7-43D2D6634B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9-78AA-479B-AB7C-1561E92BBB00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5814834B-0BFF-4872-8879-39ADE422CB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A-78AA-479B-AB7C-1561E92BBB00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C23CF91C-AA1D-4EA7-9C52-9D884BCE71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B-78AA-479B-AB7C-1561E92BBB00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E30F6B70-A193-457C-B478-03561CE9AE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C-78AA-479B-AB7C-1561E92BBB00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909D487C-6B08-449C-9954-9227FE5357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D-78AA-479B-AB7C-1561E92BBB00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3E761A82-ED64-4ED0-B781-51AE5135AA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E-78AA-479B-AB7C-1561E92BBB00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933897F0-CE65-40CD-A045-5ECEF8719A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DF-78AA-479B-AB7C-1561E92BBB00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174A7EB8-0E09-48AF-B22D-F1BE13EB45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0-78AA-479B-AB7C-1561E92BBB00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4CC8F2B4-B75B-42E4-868E-902B193D16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1-78AA-479B-AB7C-1561E92BBB00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F00FF1AE-06C9-4984-AD73-5A66F9C5B2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2-78AA-479B-AB7C-1561E92BBB00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946C2BAC-5BB6-4DB9-96B2-5D8AF25F23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3-78AA-479B-AB7C-1561E92BBB00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F0D91FDF-E8AB-4E0B-897C-411D1E771D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4-78AA-479B-AB7C-1561E92BBB00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6D7314EC-C32A-4C19-985F-5D2B7C614C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5-78AA-479B-AB7C-1561E92BBB00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2F9F4CFC-4440-4CE6-971B-5CC5B81B57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6-78AA-479B-AB7C-1561E92BBB00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02355A1D-5A38-4198-9A19-4AED53CD2E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7-78AA-479B-AB7C-1561E92BBB00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62408E83-3A59-4172-A03B-3EB41AD66F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8-78AA-479B-AB7C-1561E92BBB00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FFCA648B-D136-48A9-ADD8-5FA0DFA3BD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9-78AA-479B-AB7C-1561E92BBB00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FD379AC9-0242-42EB-B867-5A08F6E467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A-78AA-479B-AB7C-1561E92BBB00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E2521C7A-FD44-4DED-88AB-80E31B295A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B-78AA-479B-AB7C-1561E92BBB00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2DE84E67-3482-415C-96F3-1E464732D5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C-78AA-479B-AB7C-1561E92BBB00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075DDB6D-319F-4395-B1A3-D585B7A4B1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D-78AA-479B-AB7C-1561E92BBB00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391847E1-570E-4977-BC61-4F27C8F41A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E-78AA-479B-AB7C-1561E92BBB00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1051F279-4B61-4785-A492-E0F43BFCAA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EF-78AA-479B-AB7C-1561E92BBB00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DB6DAD88-6399-4260-AD0A-346AB5B5AE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0-78AA-479B-AB7C-1561E92BBB00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E25FBA1A-EF7F-47BE-9692-2F918BC45F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1-78AA-479B-AB7C-1561E92BBB00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0BDBAA20-B13B-440E-90EA-721C425715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2-78AA-479B-AB7C-1561E92BBB00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4E322F47-2BAD-4452-8465-8738B8B7CA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3-78AA-479B-AB7C-1561E92BBB00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F2E08B21-1355-4A27-A099-AA85D3C48E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4-78AA-479B-AB7C-1561E92BBB00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36CAF39A-8C11-4D0B-BC17-11B157C2D7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5-78AA-479B-AB7C-1561E92BBB00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610C9989-C7FE-498E-85AC-48FCA4FEAB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6-78AA-479B-AB7C-1561E92BBB00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C735F9BB-3813-4FFB-B3E3-50DD589B1A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7-78AA-479B-AB7C-1561E92BBB00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63596DA2-5BA6-4E94-8EFE-F6D2AF1163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8-78AA-479B-AB7C-1561E92BBB00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7752BCA2-A080-4CEE-A684-927A05E008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9-78AA-479B-AB7C-1561E92BBB00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AB104714-C864-452A-A5DE-CDB94991FF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A-78AA-479B-AB7C-1561E92BBB00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D45EEAA7-EC17-47E9-A194-6D7398EF13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B-78AA-479B-AB7C-1561E92BBB00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A8B92912-912E-45D5-A676-251D211FE0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C-78AA-479B-AB7C-1561E92BBB00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06A0F03A-EA87-4349-A88A-E51E3149D5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D-78AA-479B-AB7C-1561E92BBB00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0614213C-37B5-41A9-9C25-CF84811270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E-78AA-479B-AB7C-1561E92BBB00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D6570B2A-17DB-4DC9-AB1A-BEFF153F98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DFF-78AA-479B-AB7C-1561E92BBB00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7ADC4D11-87D9-490C-A121-DAFA4F80F0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0-78AA-479B-AB7C-1561E92BBB00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C88AC26E-AA04-499B-BF37-16BAAFCC0A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1-78AA-479B-AB7C-1561E92BBB00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0D5398B7-EB89-486E-9B5C-0F2B1A8A34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2-78AA-479B-AB7C-1561E92BBB00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40846042-E34C-414D-9712-0896F4B1AD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3-78AA-479B-AB7C-1561E92BBB00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A408BC5D-F8A9-4B4C-992B-199E7B8513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4-78AA-479B-AB7C-1561E92BBB00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66D3A9E3-04C7-4B98-9431-323201C765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5-78AA-479B-AB7C-1561E92BBB00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6B1CF73E-115D-4D72-B785-E3EBBE6320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6-78AA-479B-AB7C-1561E92BBB00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74713988-36FC-4285-BD4B-5D1FEA96FB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7-78AA-479B-AB7C-1561E92BBB00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4EEC5DBB-6544-41D8-BE4E-7E78A0DD29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8-78AA-479B-AB7C-1561E92BBB00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A1212780-D0E5-48A3-911E-11335F7529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9-78AA-479B-AB7C-1561E92BBB00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0B47A63D-1458-40D4-8769-0CE3DDC7EE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A-78AA-479B-AB7C-1561E92BBB00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6956CCD3-29BB-40F2-B63A-B2560B2463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B-78AA-479B-AB7C-1561E92BBB00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256E3C05-70F4-48E6-8EAF-812FC8293A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C-78AA-479B-AB7C-1561E92BBB00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0354CFA8-BBEE-434D-8C6D-80F309D241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D-78AA-479B-AB7C-1561E92BBB00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E0FAA830-7E63-45D0-AB6A-1449C40D47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E-78AA-479B-AB7C-1561E92BBB00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72BB1A14-16CC-40FD-8198-6BC7B7331E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0F-78AA-479B-AB7C-1561E92BBB00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59B4A4FD-DBB4-4499-9C7E-749168DC82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0-78AA-479B-AB7C-1561E92BBB00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6B1EF066-F1BD-419E-95E3-4C6AD82AD1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1-78AA-479B-AB7C-1561E92BBB00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8C362D67-6A7B-40DB-B70C-13371670F9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2-78AA-479B-AB7C-1561E92BBB00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74C7CB76-D42C-4400-B380-27BC2A70C7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3-78AA-479B-AB7C-1561E92BBB00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DD96FDF9-549D-4435-B3E8-64E3C6D973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4-78AA-479B-AB7C-1561E92BBB00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FAC4B138-2C4E-4713-A4C6-D708A84F7F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5-78AA-479B-AB7C-1561E92BBB00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813FF984-C3FC-4B27-9F5B-AB3C614796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6-78AA-479B-AB7C-1561E92BBB00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C62E35F6-D6B3-4E40-9F9E-19B7E31805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7-78AA-479B-AB7C-1561E92BBB00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2E1F031C-104E-40F4-88A0-C7A0F27E78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8-78AA-479B-AB7C-1561E92BBB00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5F30F4EA-A1D6-4A45-A34B-8E8C81AC4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9-78AA-479B-AB7C-1561E92BBB00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09EE6F77-148A-41BE-B5F9-E5916E8188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A-78AA-479B-AB7C-1561E92BBB00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F9A520F7-EBA3-4BE1-B74A-9C6322CCDF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B-78AA-479B-AB7C-1561E92BBB00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D8274674-C698-489E-86B0-0B23E96257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C-78AA-479B-AB7C-1561E92BBB00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707F9179-ABCC-4084-8FD3-60E0763973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D-78AA-479B-AB7C-1561E92BBB00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3C4734B8-198C-4D43-B20C-3A1DE6B8AB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E-78AA-479B-AB7C-1561E92BBB00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62389750-391E-4D1A-9ABC-C51714CCDA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1F-78AA-479B-AB7C-1561E92BBB00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57807695-863A-4FFF-B552-78C6C452AE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0-78AA-479B-AB7C-1561E92BBB00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6E3189CB-319D-4D2F-AA37-85DA54AE3F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1-78AA-479B-AB7C-1561E92BBB00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5ED1E204-84B0-4086-ABEC-0B2BFE007C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2-78AA-479B-AB7C-1561E92BBB00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7D02ED10-A9CA-4091-86EA-2B08F4F8D0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3-78AA-479B-AB7C-1561E92BBB00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023D7720-6D7D-4560-B354-CC6C96A044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4-78AA-479B-AB7C-1561E92BBB00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4AD58E24-5EE0-4552-94D0-7D45AB8D05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5-78AA-479B-AB7C-1561E92BBB00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AA7649DD-9066-488A-B367-5ACF87C01E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6-78AA-479B-AB7C-1561E92BBB00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E54F657C-CF2B-462B-B934-404155D0A5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7-78AA-479B-AB7C-1561E92BBB00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5B8FC3E2-471E-4C8C-B1ED-E30824568C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8-78AA-479B-AB7C-1561E92BBB00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37324BCC-436A-42A7-8F2A-CF2CE8D2B5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9-78AA-479B-AB7C-1561E92BBB00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95D12A02-E357-45DC-9A0A-9BC24BCB71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A-78AA-479B-AB7C-1561E92BBB00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F0FAEED8-E4BD-471C-AA86-F257DD1D1A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B-78AA-479B-AB7C-1561E92BBB00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DEE53B09-EB2D-4F95-B912-5DE1B23275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C-78AA-479B-AB7C-1561E92BBB00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8ED8E29D-7A22-46C8-86A6-2FA5C1BF47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D-78AA-479B-AB7C-1561E92BBB00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2A7D364D-8E1A-4153-BA6F-F6255286DD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E-78AA-479B-AB7C-1561E92BBB00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F463D55F-79C8-4FF2-839D-12710F229F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2F-78AA-479B-AB7C-1561E92BBB00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A574F4D8-1822-40FC-90C7-98CDAA74B6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0-78AA-479B-AB7C-1561E92BBB00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4F0C45E3-B3D3-4A2F-A9E4-8A540553A3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1-78AA-479B-AB7C-1561E92BBB00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86F40CF4-D5DA-416C-95B4-FAC1691105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2-78AA-479B-AB7C-1561E92BBB00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37678286-74AF-476C-A87B-26605F0A86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3-78AA-479B-AB7C-1561E92BBB00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D88279C1-1818-45FF-8B9F-7BEFD613D8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4-78AA-479B-AB7C-1561E92BBB00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B314165D-6270-4DEF-8012-3BCE428138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5-78AA-479B-AB7C-1561E92BBB00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E9D9A36A-A1B4-4D95-8E13-DA97279E40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6-78AA-479B-AB7C-1561E92BBB00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5080EC48-6197-45DE-9A0F-AC285384CC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7-78AA-479B-AB7C-1561E92BBB00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92A071F6-5879-43C6-B7F1-6AB782530C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8-78AA-479B-AB7C-1561E92BBB00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11A74ED5-2FA5-4B7E-858A-14671ED37F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9-78AA-479B-AB7C-1561E92BBB00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A56F9E7D-038C-4CA5-B796-F60A6F3928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A-78AA-479B-AB7C-1561E92BBB00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3B010C2B-955E-4A5D-8401-4537950F94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B-78AA-479B-AB7C-1561E92BBB00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A9134765-13AA-41B1-A7D7-E5E3F0E35B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C-78AA-479B-AB7C-1561E92BBB00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937E5310-A949-4E25-A459-D3A785E79E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D-78AA-479B-AB7C-1561E92BBB00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3CB7B46D-19B4-476D-8402-C57EF736A3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E-78AA-479B-AB7C-1561E92BBB00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0794E85B-77D6-409E-A970-D3993CFF01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3F-78AA-479B-AB7C-1561E92BBB00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CFF272BB-A8C3-409D-8FC1-944DD33FC1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0-78AA-479B-AB7C-1561E92BBB00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3A8E2C40-DCB8-41AF-98A7-6708C7A8AF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1-78AA-479B-AB7C-1561E92BBB00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4818527C-7FA0-4A4B-9D44-25703E92DF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2-78AA-479B-AB7C-1561E92BBB00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CA0FA702-FB57-4485-8D72-4822F0BBED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3-78AA-479B-AB7C-1561E92BBB00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0CA606F0-2D77-47DE-A7A0-6508D4C554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4-78AA-479B-AB7C-1561E92BBB00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3D599E04-2AD0-44B8-BEA1-490AE28D53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5-78AA-479B-AB7C-1561E92BBB00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8CE9EA33-4677-4078-9B55-420E02C396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6-78AA-479B-AB7C-1561E92BBB00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4A61682C-6B26-4D81-AFC9-F601ACFBC5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7-78AA-479B-AB7C-1561E92BBB00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ADDD2236-D9DD-427D-B9FA-6E18C859C8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8-78AA-479B-AB7C-1561E92BBB00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F17E075C-A912-4779-8B96-ABD5184E05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9-78AA-479B-AB7C-1561E92BBB00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7512673A-3AB7-4B03-B84D-D499B9D013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A-78AA-479B-AB7C-1561E92BBB00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5567F1B6-4264-44B8-8E92-8F936E794E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B-78AA-479B-AB7C-1561E92BBB00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6EF2C0A7-A53F-474F-93D2-F2D11FE925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C-78AA-479B-AB7C-1561E92BBB00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6DD2E5F8-2464-49C7-A2EA-74EA231EF0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D-78AA-479B-AB7C-1561E92BBB00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48678257-629A-4939-9D86-9E5C22D1E2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E-78AA-479B-AB7C-1561E92BBB00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0545F6DE-1A29-48DA-B2A3-B67C843B6C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4F-78AA-479B-AB7C-1561E92BBB00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3B4D9D4F-0512-4E6B-96E8-B4FE1F210B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0-78AA-479B-AB7C-1561E92BBB00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374981B2-B0E6-4FE5-A39C-16B01D31F9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1-78AA-479B-AB7C-1561E92BBB00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7905257F-800F-443F-AB12-2EF70C8CA4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2-78AA-479B-AB7C-1561E92BBB00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C51CAC0E-7BDB-49B9-A3C1-2573FE6FC6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3-78AA-479B-AB7C-1561E92BBB00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AA2B1367-F087-4940-8BA7-E67DD3FA14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4-78AA-479B-AB7C-1561E92BBB00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A324C6A7-E56F-455D-B8BE-5C6F348A7F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5-78AA-479B-AB7C-1561E92BBB00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FE4A9978-2D42-4E5E-9E34-002D3543E2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6-78AA-479B-AB7C-1561E92BBB00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F4A92D4A-1B1B-439F-B5E1-2311918762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7-78AA-479B-AB7C-1561E92BBB00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BCDE1857-5010-418D-8FD2-53093B8663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8-78AA-479B-AB7C-1561E92BBB00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A73FC3D8-6218-4E7E-A9FF-6ED1A857AC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9-78AA-479B-AB7C-1561E92BBB00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3855BC3F-8895-46C0-9CCF-4A7CC9CF48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A-78AA-479B-AB7C-1561E92BBB00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D03B4E06-5560-414F-8EE3-4E51E5BD95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B-78AA-479B-AB7C-1561E92BBB00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18E32753-38E1-4D92-8B55-935D13953C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C-78AA-479B-AB7C-1561E92BBB00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C006D62E-102C-45C2-A558-A03714EFAD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D-78AA-479B-AB7C-1561E92BBB00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96AE5574-3C00-4C78-8229-A2759EEB11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E-78AA-479B-AB7C-1561E92BBB00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2ECB6D08-624E-43A9-AA6A-F9BF5495A2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5F-78AA-479B-AB7C-1561E92BBB00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38112632-C186-4DBD-8873-A3B9BCB369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0-78AA-479B-AB7C-1561E92BBB00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45385C44-5C89-418F-9403-4CACCD1C76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1-78AA-479B-AB7C-1561E92BBB00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7B255351-FE33-4C01-B929-83629F042F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2-78AA-479B-AB7C-1561E92BBB00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37059971-BAF9-4063-B5B7-0DAA233FBA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3-78AA-479B-AB7C-1561E92BBB00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CABEFEF2-61F4-40DA-9ECD-0B39A91BAF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4-78AA-479B-AB7C-1561E92BBB00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C10339A5-0D40-42F1-954E-AD1F3357D2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5-78AA-479B-AB7C-1561E92BBB00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EE43727E-96F8-400E-90E8-79AC3657CD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6-78AA-479B-AB7C-1561E92BBB00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F2B35A8D-36F6-469C-9207-E957A1BE60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7-78AA-479B-AB7C-1561E92BBB00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BE0105B4-D428-4F5F-9F05-45E797239D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8-78AA-479B-AB7C-1561E92BBB00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B78A2671-A0D9-45AA-B510-8B03022208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9-78AA-479B-AB7C-1561E92BBB00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50C451D6-F6DB-4A52-ABB8-9650061FCA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A-78AA-479B-AB7C-1561E92BBB00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CA9B8979-9959-4A5E-AB3D-AE9158F739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B-78AA-479B-AB7C-1561E92BBB00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D1F84715-3C4D-4757-8E24-511C15BB9F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C-78AA-479B-AB7C-1561E92BBB00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6F0C2CBF-1178-480A-AB48-DBD6871A44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D-78AA-479B-AB7C-1561E92BBB00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82CAE99B-7558-483F-AF28-88F67AC03B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E-78AA-479B-AB7C-1561E92BBB00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3C5ADCE1-D95E-4594-BAA5-22408C6559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6F-78AA-479B-AB7C-1561E92BBB00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F1411B65-1EA8-474E-AE47-F2D0A82B93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0-78AA-479B-AB7C-1561E92BBB00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9B9D8AB8-FE52-443B-A8C7-824C863926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1-78AA-479B-AB7C-1561E92BBB00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D2F2D0F6-B7CB-4848-996F-01C18CECED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2-78AA-479B-AB7C-1561E92BBB00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19F99D42-6CD5-482D-B736-A619373DD6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3-78AA-479B-AB7C-1561E92BBB00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6F45E5DD-FCE5-48BE-BD93-F271FE58A0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4-78AA-479B-AB7C-1561E92BBB00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19DFD33E-200D-451C-B6A6-B1E30DD1EF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5-78AA-479B-AB7C-1561E92BBB00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6914DFBB-0EFB-4494-9B51-B3E4E85D29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6-78AA-479B-AB7C-1561E92BBB00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310B4138-3690-4A06-BABB-059DA2BD47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7-78AA-479B-AB7C-1561E92BBB00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B70E1808-9080-4C2E-95D3-00E6EB9066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8-78AA-479B-AB7C-1561E92BBB00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9043376A-9AEB-499A-A0E4-3235D78EE8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9-78AA-479B-AB7C-1561E92BBB00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7D70FE61-065F-4513-AB8D-A1D77E39A1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A-78AA-479B-AB7C-1561E92BBB00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669C6AAE-FBE6-41EC-9E79-9664F3F34D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B-78AA-479B-AB7C-1561E92BBB00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6752FF29-E520-4906-9642-9FF6D01200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C-78AA-479B-AB7C-1561E92BBB00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3DCA185C-3873-4EB2-BEB0-0027107A05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D-78AA-479B-AB7C-1561E92BBB00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D64CA2EC-2E6A-4B3A-8605-A0215D7F96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E-78AA-479B-AB7C-1561E92BBB00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A1BCE01E-EE2D-4483-842B-8510384774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7F-78AA-479B-AB7C-1561E92BBB00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5C562474-48C4-4CDF-BC05-A1644F6A86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0-78AA-479B-AB7C-1561E92BBB00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42899504-C082-49BE-A793-BA807D0161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1-78AA-479B-AB7C-1561E92BBB00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0B256806-3336-4A1F-9183-4FCD808B77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2-78AA-479B-AB7C-1561E92BBB00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7210BEAB-D517-4780-BA08-EF57A356BD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3-78AA-479B-AB7C-1561E92BBB00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B96D7095-3DF5-4118-9014-2F0652B62B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4-78AA-479B-AB7C-1561E92BBB00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41649D14-420F-45D7-A976-EF4FCE2361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5-78AA-479B-AB7C-1561E92BBB00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1EF0F24E-F84C-45FC-ADAB-812FEF285F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6-78AA-479B-AB7C-1561E92BBB00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86A13CC2-4A5E-4942-AB73-A8A8CF7F4E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7-78AA-479B-AB7C-1561E92BBB00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C618AAE1-E377-408D-A94D-C1CA6EF109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8-78AA-479B-AB7C-1561E92BBB00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F97CF8A7-A7DA-4F8E-97DB-BBCD81A634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9-78AA-479B-AB7C-1561E92BBB00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A83CDCFC-8AE5-48A0-9D34-07F03905AC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A-78AA-479B-AB7C-1561E92BBB00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C09D4E5A-B662-4471-953A-42205BCC71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B-78AA-479B-AB7C-1561E92BBB00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49D67EA7-83D9-4BEF-A0EB-090660D6AB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C-78AA-479B-AB7C-1561E92BBB00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77C821B5-1226-4379-BF6F-F31FDD6C79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D-78AA-479B-AB7C-1561E92BBB00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7A96CDA8-F127-419F-8930-C0592C174A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E-78AA-479B-AB7C-1561E92BBB00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55DEC664-6FEB-4D3A-8856-E41E1DFDB0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8F-78AA-479B-AB7C-1561E92BBB00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6697BC2E-0FA8-4302-B748-F00817EA51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0-78AA-479B-AB7C-1561E92BBB00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E684E00F-9F6A-4ED8-ACE6-B4F962B713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1-78AA-479B-AB7C-1561E92BBB00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5AF31DC5-FB09-4C86-8D74-CED4994FAC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2-78AA-479B-AB7C-1561E92BBB00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0A5CE9EE-DD5B-452A-9CC4-50B734A123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3-78AA-479B-AB7C-1561E92BBB00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E787956C-37B5-4E9F-9468-628764DFF5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4-78AA-479B-AB7C-1561E92BBB00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E74F8EB6-C544-43A4-99CE-29932F07C2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5-78AA-479B-AB7C-1561E92BBB00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BF1558FC-A930-4088-BBD2-8C45C3B7A9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6-78AA-479B-AB7C-1561E92BBB00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94C5E0B0-1BAA-45C9-B4F8-3389E21C7A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7-78AA-479B-AB7C-1561E92BBB00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06C17516-32C5-4D20-9C6F-A5214FFC49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8-78AA-479B-AB7C-1561E92BBB00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3B13AC5A-44DE-4869-ABDD-0207371522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9-78AA-479B-AB7C-1561E92BBB00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67F18016-509B-49AE-B906-37E2320974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A-78AA-479B-AB7C-1561E92BBB00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58502E7D-CFBD-4E1C-B5A2-3858E90E94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B-78AA-479B-AB7C-1561E92BBB00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54AB5490-8A76-4830-8E63-16CBDEA379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C-78AA-479B-AB7C-1561E92BBB00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E9C3E238-E751-4EF5-B033-3E9952FD47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D-78AA-479B-AB7C-1561E92BBB00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4C683A6F-6A09-4DBB-9FAE-A408A0EE9A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E-78AA-479B-AB7C-1561E92BBB00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5B84736D-D1DF-431A-ACF7-7518BE904D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9F-78AA-479B-AB7C-1561E92BBB00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A2355042-8EEB-447F-AC56-AF72339BCF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0-78AA-479B-AB7C-1561E92BBB00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51916EDD-5F4A-4D5D-AA30-7D15FF7318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1-78AA-479B-AB7C-1561E92BBB00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D8B314D4-84ED-4624-9D61-4C782B7FA4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2-78AA-479B-AB7C-1561E92BBB00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AD63843D-2526-449F-8659-C6EECDCB96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3-78AA-479B-AB7C-1561E92BBB00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3B6CBBDF-A771-4AB0-AD37-6B3EE00015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4-78AA-479B-AB7C-1561E92BBB00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6BB49CBA-9AE1-44E5-A7DD-7593088E47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5-78AA-479B-AB7C-1561E92BBB00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50D3280C-70AA-4EBF-AD38-A1EAB81E2D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6-78AA-479B-AB7C-1561E92BBB00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50602EDF-9E5D-4A27-BEC2-CF9AA76BE3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7-78AA-479B-AB7C-1561E92BBB00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D06E4DFE-F8C3-4DB8-BF87-ABF4564FF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8-78AA-479B-AB7C-1561E92BBB00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ACAEF244-3CEC-4C88-9B74-C299F44F76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9-78AA-479B-AB7C-1561E92BBB00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3591E8BF-68AA-4365-B99E-E4D9234C68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A-78AA-479B-AB7C-1561E92BBB00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4CC3F1BB-FB78-4834-B3E5-798C79331F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B-78AA-479B-AB7C-1561E92BBB00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CFD2E42F-6123-44DB-88D2-E01FE3B2CC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C-78AA-479B-AB7C-1561E92BBB00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5BFC2738-4AB9-4B16-91AD-C312A3BBE3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D-78AA-479B-AB7C-1561E92BBB00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A53CEB8B-7621-482A-BCBB-AD219DBFD0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E-78AA-479B-AB7C-1561E92BBB00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9D61254E-BF6B-4B0B-82E0-10C3E2D4F1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AF-78AA-479B-AB7C-1561E92BBB00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4B92AFE9-14BE-4330-B385-A5A7143B33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0-78AA-479B-AB7C-1561E92BBB00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064F1983-B69B-467A-AF96-36ADC93E11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1-78AA-479B-AB7C-1561E92BBB00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1FA08575-59EC-4CD8-BBE3-82F5DD0332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2-78AA-479B-AB7C-1561E92BBB00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07BC4B99-9FCC-4582-8562-8D234B7C11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3-78AA-479B-AB7C-1561E92BBB00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85EA1717-E533-47E0-9A51-6ABE649F79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4-78AA-479B-AB7C-1561E92BBB00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FBF59CA7-62C8-43D7-A503-B85065DC01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5-78AA-479B-AB7C-1561E92BBB00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CE38797E-1387-4946-9303-AE929DB831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6-78AA-479B-AB7C-1561E92BBB00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4F51A412-E7CB-4762-8A3E-CABAFCF980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7-78AA-479B-AB7C-1561E92BBB00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CBCF41FA-86E2-414F-8E16-2A9D5247B0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8-78AA-479B-AB7C-1561E92BBB00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744EDB99-1851-4246-9C6F-E977A97FE5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9-78AA-479B-AB7C-1561E92BBB00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F8E1353A-466B-4FB7-B73D-EE7C34D15D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A-78AA-479B-AB7C-1561E92BBB00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F828D399-6F18-49D3-BB73-50D15D908B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B-78AA-479B-AB7C-1561E92BBB00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FDA910E9-F4C4-46D7-B013-F328A77B84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C-78AA-479B-AB7C-1561E92BBB00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62287D53-2904-4577-91F5-B20DA39999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D-78AA-479B-AB7C-1561E92BBB00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52CA5A29-B745-44B5-B25F-99FDE6185C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E-78AA-479B-AB7C-1561E92BBB00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6E3931DF-C25A-4CF4-B9B6-895BFDA5FD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BF-78AA-479B-AB7C-1561E92BBB00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93F3AE64-91AE-404D-A8DB-05ACC8CB31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0-78AA-479B-AB7C-1561E92BBB00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8FDD71C0-B844-469F-AF90-DB23912F12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1-78AA-479B-AB7C-1561E92BBB00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6974F386-21BB-4CF1-A903-B6712A39D0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2-78AA-479B-AB7C-1561E92BBB00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685E73A5-A90E-457B-98C4-FED823B12A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3-78AA-479B-AB7C-1561E92BBB00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5AD2694C-11ED-4372-AF31-FF43021A82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4-78AA-479B-AB7C-1561E92BBB00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FE699784-6753-4248-AC75-EB902CCC41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5-78AA-479B-AB7C-1561E92BBB00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FD85A9F4-FC35-481D-BE41-25400D3D8E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6-78AA-479B-AB7C-1561E92BBB00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57FC1FE6-6CB3-4FA0-8271-38C1B689B8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7-78AA-479B-AB7C-1561E92BBB00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E4EA27C4-454C-4CA7-9F85-7ECD2CB051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8-78AA-479B-AB7C-1561E92BBB00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973ABB73-900F-4A78-95CF-CCA717F649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9-78AA-479B-AB7C-1561E92BBB00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6FE7BD6D-D991-47C1-B53D-E8F6078EB5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A-78AA-479B-AB7C-1561E92BBB00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A270FE08-3A0C-48A7-A564-9FBA3BD39A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B-78AA-479B-AB7C-1561E92BBB00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7330B336-9208-4790-9234-C217C4E0A5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C-78AA-479B-AB7C-1561E92BBB00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F8FD1345-832C-4A87-8093-DA5ACBA96E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D-78AA-479B-AB7C-1561E92BBB00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B5B7739C-60D5-4EB8-A335-09B49ADE94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E-78AA-479B-AB7C-1561E92BBB00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E8AB5ED7-2FB3-47EA-9206-273A6AAB13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CF-78AA-479B-AB7C-1561E92BBB00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20440392-B63F-4C02-9CAC-874CCC2175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0-78AA-479B-AB7C-1561E92BBB00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E5CE09FA-FFAD-47EC-970B-D4527FA817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1-78AA-479B-AB7C-1561E92BBB00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5CBE51A7-6325-4944-AB59-F20ABDA59A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2-78AA-479B-AB7C-1561E92BBB00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0397A8E2-A665-4A2C-8B52-C1D7A00CA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3-78AA-479B-AB7C-1561E92BBB00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8DDDB48E-FE71-4541-BDB6-0A503026CB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4-78AA-479B-AB7C-1561E92BBB00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42A1447F-3FD4-432F-96A6-79D3CEC079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5-78AA-479B-AB7C-1561E92BBB00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9252E539-2D64-4B74-BA98-5A10C5FBBB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6-78AA-479B-AB7C-1561E92BBB00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ADA4C668-1262-4C1A-999A-41EEE4DC32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7-78AA-479B-AB7C-1561E92BBB00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180E03E8-2428-4988-B1DE-33D0FF39BC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8-78AA-479B-AB7C-1561E92BBB00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5EE3EDE0-7953-4907-9182-057491C1CF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9-78AA-479B-AB7C-1561E92BBB00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B545F138-0A09-4E77-B129-0875F4EFDA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A-78AA-479B-AB7C-1561E92BBB00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01379B5D-703A-477D-9EDD-5DE86FDF9D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B-78AA-479B-AB7C-1561E92BBB00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A26781CD-1DE6-445B-80BC-35BDBAD3B5E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C-78AA-479B-AB7C-1561E92BBB00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EE15C1D0-F3EB-4B29-9B9E-8853348A9D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D-78AA-479B-AB7C-1561E92BBB00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EC6B4B8D-0C4D-4325-A186-C03F1B400E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E-78AA-479B-AB7C-1561E92BBB00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6FDC52B5-27F8-479E-94A3-9D56B96DE1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DF-78AA-479B-AB7C-1561E92BBB00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3776B307-F997-4802-99A4-575410E6C8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0-78AA-479B-AB7C-1561E92BBB00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31F234AA-3071-4DDB-A277-389C51AFCD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1-78AA-479B-AB7C-1561E92BBB00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577563D3-ADB7-44A4-ACDA-31C5371F7E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2-78AA-479B-AB7C-1561E92BBB00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B2B7F9F1-96ED-41E3-B653-06E8E90149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3-78AA-479B-AB7C-1561E92BBB00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C435A94E-91CF-4348-B6B7-C5EFFD3DA9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4-78AA-479B-AB7C-1561E92BBB00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972C340D-2919-4A09-98E9-B156D2FBE5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5-78AA-479B-AB7C-1561E92BBB00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FD154CF1-D5FD-4FEC-825B-8DCDC58DDA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6-78AA-479B-AB7C-1561E92BBB00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5CF6764C-4EDB-47F8-83BB-60DB8E0EAD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7-78AA-479B-AB7C-1561E92BBB00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721103D1-A62D-412E-99FB-CD131E54BF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8-78AA-479B-AB7C-1561E92BBB00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8D1EEE88-1B36-4906-B089-C36DEC0907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9-78AA-479B-AB7C-1561E92BBB00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4A304E6C-B5E5-40B7-B2EE-9F5705F3F4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A-78AA-479B-AB7C-1561E92BBB00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12EE4FC8-5F42-4A29-9C41-B97D325F7C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B-78AA-479B-AB7C-1561E92BBB00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CF99DA59-D387-4238-89CE-018DE1DF3C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C-78AA-479B-AB7C-1561E92BBB00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6B4FC8C1-481E-4F53-8A7B-6382E30751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D-78AA-479B-AB7C-1561E92BBB00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7EBD5708-D808-4D1A-B148-9588FEBA0B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E-78AA-479B-AB7C-1561E92BBB00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36EBD373-6321-41F3-9483-C4C114DF8B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EF-78AA-479B-AB7C-1561E92BBB00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8094255A-ACF9-4B00-ADBC-8772A30898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0-78AA-479B-AB7C-1561E92BBB00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D4FDB9E9-731B-4438-A848-FDB03EFE0E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1-78AA-479B-AB7C-1561E92BBB00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9881B83F-8EB7-4FE9-A0C8-3FB5634383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2-78AA-479B-AB7C-1561E92BBB00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6B8187CD-FC6D-48EC-BA2E-DC7BFFC17B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3-78AA-479B-AB7C-1561E92BBB00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B2EF4324-C0F6-4160-B327-47188F7342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4-78AA-479B-AB7C-1561E92BBB00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7AB63464-D8BA-4FDD-AD9F-B3AABE022B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5-78AA-479B-AB7C-1561E92BBB00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A6B38485-062C-4243-808C-E4A2BEDAFD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6-78AA-479B-AB7C-1561E92BBB00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8E65F8A1-376D-4484-A4C5-0FE0759AA5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7-78AA-479B-AB7C-1561E92BBB00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F155E59F-83A5-43B4-9163-F8C9C02F46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8-78AA-479B-AB7C-1561E92BBB00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844DA8B7-E8D1-4210-95A0-121D30B6CF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9-78AA-479B-AB7C-1561E92BBB00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AA7ED7AE-2E73-487F-B747-354B751464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A-78AA-479B-AB7C-1561E92BBB00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863840C9-BA97-4246-9580-D43398042E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B-78AA-479B-AB7C-1561E92BBB00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41324830-E76F-4358-A96E-36AC6B5852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C-78AA-479B-AB7C-1561E92BBB00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35833EED-F7B1-4ECF-901D-BFDDE4145D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D-78AA-479B-AB7C-1561E92BBB00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B4BC146A-A460-4E7F-8CAB-D7E6E66528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E-78AA-479B-AB7C-1561E92BBB00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F15E8EB1-4F2B-4AFA-8953-CEDE4ED096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EFF-78AA-479B-AB7C-1561E92BBB00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3A441510-F628-4DE3-92C1-6F7F63F928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0-78AA-479B-AB7C-1561E92BBB00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1D8EC392-91FD-4DF4-89CB-9C1C231537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1-78AA-479B-AB7C-1561E92BBB00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18321167-0EEE-4C56-AE73-B472A2D418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2-78AA-479B-AB7C-1561E92BBB00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C5302A08-2651-4BD7-807B-44085AA0E5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3-78AA-479B-AB7C-1561E92BBB00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2E9729AD-E05C-4AC5-AB35-A8A1B8C6A8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4-78AA-479B-AB7C-1561E92BBB00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AF96134D-A358-4B96-89BE-1F84A8FAC7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5-78AA-479B-AB7C-1561E92BBB00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41889E54-E8A9-4825-8DF1-D8E2F072A5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6-78AA-479B-AB7C-1561E92BBB00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D4CC3B5E-FA3F-4DB8-9D19-C2D8C2A4B2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7-78AA-479B-AB7C-1561E92BBB00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E764BFB7-56C7-4749-A242-9D2023BE83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8-78AA-479B-AB7C-1561E92BBB00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754AD53F-AE24-4573-BCD8-5770D9B4A5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9-78AA-479B-AB7C-1561E92BBB00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CE3E3172-161B-45BA-AD90-401D1CC488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A-78AA-479B-AB7C-1561E92BBB00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98C03D5F-F23F-43BC-A938-E176FD0D4F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B-78AA-479B-AB7C-1561E92BBB00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3BB57319-A246-4B08-B931-55E4530FB2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C-78AA-479B-AB7C-1561E92BBB00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8C565E5D-9033-4C30-B389-210E70D899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D-78AA-479B-AB7C-1561E92BBB00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A7C85526-8AF6-496D-A329-2617ADFEA1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E-78AA-479B-AB7C-1561E92BBB00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594B193C-CC79-455D-9B21-EE0DED4EB1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0F-78AA-479B-AB7C-1561E92BBB00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5699503E-5741-4DB8-86CE-482F5DF76C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0-78AA-479B-AB7C-1561E92BBB00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B7EA014E-9E19-4142-BEC0-0C9D7B3422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1-78AA-479B-AB7C-1561E92BBB00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C8CB4F93-2F7A-4F34-BB1B-D68E589542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2-78AA-479B-AB7C-1561E92BBB00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CDE7E72A-26C4-41AF-8455-912638F139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3-78AA-479B-AB7C-1561E92BBB00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B877BF97-2140-4858-80A1-D147BC5239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4-78AA-479B-AB7C-1561E92BBB00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2B407872-A2E8-4976-AEA8-B5C82A125A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5-78AA-479B-AB7C-1561E92BBB00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574D9FCD-A222-41CB-8D7C-3570864B1D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6-78AA-479B-AB7C-1561E92BBB00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8D5A3567-18B2-4D1B-9F83-3FABF35D1D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7-78AA-479B-AB7C-1561E92BBB00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1CE78767-B7B8-4E75-949F-DC41A1EB90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8-78AA-479B-AB7C-1561E92BBB00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94BF1DF7-403C-469E-B046-8EBB7E15FF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9-78AA-479B-AB7C-1561E92BBB00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A8ED2AED-32DA-47A5-8045-3F8A39CCC9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A-78AA-479B-AB7C-1561E92BBB00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6F8F0647-23C4-4AE4-BB6C-2FE5748865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B-78AA-479B-AB7C-1561E92BBB00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F0F7CD0D-398C-4F93-9618-711B0518BE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C-78AA-479B-AB7C-1561E92BBB00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E937A468-D960-4263-971F-CC1A962DF3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D-78AA-479B-AB7C-1561E92BBB00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F6668FCA-CDD6-4133-90E8-B75A21CD8D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E-78AA-479B-AB7C-1561E92BBB00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D98105EF-7C53-43CF-9774-77AADAC30D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1F-78AA-479B-AB7C-1561E92BBB00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AB44AA0A-CD5B-4149-884D-1DA4713AFD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0-78AA-479B-AB7C-1561E92BBB00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2514D2F1-528F-4A24-96BE-0F6E07CB08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1-78AA-479B-AB7C-1561E92BBB00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D50994F6-7F1E-41B6-8253-6F04EFFA53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2-78AA-479B-AB7C-1561E92BBB00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9C340542-A0D5-4348-A8D2-AFCB13ABCB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3-78AA-479B-AB7C-1561E92BBB00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17D885A0-6407-4362-8CE7-505F78F600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4-78AA-479B-AB7C-1561E92BBB00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302164B7-C399-43B6-80F7-163FE12E23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5-78AA-479B-AB7C-1561E92BBB00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FF372E37-076F-4FEC-ADCD-8F8BB3CEC2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6-78AA-479B-AB7C-1561E92BBB00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E1517BC6-01E3-4D91-B74C-1E95D0103D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7-78AA-479B-AB7C-1561E92BBB00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1F35BB45-6699-4A05-9042-0EBD2E789F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8-78AA-479B-AB7C-1561E92BBB00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864EF382-3E84-453A-A5DE-F5D7B06286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9-78AA-479B-AB7C-1561E92BBB00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9BC42A04-10F5-411B-BDF1-C03A9C8126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A-78AA-479B-AB7C-1561E92BBB00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E53F1033-D785-4EEB-A69D-62FB52E38E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B-78AA-479B-AB7C-1561E92BBB00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DEE46A79-009A-44CD-9BE1-6C73A8BE97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C-78AA-479B-AB7C-1561E92BBB00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8333FF45-EBF5-427C-B899-03668064CC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D-78AA-479B-AB7C-1561E92BBB00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946352F4-AAF5-40D2-83E2-B75F649A11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E-78AA-479B-AB7C-1561E92BBB00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B192FFE4-A4B1-421D-920B-DA4F807692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2F-78AA-479B-AB7C-1561E92BBB00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4C9F3FD8-888D-41BA-9664-ABA9307A5D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0-78AA-479B-AB7C-1561E92BBB00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463D6FE2-0848-45A7-AC0C-C83FE6D0E5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1-78AA-479B-AB7C-1561E92BBB00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C990FC17-EB51-48A5-A853-695C8794E5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2-78AA-479B-AB7C-1561E92BBB00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AC845F4F-014D-469A-9017-A62DF4A8EF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3-78AA-479B-AB7C-1561E92BBB00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57E5761E-F129-4B6F-A5BD-B74794FFE8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4-78AA-479B-AB7C-1561E92BBB00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D668854E-4AAE-4093-BF1D-A653F558DE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5-78AA-479B-AB7C-1561E92BBB00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04A82B59-E7B5-491E-B5CD-D582FBC513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6-78AA-479B-AB7C-1561E92BBB00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9C37382A-7325-44C6-A5A8-4E9243D441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7-78AA-479B-AB7C-1561E92BBB00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87968ADC-50F8-4E51-8EC5-FD9A873C0E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8-78AA-479B-AB7C-1561E92BBB00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DEAFADA8-DC6E-48B0-8CE7-A8E0050062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9-78AA-479B-AB7C-1561E92BBB00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2DB64694-CE54-4C1E-AC76-F31E4C7C95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A-78AA-479B-AB7C-1561E92BBB00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B3F3F484-E1A2-4543-9424-7E4F6987AE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B-78AA-479B-AB7C-1561E92BBB00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F293FD9E-2814-4006-B50C-5D0601E5AF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C-78AA-479B-AB7C-1561E92BBB00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B7AB50FF-6759-4988-B9D5-2BFEB590C3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D-78AA-479B-AB7C-1561E92BBB00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EC9200B8-00D1-46E5-9C19-5CD53EBC4C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E-78AA-479B-AB7C-1561E92BBB00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21E35D73-3F72-4684-8913-685CD28CDD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3F-78AA-479B-AB7C-1561E92BBB00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A93C80DD-D3EA-46A0-8410-82A372EBCD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0-78AA-479B-AB7C-1561E92BBB00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6ABF2C32-72A1-4F79-B347-D649183A1A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1-78AA-479B-AB7C-1561E92BBB00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ED6BF828-A157-4B30-B4CD-F7C272540A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2-78AA-479B-AB7C-1561E92BBB00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B3F96A24-88B6-4D1B-BF60-4A542561EF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3-78AA-479B-AB7C-1561E92BBB00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226C8338-59C2-4CD9-A95D-1D985F422C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4-78AA-479B-AB7C-1561E92BBB00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1A99B37C-CB4B-4B02-8DCF-9A4117F85E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5-78AA-479B-AB7C-1561E92BBB00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9A82B856-2CE4-465E-8EB7-4127593A8F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6-78AA-479B-AB7C-1561E92BBB00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7A54A918-23AF-4569-8044-48480B2CA0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7-78AA-479B-AB7C-1561E92BBB00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DCC4A780-7701-4E9B-9FA5-3DA2DE02E7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8-78AA-479B-AB7C-1561E92BBB00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45E89CCC-EB6B-4781-A57E-4443CEE314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9-78AA-479B-AB7C-1561E92BBB00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FD3BA0CA-C26F-469A-8155-302F072300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A-78AA-479B-AB7C-1561E92BBB00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9257388B-3555-470F-91E2-A11206E572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B-78AA-479B-AB7C-1561E92BBB00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72933C0D-E97E-4986-B85B-4C76C6277C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C-78AA-479B-AB7C-1561E92BBB00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98AFD8AA-DEB4-4A42-A2A9-4F37803DF3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D-78AA-479B-AB7C-1561E92BBB00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A03A62C4-B1A2-48C4-BF73-AE091E6350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E-78AA-479B-AB7C-1561E92BBB00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1722C007-9F7D-462B-ABA1-39A72234BB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4F-78AA-479B-AB7C-1561E92BBB00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026D4DC7-47BF-4E2A-A460-F28A382A42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0-78AA-479B-AB7C-1561E92BBB00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2CD24EBE-D685-4A38-9935-FE0818E170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1-78AA-479B-AB7C-1561E92BBB00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E47FE52F-EB33-4AD6-8847-1BCE3D5587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2-78AA-479B-AB7C-1561E92BBB00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AD4FC237-3233-477A-9D2F-90F0801CD2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3-78AA-479B-AB7C-1561E92BBB00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14F42429-2A79-4F10-B924-2E973722AF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4-78AA-479B-AB7C-1561E92BBB00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0F6DDD51-318C-48F0-960A-82D47480A3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5-78AA-479B-AB7C-1561E92BBB00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06616C51-51AA-4510-AA39-74B32F2183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6-78AA-479B-AB7C-1561E92BBB00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1DD0C471-5DDF-4A79-9C7D-659155C34F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7-78AA-479B-AB7C-1561E92BBB00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276B4C4C-CA36-4269-B750-CC6922EA86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8-78AA-479B-AB7C-1561E92BBB00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6412D7B3-44D2-48EA-B43B-12965E681D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9-78AA-479B-AB7C-1561E92BBB00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3B175079-7AED-4DBC-A852-7DEE1E5DFF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A-78AA-479B-AB7C-1561E92BBB00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1DDCF3AA-4C3B-4470-A7BB-1114EEB299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B-78AA-479B-AB7C-1561E92BBB00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62328FD6-9041-4394-AA22-D05C7D3CF6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C-78AA-479B-AB7C-1561E92BBB00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269F7DED-17D1-41A3-B870-D6D287A2AE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D-78AA-479B-AB7C-1561E92BBB00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F9D9AE5E-2D32-4B7E-881A-4333F7F4C2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E-78AA-479B-AB7C-1561E92BBB00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1C4606C3-BEFC-4EB3-BC47-13AA92D4E1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5F-78AA-479B-AB7C-1561E92BBB00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FC755CA0-CA99-4D18-80D0-F00A1737B1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0-78AA-479B-AB7C-1561E92BBB00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30357237-CD92-4E20-88A8-3F131EFD43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1-78AA-479B-AB7C-1561E92BBB00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8383E35A-854F-4068-A872-C43114353F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2-78AA-479B-AB7C-1561E92BBB00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8AE8695A-46A1-47FE-B400-8EA7326D70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3-78AA-479B-AB7C-1561E92BBB00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185EE80A-BD10-4737-B25D-9C86865FCE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4-78AA-479B-AB7C-1561E92BBB00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97D83305-9037-4E8C-A3A5-1376817FE9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5-78AA-479B-AB7C-1561E92BBB00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6C94A0BC-659D-449B-828E-5453399F8E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6-78AA-479B-AB7C-1561E92BBB00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DC485448-B28D-4D55-B631-9A8C68FDB5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7-78AA-479B-AB7C-1561E92BBB00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7F505534-B7DC-4D89-A59E-D587B2F829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8-78AA-479B-AB7C-1561E92BBB00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0AE8456F-3E71-4E80-AA46-C5D4CC9DBB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9-78AA-479B-AB7C-1561E92BBB00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C44198AF-7D8E-47F0-9505-284635E001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A-78AA-479B-AB7C-1561E92BBB00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9B14560F-82E2-4558-A40B-B90B0D47A4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B-78AA-479B-AB7C-1561E92BBB00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C973B776-08B6-4F4C-AE7A-57295EA9F1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C-78AA-479B-AB7C-1561E92BBB00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AF9D426A-3B46-4DF2-B7F8-F5124BFFDF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D-78AA-479B-AB7C-1561E92BBB00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B619CDD7-891B-48E1-8C5A-D6C38E4EF0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E-78AA-479B-AB7C-1561E92BBB00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2E19CF85-2EE0-4857-8AE2-42063AD02F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6F-78AA-479B-AB7C-1561E92BBB00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0F15E9D5-DB54-4376-802A-3A09B1205F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0-78AA-479B-AB7C-1561E92BBB00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57B4F37B-9264-41A7-8C64-01206AB102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1-78AA-479B-AB7C-1561E92BBB00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6449E5B1-1C57-4EEB-BF72-DA6394A45B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2-78AA-479B-AB7C-1561E92BBB00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9F0C7C1E-4A17-4EB1-A9DD-5324A97EAB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3-78AA-479B-AB7C-1561E92BBB00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07386826-3DBD-477D-81B2-15268971EE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4-78AA-479B-AB7C-1561E92BBB00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208597F5-518A-456A-9934-155A81C69F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5-78AA-479B-AB7C-1561E92BBB00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66038215-36FB-4AE8-9349-1D3E06D77C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6-78AA-479B-AB7C-1561E92BBB00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3AB193ED-5733-4E57-BC5A-C2AE0A9DD2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7-78AA-479B-AB7C-1561E92BBB00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B29B94FE-E5AC-4817-BDC1-EBD203CD9C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8-78AA-479B-AB7C-1561E92BBB00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6F36B789-D035-47FA-A6DE-60F04030FA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9-78AA-479B-AB7C-1561E92BBB00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36D605E5-187F-4B71-BD1C-75C682CEB0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A-78AA-479B-AB7C-1561E92BBB00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90116F54-2077-4FDC-B883-B75F709825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B-78AA-479B-AB7C-1561E92BBB00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E61BAC64-11E8-49B0-8018-3D66EC0E59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C-78AA-479B-AB7C-1561E92BBB00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DEEDF292-3F05-48AC-9660-D58B9B4906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D-78AA-479B-AB7C-1561E92BBB00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C62054B1-8C14-48EB-AF64-80B7445C66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E-78AA-479B-AB7C-1561E92BBB00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BC4E2C71-2AB1-44FB-9534-9BADAD3921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7F-78AA-479B-AB7C-1561E92BBB00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47AA81B9-E113-45A1-BCBB-123DFB26B9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0-78AA-479B-AB7C-1561E92BBB00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ED67126D-3913-4538-9148-D27E28038A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1-78AA-479B-AB7C-1561E92BBB00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9869D6DE-C4A2-4369-992D-E5F68706D4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2-78AA-479B-AB7C-1561E92BBB00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8921FE62-4A84-4150-8C85-9D157145FD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3-78AA-479B-AB7C-1561E92BBB00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EB8B4920-FEE7-45F0-AFC1-DA4D09E454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4-78AA-479B-AB7C-1561E92BBB00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A347208C-0BBD-4EC4-849E-72F79FD4CE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5-78AA-479B-AB7C-1561E92BBB00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E4360515-7BE2-49C7-AF8A-2120661568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6-78AA-479B-AB7C-1561E92BBB00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5D4A0701-2B36-483E-9048-93C0271A3E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7-78AA-479B-AB7C-1561E92BBB00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8654C600-414A-4DDD-ABED-75FA98EC2E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8-78AA-479B-AB7C-1561E92BBB00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A19F6DB3-5F61-4A27-82E9-D76E2BC114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9-78AA-479B-AB7C-1561E92BBB00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8F689E60-8B8B-41E5-A44D-4C89FC5864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A-78AA-479B-AB7C-1561E92BBB00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CFC7D159-7EF5-4F60-BB55-1DDFA5A0A6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B-78AA-479B-AB7C-1561E92BBB00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43B3CB06-6115-43AE-AC73-D94DC8D952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C-78AA-479B-AB7C-1561E92BBB00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E1729074-6B03-47BB-AAF0-8CCC630CAC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D-78AA-479B-AB7C-1561E92BBB00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271E66B8-D6B9-4BD6-A53A-F006C26EE2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E-78AA-479B-AB7C-1561E92BBB00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280B4BE7-2833-4F92-B0A3-27BCF333F6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8F-78AA-479B-AB7C-1561E92BBB00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2ACFC2D6-788D-4BC9-A093-E96637AC01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0-78AA-479B-AB7C-1561E92BBB00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4448F954-5BFB-49A9-BA6A-0B7545C1D3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1-78AA-479B-AB7C-1561E92BBB00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DA338B54-0227-43F5-8447-364159315B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2-78AA-479B-AB7C-1561E92BBB00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F7738774-7F19-4E8E-B097-7F3BF0903F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3-78AA-479B-AB7C-1561E92BBB00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1F90C212-B52F-4924-8203-9768EE37F6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4-78AA-479B-AB7C-1561E92BBB00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93F43454-2C12-4AD4-8276-1C8A9F08D2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5-78AA-479B-AB7C-1561E92BBB00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E432D3FF-98C7-49B6-A6BA-24BA11376C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6-78AA-479B-AB7C-1561E92BBB00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B36E60D1-A02C-488E-BD5C-2DB70BCB57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7-78AA-479B-AB7C-1561E92BBB00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B0FE88E5-46A8-41BB-8BA6-08331060E7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8-78AA-479B-AB7C-1561E92BBB00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97F436B7-4113-45B6-A27D-33C231C2B1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9-78AA-479B-AB7C-1561E92BBB00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34F66862-A7E2-4567-A3D6-C254272ACC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A-78AA-479B-AB7C-1561E92BBB00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13232F3A-854F-4C4F-8B9B-988DBEF991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B-78AA-479B-AB7C-1561E92BBB00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6C081A40-CF10-4310-AC5F-FA393EED8F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C-78AA-479B-AB7C-1561E92BBB00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85F804F0-7F73-40D7-9895-B0FE876002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D-78AA-479B-AB7C-1561E92BBB00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78F26BD3-B78F-4166-87DB-1C5DA9E804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E-78AA-479B-AB7C-1561E92BBB00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217096B1-F584-44F0-B1E3-FDF92BF7B5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9F-78AA-479B-AB7C-1561E92BBB00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C0667215-5A93-4211-BFCB-1C72E8D7D8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0-78AA-479B-AB7C-1561E92BBB00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54D0F5D3-FAEC-43D0-B5F5-71FCDB12D3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1-78AA-479B-AB7C-1561E92BBB00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489233CB-371B-4188-88B4-695A22D61D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2-78AA-479B-AB7C-1561E92BBB00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952E16F5-0D43-40BA-A621-1B095DE36D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3-78AA-479B-AB7C-1561E92BBB00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13B43DF4-1EF6-4EFD-A314-6F79875F8D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4-78AA-479B-AB7C-1561E92BBB00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58104316-6550-4D26-A5BD-DEAEE63929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5-78AA-479B-AB7C-1561E92BBB00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B06FFC44-56DE-4544-BCF0-A2F50307B6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6-78AA-479B-AB7C-1561E92BBB00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E2899E47-1BC9-44FA-8FE7-7ABA65D6CB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7-78AA-479B-AB7C-1561E92BBB00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42D80D10-6DFB-4621-BC70-CBDEC2ABD3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FA8-78AA-479B-AB7C-1561E92BB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0" tIns="0" rIns="0" bIns="0" anchor="b" anchorCtr="0">
                <a:no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B13E1F"/>
                    </a:solidFill>
                    <a:effectLst>
                      <a:glow rad="381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yVal>
            <c:numRef>
              <c:f>[0]!histRugHeight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[0]!histRugJill</c15:f>
                <c15:dlblRangeCache>
                  <c:ptCount val="1001"/>
                  <c:pt idx="537">
                    <c:v>
▲</c:v>
                  </c:pt>
                  <c:pt idx="619">
                    <c:v>
▲</c:v>
                  </c:pt>
                  <c:pt idx="693">
                    <c:v>
▲</c:v>
                  </c:pt>
                  <c:pt idx="738">
                    <c:v>
▲</c:v>
                  </c:pt>
                  <c:pt idx="772">
                    <c:v>
▲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FA9-78AA-479B-AB7C-1561E92B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144095"/>
        <c:axId val="1921144575"/>
      </c:scatterChart>
      <c:catAx>
        <c:axId val="192114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Apple weight (/g)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44575"/>
        <c:crosses val="autoZero"/>
        <c:auto val="1"/>
        <c:lblAlgn val="ctr"/>
        <c:lblOffset val="330"/>
        <c:tickLblSkip val="10"/>
        <c:tickMarkSkip val="100"/>
        <c:noMultiLvlLbl val="0"/>
      </c:catAx>
      <c:valAx>
        <c:axId val="192114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;#;#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4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overlay val="0"/>
      <c:spPr>
        <a:noFill/>
        <a:ln w="6350">
          <a:solidFill>
            <a:schemeClr val="tx1">
              <a:lumMod val="50000"/>
              <a:lumOff val="50000"/>
            </a:schemeClr>
          </a:solidFill>
        </a:ln>
        <a:effectLst>
          <a:outerShdw blurRad="38100" dist="25400" dir="2700000" algn="tl" rotWithShape="0">
            <a:prstClr val="black">
              <a:alpha val="15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313525</xdr:colOff>
      <xdr:row>76</xdr:row>
      <xdr:rowOff>60147</xdr:rowOff>
    </xdr:from>
    <xdr:to>
      <xdr:col>1</xdr:col>
      <xdr:colOff>745845</xdr:colOff>
      <xdr:row>80</xdr:row>
      <xdr:rowOff>25806</xdr:rowOff>
    </xdr:to>
    <xdr:pic>
      <xdr:nvPicPr>
        <xdr:cNvPr id="23" name="Graphic 22">
          <a:extLst>
            <a:ext uri="{FF2B5EF4-FFF2-40B4-BE49-F238E27FC236}">
              <a16:creationId xmlns:a16="http://schemas.microsoft.com/office/drawing/2014/main" id="{03BC7E18-0B8B-A48F-4ED7-F06C71A1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921660" y="14201109"/>
          <a:ext cx="432320" cy="727659"/>
        </a:xfrm>
        <a:prstGeom prst="rect">
          <a:avLst/>
        </a:prstGeom>
      </xdr:spPr>
    </xdr:pic>
    <xdr:clientData/>
  </xdr:twoCellAnchor>
  <xdr:twoCellAnchor editAs="oneCell">
    <xdr:from>
      <xdr:col>1</xdr:col>
      <xdr:colOff>587577</xdr:colOff>
      <xdr:row>48</xdr:row>
      <xdr:rowOff>17274</xdr:rowOff>
    </xdr:from>
    <xdr:to>
      <xdr:col>2</xdr:col>
      <xdr:colOff>380857</xdr:colOff>
      <xdr:row>54</xdr:row>
      <xdr:rowOff>165099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E05C2-92BA-D6C2-88AB-D5390AD5F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 rot="3925795">
          <a:off x="922684" y="9088926"/>
          <a:ext cx="1290825" cy="739211"/>
        </a:xfrm>
        <a:prstGeom prst="rect">
          <a:avLst/>
        </a:prstGeom>
      </xdr:spPr>
    </xdr:pic>
    <xdr:clientData/>
  </xdr:twoCellAnchor>
  <xdr:oneCellAnchor>
    <xdr:from>
      <xdr:col>2</xdr:col>
      <xdr:colOff>394137</xdr:colOff>
      <xdr:row>50</xdr:row>
      <xdr:rowOff>2</xdr:rowOff>
    </xdr:from>
    <xdr:ext cx="3640420" cy="34131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B0FF47-C8C7-1FBE-0FF9-12F6D52CC982}"/>
            </a:ext>
          </a:extLst>
        </xdr:cNvPr>
        <xdr:cNvSpPr txBox="1"/>
      </xdr:nvSpPr>
      <xdr:spPr>
        <a:xfrm>
          <a:off x="1950982" y="6509847"/>
          <a:ext cx="3640420" cy="3413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ysClr val="windowText" lastClr="000000"/>
              </a:solidFill>
              <a:latin typeface="Segoe Print" panose="02000600000000000000" pitchFamily="2" charset="0"/>
            </a:rPr>
            <a:t>Think about your</a:t>
          </a:r>
          <a:r>
            <a:rPr lang="en-GB" sz="1100" baseline="0">
              <a:solidFill>
                <a:sysClr val="windowText" lastClr="000000"/>
              </a:solidFill>
              <a:latin typeface="Segoe Print" panose="02000600000000000000" pitchFamily="2" charset="0"/>
            </a:rPr>
            <a:t> answer before you scroll down</a:t>
          </a:r>
          <a:endParaRPr lang="en-GB" sz="1100">
            <a:solidFill>
              <a:sysClr val="windowText" lastClr="000000"/>
            </a:solidFill>
            <a:latin typeface="Segoe Print" panose="02000600000000000000" pitchFamily="2" charset="0"/>
          </a:endParaRPr>
        </a:p>
      </xdr:txBody>
    </xdr:sp>
    <xdr:clientData/>
  </xdr:oneCellAnchor>
  <xdr:twoCellAnchor editAs="oneCell">
    <xdr:from>
      <xdr:col>1</xdr:col>
      <xdr:colOff>17032</xdr:colOff>
      <xdr:row>4</xdr:row>
      <xdr:rowOff>166980</xdr:rowOff>
    </xdr:from>
    <xdr:to>
      <xdr:col>3</xdr:col>
      <xdr:colOff>861544</xdr:colOff>
      <xdr:row>19</xdr:row>
      <xdr:rowOff>103091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F3D0F7F-1159-46AA-8B63-5DC3A6B46C3B}"/>
            </a:ext>
          </a:extLst>
        </xdr:cNvPr>
        <xdr:cNvGrpSpPr/>
      </xdr:nvGrpSpPr>
      <xdr:grpSpPr>
        <a:xfrm>
          <a:off x="627946" y="974963"/>
          <a:ext cx="2802064" cy="2793611"/>
          <a:chOff x="610914" y="998483"/>
          <a:chExt cx="2856907" cy="2793611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EEB0A0E2-07EB-42D4-A95A-DD6043869E2F}"/>
              </a:ext>
            </a:extLst>
          </xdr:cNvPr>
          <xdr:cNvGraphicFramePr>
            <a:graphicFrameLocks/>
          </xdr:cNvGraphicFramePr>
        </xdr:nvGraphicFramePr>
        <xdr:xfrm>
          <a:off x="610914" y="998483"/>
          <a:ext cx="2856907" cy="2667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meanWeightLabelJack">
        <xdr:nvSpPr>
          <xdr:cNvPr id="5" name="TextBox 4">
            <a:extLst>
              <a:ext uri="{FF2B5EF4-FFF2-40B4-BE49-F238E27FC236}">
                <a16:creationId xmlns:a16="http://schemas.microsoft.com/office/drawing/2014/main" id="{5C290038-1C2F-4BC2-A414-B877AE84EF5E}"/>
              </a:ext>
            </a:extLst>
          </xdr:cNvPr>
          <xdr:cNvSpPr txBox="1"/>
        </xdr:nvSpPr>
        <xdr:spPr>
          <a:xfrm>
            <a:off x="1344496" y="3527534"/>
            <a:ext cx="13897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F83FDEEA-1BB2-450B-BE1D-A96D8E4AC19E}" type="TxLink">
              <a:rPr lang="en-US" sz="1100" b="1" i="0" u="none" strike="noStrike">
                <a:solidFill>
                  <a:srgbClr val="50790D"/>
                </a:solidFill>
                <a:latin typeface="Aptos Narrow"/>
              </a:rPr>
              <a:pPr algn="ctr"/>
              <a:t>Mean weight: 93.3 g</a:t>
            </a:fld>
            <a:endParaRPr lang="en-GB" sz="1100" b="1">
              <a:solidFill>
                <a:srgbClr val="50790D"/>
              </a:solidFill>
            </a:endParaRPr>
          </a:p>
        </xdr:txBody>
      </xdr:sp>
    </xdr:grpSp>
    <xdr:clientData/>
  </xdr:twoCellAnchor>
  <xdr:twoCellAnchor editAs="oneCell">
    <xdr:from>
      <xdr:col>4</xdr:col>
      <xdr:colOff>449438</xdr:colOff>
      <xdr:row>4</xdr:row>
      <xdr:rowOff>173447</xdr:rowOff>
    </xdr:from>
    <xdr:to>
      <xdr:col>7</xdr:col>
      <xdr:colOff>618334</xdr:colOff>
      <xdr:row>19</xdr:row>
      <xdr:rowOff>109548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1F31814-214F-EB80-2E29-BCFE783652D9}"/>
            </a:ext>
          </a:extLst>
        </xdr:cNvPr>
        <xdr:cNvGrpSpPr/>
      </xdr:nvGrpSpPr>
      <xdr:grpSpPr>
        <a:xfrm>
          <a:off x="4029524" y="981430"/>
          <a:ext cx="2803051" cy="2793601"/>
          <a:chOff x="4059621" y="998483"/>
          <a:chExt cx="2861685" cy="2793612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DB589EB4-01C7-406D-B921-72D9A3F43B64}"/>
              </a:ext>
            </a:extLst>
          </xdr:cNvPr>
          <xdr:cNvGraphicFramePr>
            <a:graphicFrameLocks/>
          </xdr:cNvGraphicFramePr>
        </xdr:nvGraphicFramePr>
        <xdr:xfrm>
          <a:off x="4059621" y="998483"/>
          <a:ext cx="2861685" cy="2667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meanWeightLabelJill">
        <xdr:nvSpPr>
          <xdr:cNvPr id="6" name="TextBox 5">
            <a:extLst>
              <a:ext uri="{FF2B5EF4-FFF2-40B4-BE49-F238E27FC236}">
                <a16:creationId xmlns:a16="http://schemas.microsoft.com/office/drawing/2014/main" id="{FAE3B717-CF6B-E212-DB45-27F465AEFF88}"/>
              </a:ext>
            </a:extLst>
          </xdr:cNvPr>
          <xdr:cNvSpPr txBox="1"/>
        </xdr:nvSpPr>
        <xdr:spPr>
          <a:xfrm>
            <a:off x="4779225" y="3527534"/>
            <a:ext cx="1422477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26EA784F-701F-4660-896E-3EE5706800F1}" type="TxLink">
              <a:rPr lang="en-US" sz="1100" b="1" i="0" u="none" strike="noStrike">
                <a:solidFill>
                  <a:srgbClr val="B13E1F"/>
                </a:solidFill>
                <a:latin typeface="Aptos Narrow"/>
              </a:rPr>
              <a:pPr algn="ctr"/>
              <a:t>Mean weight: 103.6 g</a:t>
            </a:fld>
            <a:endParaRPr lang="en-GB" sz="1100" b="1">
              <a:solidFill>
                <a:srgbClr val="B13E1F"/>
              </a:solidFill>
            </a:endParaRPr>
          </a:p>
        </xdr:txBody>
      </xdr:sp>
    </xdr:grpSp>
    <xdr:clientData/>
  </xdr:twoCellAnchor>
  <xdr:twoCellAnchor editAs="oneCell">
    <xdr:from>
      <xdr:col>3</xdr:col>
      <xdr:colOff>768721</xdr:colOff>
      <xdr:row>75</xdr:row>
      <xdr:rowOff>76060</xdr:rowOff>
    </xdr:from>
    <xdr:to>
      <xdr:col>4</xdr:col>
      <xdr:colOff>396018</xdr:colOff>
      <xdr:row>81</xdr:row>
      <xdr:rowOff>44875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D73FE8-B879-5242-9AE7-8E01EA9F8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 rot="18275336">
          <a:off x="3018295" y="14269017"/>
          <a:ext cx="1111815" cy="634152"/>
        </a:xfrm>
        <a:prstGeom prst="rect">
          <a:avLst/>
        </a:prstGeom>
      </xdr:spPr>
    </xdr:pic>
    <xdr:clientData/>
  </xdr:twoCellAnchor>
  <xdr:twoCellAnchor editAs="oneCell">
    <xdr:from>
      <xdr:col>7</xdr:col>
      <xdr:colOff>827130</xdr:colOff>
      <xdr:row>64</xdr:row>
      <xdr:rowOff>107689</xdr:rowOff>
    </xdr:from>
    <xdr:to>
      <xdr:col>8</xdr:col>
      <xdr:colOff>614395</xdr:colOff>
      <xdr:row>66</xdr:row>
      <xdr:rowOff>159009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78512CD4-3F0E-0AF3-1976-0A625F73F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7520094">
          <a:off x="6916935" y="11807654"/>
          <a:ext cx="432320" cy="7276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16</xdr:col>
      <xdr:colOff>33131</xdr:colOff>
      <xdr:row>94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D6FACC0-E7EA-4D38-864D-D91431FF4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326730</xdr:colOff>
      <xdr:row>91</xdr:row>
      <xdr:rowOff>99775</xdr:rowOff>
    </xdr:from>
    <xdr:to>
      <xdr:col>8</xdr:col>
      <xdr:colOff>493372</xdr:colOff>
      <xdr:row>94</xdr:row>
      <xdr:rowOff>167006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B76041-8A94-EC24-4057-AACE8C9F9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 rot="21179617" flipH="1">
          <a:off x="6268865" y="17105563"/>
          <a:ext cx="1111815" cy="638731"/>
        </a:xfrm>
        <a:prstGeom prst="rect">
          <a:avLst/>
        </a:prstGeom>
      </xdr:spPr>
    </xdr:pic>
    <xdr:clientData/>
  </xdr:twoCellAnchor>
  <xdr:twoCellAnchor editAs="oneCell">
    <xdr:from>
      <xdr:col>5</xdr:col>
      <xdr:colOff>406732</xdr:colOff>
      <xdr:row>101</xdr:row>
      <xdr:rowOff>54896</xdr:rowOff>
    </xdr:from>
    <xdr:to>
      <xdr:col>5</xdr:col>
      <xdr:colOff>839052</xdr:colOff>
      <xdr:row>105</xdr:row>
      <xdr:rowOff>20555</xdr:rowOff>
    </xdr:to>
    <xdr:pic>
      <xdr:nvPicPr>
        <xdr:cNvPr id="32" name="Graphic 31">
          <a:extLst>
            <a:ext uri="{FF2B5EF4-FFF2-40B4-BE49-F238E27FC236}">
              <a16:creationId xmlns:a16="http://schemas.microsoft.com/office/drawing/2014/main" id="{21F12557-71A3-A71B-3391-CBB2363D9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58520" y="18973011"/>
          <a:ext cx="432320" cy="727659"/>
        </a:xfrm>
        <a:prstGeom prst="rect">
          <a:avLst/>
        </a:prstGeom>
      </xdr:spPr>
    </xdr:pic>
    <xdr:clientData/>
  </xdr:twoCellAnchor>
  <xdr:oneCellAnchor>
    <xdr:from>
      <xdr:col>5</xdr:col>
      <xdr:colOff>406732</xdr:colOff>
      <xdr:row>121</xdr:row>
      <xdr:rowOff>54896</xdr:rowOff>
    </xdr:from>
    <xdr:ext cx="432320" cy="727659"/>
    <xdr:pic>
      <xdr:nvPicPr>
        <xdr:cNvPr id="9" name="Graphic 8">
          <a:extLst>
            <a:ext uri="{FF2B5EF4-FFF2-40B4-BE49-F238E27FC236}">
              <a16:creationId xmlns:a16="http://schemas.microsoft.com/office/drawing/2014/main" id="{21DF07DB-22E6-4353-A01E-45FC591D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58520" y="18973011"/>
          <a:ext cx="432320" cy="727659"/>
        </a:xfrm>
        <a:prstGeom prst="rect">
          <a:avLst/>
        </a:prstGeom>
      </xdr:spPr>
    </xdr:pic>
    <xdr:clientData/>
  </xdr:oneCellAnchor>
  <xdr:oneCellAnchor>
    <xdr:from>
      <xdr:col>5</xdr:col>
      <xdr:colOff>406732</xdr:colOff>
      <xdr:row>140</xdr:row>
      <xdr:rowOff>54896</xdr:rowOff>
    </xdr:from>
    <xdr:ext cx="432320" cy="727659"/>
    <xdr:pic>
      <xdr:nvPicPr>
        <xdr:cNvPr id="18" name="Graphic 17">
          <a:extLst>
            <a:ext uri="{FF2B5EF4-FFF2-40B4-BE49-F238E27FC236}">
              <a16:creationId xmlns:a16="http://schemas.microsoft.com/office/drawing/2014/main" id="{D1E39888-A327-4C84-AA01-6A8FE308D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58520" y="22790338"/>
          <a:ext cx="432320" cy="727659"/>
        </a:xfrm>
        <a:prstGeom prst="rect">
          <a:avLst/>
        </a:prstGeom>
      </xdr:spPr>
    </xdr:pic>
    <xdr:clientData/>
  </xdr:oneCellAnchor>
  <xdr:twoCellAnchor editAs="oneCell">
    <xdr:from>
      <xdr:col>4</xdr:col>
      <xdr:colOff>608134</xdr:colOff>
      <xdr:row>150</xdr:row>
      <xdr:rowOff>0</xdr:rowOff>
    </xdr:from>
    <xdr:to>
      <xdr:col>13</xdr:col>
      <xdr:colOff>27169</xdr:colOff>
      <xdr:row>160</xdr:row>
      <xdr:rowOff>112069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CDC27F62-1E3F-4D4B-9B10-67EC0EE0088D}"/>
            </a:ext>
          </a:extLst>
        </xdr:cNvPr>
        <xdr:cNvGrpSpPr/>
      </xdr:nvGrpSpPr>
      <xdr:grpSpPr>
        <a:xfrm>
          <a:off x="4188220" y="28266259"/>
          <a:ext cx="6914225" cy="2017069"/>
          <a:chOff x="3843239" y="27651987"/>
          <a:chExt cx="6610887" cy="2017069"/>
        </a:xfrm>
      </xdr:grpSpPr>
      <xdr:sp macro="" textlink="">
        <xdr:nvSpPr>
          <xdr:cNvPr id="146" name="Rectangle: Rounded Corners 145">
            <a:extLst>
              <a:ext uri="{FF2B5EF4-FFF2-40B4-BE49-F238E27FC236}">
                <a16:creationId xmlns:a16="http://schemas.microsoft.com/office/drawing/2014/main" id="{49A2912D-1CB6-B8A2-0155-BA3093B8ACF4}"/>
              </a:ext>
            </a:extLst>
          </xdr:cNvPr>
          <xdr:cNvSpPr/>
        </xdr:nvSpPr>
        <xdr:spPr>
          <a:xfrm>
            <a:off x="3843239" y="27893596"/>
            <a:ext cx="1753101" cy="1775460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147" name="Group 146">
            <a:extLst>
              <a:ext uri="{FF2B5EF4-FFF2-40B4-BE49-F238E27FC236}">
                <a16:creationId xmlns:a16="http://schemas.microsoft.com/office/drawing/2014/main" id="{93DD1C95-60A3-1ED5-9FE6-E9FB56462142}"/>
              </a:ext>
            </a:extLst>
          </xdr:cNvPr>
          <xdr:cNvGrpSpPr/>
        </xdr:nvGrpSpPr>
        <xdr:grpSpPr>
          <a:xfrm>
            <a:off x="4067548" y="28163632"/>
            <a:ext cx="1289022" cy="1256692"/>
            <a:chOff x="4068703" y="28182096"/>
            <a:chExt cx="1289594" cy="1256692"/>
          </a:xfrm>
        </xdr:grpSpPr>
        <xdr:grpSp>
          <xdr:nvGrpSpPr>
            <xdr:cNvPr id="185" name="Group 184">
              <a:extLst>
                <a:ext uri="{FF2B5EF4-FFF2-40B4-BE49-F238E27FC236}">
                  <a16:creationId xmlns:a16="http://schemas.microsoft.com/office/drawing/2014/main" id="{29A42A91-5569-810B-F42C-9572D3ED9AB8}"/>
                </a:ext>
              </a:extLst>
            </xdr:cNvPr>
            <xdr:cNvGrpSpPr/>
          </xdr:nvGrpSpPr>
          <xdr:grpSpPr>
            <a:xfrm>
              <a:off x="4068703" y="28386918"/>
              <a:ext cx="377809" cy="599822"/>
              <a:chOff x="4068703" y="28425018"/>
              <a:chExt cx="377809" cy="599822"/>
            </a:xfrm>
          </xdr:grpSpPr>
          <xdr:grpSp>
            <xdr:nvGrpSpPr>
              <xdr:cNvPr id="196" name="Group 195">
                <a:extLst>
                  <a:ext uri="{FF2B5EF4-FFF2-40B4-BE49-F238E27FC236}">
                    <a16:creationId xmlns:a16="http://schemas.microsoft.com/office/drawing/2014/main" id="{E8DE6FD5-5BD3-E8E9-69CF-810AD375EE1B}"/>
                  </a:ext>
                </a:extLst>
              </xdr:cNvPr>
              <xdr:cNvGrpSpPr/>
            </xdr:nvGrpSpPr>
            <xdr:grpSpPr>
              <a:xfrm>
                <a:off x="4157735" y="28425018"/>
                <a:ext cx="198448" cy="497067"/>
                <a:chOff x="5798184" y="5040423"/>
                <a:chExt cx="449413" cy="1127456"/>
              </a:xfrm>
              <a:solidFill>
                <a:schemeClr val="tx1">
                  <a:lumMod val="85000"/>
                  <a:lumOff val="15000"/>
                </a:schemeClr>
              </a:solidFill>
            </xdr:grpSpPr>
            <xdr:sp macro="" textlink="">
              <xdr:nvSpPr>
                <xdr:cNvPr id="199" name="Rectangle: Rounded Corners 198">
                  <a:extLst>
                    <a:ext uri="{FF2B5EF4-FFF2-40B4-BE49-F238E27FC236}">
                      <a16:creationId xmlns:a16="http://schemas.microsoft.com/office/drawing/2014/main" id="{5147B56F-8C20-FB94-5435-5354BD7E4F68}"/>
                    </a:ext>
                  </a:extLst>
                </xdr:cNvPr>
                <xdr:cNvSpPr/>
              </xdr:nvSpPr>
              <xdr:spPr>
                <a:xfrm rot="20475372" flipH="1">
                  <a:off x="6143775" y="5040423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00" name="Rectangle: Rounded Corners 199">
                  <a:extLst>
                    <a:ext uri="{FF2B5EF4-FFF2-40B4-BE49-F238E27FC236}">
                      <a16:creationId xmlns:a16="http://schemas.microsoft.com/office/drawing/2014/main" id="{8FBF12F6-804D-A6D0-1FFA-007D7386E943}"/>
                    </a:ext>
                  </a:extLst>
                </xdr:cNvPr>
                <xdr:cNvSpPr/>
              </xdr:nvSpPr>
              <xdr:spPr>
                <a:xfrm rot="1124628">
                  <a:off x="5798184" y="5040424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7" name="Freeform: Shape 196">
                <a:extLst>
                  <a:ext uri="{FF2B5EF4-FFF2-40B4-BE49-F238E27FC236}">
                    <a16:creationId xmlns:a16="http://schemas.microsoft.com/office/drawing/2014/main" id="{D3ADD017-38B5-87F1-14A1-3718121D73E9}"/>
                  </a:ext>
                </a:extLst>
              </xdr:cNvPr>
              <xdr:cNvSpPr/>
            </xdr:nvSpPr>
            <xdr:spPr>
              <a:xfrm>
                <a:off x="4068703" y="28930518"/>
                <a:ext cx="376513" cy="94322"/>
              </a:xfrm>
              <a:custGeom>
                <a:avLst/>
                <a:gdLst>
                  <a:gd name="connsiteX0" fmla="*/ 854787 w 854787"/>
                  <a:gd name="connsiteY0" fmla="*/ 0 h 213943"/>
                  <a:gd name="connsiteX1" fmla="*/ 0 w 854787"/>
                  <a:gd name="connsiteY1" fmla="*/ 0 h 213943"/>
                  <a:gd name="connsiteX2" fmla="*/ 427394 w 854787"/>
                  <a:gd name="connsiteY2" fmla="*/ 213943 h 213943"/>
                  <a:gd name="connsiteX3" fmla="*/ 854787 w 854787"/>
                  <a:gd name="connsiteY3" fmla="*/ 0 h 21394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854787" h="213943">
                    <a:moveTo>
                      <a:pt x="854787" y="0"/>
                    </a:moveTo>
                    <a:lnTo>
                      <a:pt x="0" y="0"/>
                    </a:lnTo>
                    <a:cubicBezTo>
                      <a:pt x="0" y="117669"/>
                      <a:pt x="192327" y="213943"/>
                      <a:pt x="427394" y="213943"/>
                    </a:cubicBezTo>
                    <a:cubicBezTo>
                      <a:pt x="662460" y="213943"/>
                      <a:pt x="854787" y="117669"/>
                      <a:pt x="854787" y="0"/>
                    </a:cubicBezTo>
                    <a:close/>
                  </a:path>
                </a:pathLst>
              </a:cu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lang="en-GB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8" name="TextBox 197">
                <a:extLst>
                  <a:ext uri="{FF2B5EF4-FFF2-40B4-BE49-F238E27FC236}">
                    <a16:creationId xmlns:a16="http://schemas.microsoft.com/office/drawing/2014/main" id="{D4C3ACB9-F361-94DA-2AF4-C029E1E72BA2}"/>
                  </a:ext>
                </a:extLst>
              </xdr:cNvPr>
              <xdr:cNvSpPr txBox="1"/>
            </xdr:nvSpPr>
            <xdr:spPr>
              <a:xfrm>
                <a:off x="4071823" y="28677676"/>
                <a:ext cx="37468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Jack</a:t>
                </a:r>
              </a:p>
            </xdr:txBody>
          </xdr:sp>
        </xdr:grpSp>
        <xdr:grpSp>
          <xdr:nvGrpSpPr>
            <xdr:cNvPr id="186" name="Group 185">
              <a:extLst>
                <a:ext uri="{FF2B5EF4-FFF2-40B4-BE49-F238E27FC236}">
                  <a16:creationId xmlns:a16="http://schemas.microsoft.com/office/drawing/2014/main" id="{B2B9A0BA-221B-9DFA-EB06-CA7ED6A3034F}"/>
                </a:ext>
              </a:extLst>
            </xdr:cNvPr>
            <xdr:cNvGrpSpPr/>
          </xdr:nvGrpSpPr>
          <xdr:grpSpPr>
            <a:xfrm>
              <a:off x="4978782" y="28387882"/>
              <a:ext cx="379515" cy="601242"/>
              <a:chOff x="4978782" y="28425982"/>
              <a:chExt cx="379515" cy="601242"/>
            </a:xfrm>
          </xdr:grpSpPr>
          <xdr:grpSp>
            <xdr:nvGrpSpPr>
              <xdr:cNvPr id="191" name="Group 190">
                <a:extLst>
                  <a:ext uri="{FF2B5EF4-FFF2-40B4-BE49-F238E27FC236}">
                    <a16:creationId xmlns:a16="http://schemas.microsoft.com/office/drawing/2014/main" id="{51F3D856-2038-2F4B-229E-C6A7238D8F98}"/>
                  </a:ext>
                </a:extLst>
              </xdr:cNvPr>
              <xdr:cNvGrpSpPr/>
            </xdr:nvGrpSpPr>
            <xdr:grpSpPr>
              <a:xfrm>
                <a:off x="5070629" y="28425982"/>
                <a:ext cx="197444" cy="498243"/>
                <a:chOff x="5798184" y="5040423"/>
                <a:chExt cx="449413" cy="1127456"/>
              </a:xfrm>
              <a:solidFill>
                <a:schemeClr val="tx1">
                  <a:lumMod val="85000"/>
                  <a:lumOff val="15000"/>
                </a:schemeClr>
              </a:solidFill>
            </xdr:grpSpPr>
            <xdr:sp macro="" textlink="">
              <xdr:nvSpPr>
                <xdr:cNvPr id="194" name="Rectangle: Rounded Corners 193">
                  <a:extLst>
                    <a:ext uri="{FF2B5EF4-FFF2-40B4-BE49-F238E27FC236}">
                      <a16:creationId xmlns:a16="http://schemas.microsoft.com/office/drawing/2014/main" id="{E6A80129-9916-4658-5A3A-7C6CAA318507}"/>
                    </a:ext>
                  </a:extLst>
                </xdr:cNvPr>
                <xdr:cNvSpPr/>
              </xdr:nvSpPr>
              <xdr:spPr>
                <a:xfrm rot="1124628">
                  <a:off x="5798184" y="5040424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95" name="Rectangle: Rounded Corners 194">
                  <a:extLst>
                    <a:ext uri="{FF2B5EF4-FFF2-40B4-BE49-F238E27FC236}">
                      <a16:creationId xmlns:a16="http://schemas.microsoft.com/office/drawing/2014/main" id="{ECA5E941-7FBD-E985-46DD-C2173E30B7C4}"/>
                    </a:ext>
                  </a:extLst>
                </xdr:cNvPr>
                <xdr:cNvSpPr/>
              </xdr:nvSpPr>
              <xdr:spPr>
                <a:xfrm rot="20475372" flipH="1">
                  <a:off x="6143775" y="5040423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2" name="Freeform: Shape 191">
                <a:extLst>
                  <a:ext uri="{FF2B5EF4-FFF2-40B4-BE49-F238E27FC236}">
                    <a16:creationId xmlns:a16="http://schemas.microsoft.com/office/drawing/2014/main" id="{AE9B4772-E526-3DF3-F779-565581237723}"/>
                  </a:ext>
                </a:extLst>
              </xdr:cNvPr>
              <xdr:cNvSpPr/>
            </xdr:nvSpPr>
            <xdr:spPr>
              <a:xfrm>
                <a:off x="4978782" y="28932679"/>
                <a:ext cx="377872" cy="94545"/>
              </a:xfrm>
              <a:custGeom>
                <a:avLst/>
                <a:gdLst>
                  <a:gd name="connsiteX0" fmla="*/ 854787 w 854787"/>
                  <a:gd name="connsiteY0" fmla="*/ 0 h 213943"/>
                  <a:gd name="connsiteX1" fmla="*/ 0 w 854787"/>
                  <a:gd name="connsiteY1" fmla="*/ 0 h 213943"/>
                  <a:gd name="connsiteX2" fmla="*/ 427394 w 854787"/>
                  <a:gd name="connsiteY2" fmla="*/ 213943 h 213943"/>
                  <a:gd name="connsiteX3" fmla="*/ 854787 w 854787"/>
                  <a:gd name="connsiteY3" fmla="*/ 0 h 21394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854787" h="213943">
                    <a:moveTo>
                      <a:pt x="854787" y="0"/>
                    </a:moveTo>
                    <a:lnTo>
                      <a:pt x="0" y="0"/>
                    </a:lnTo>
                    <a:cubicBezTo>
                      <a:pt x="0" y="117669"/>
                      <a:pt x="192327" y="213943"/>
                      <a:pt x="427394" y="213943"/>
                    </a:cubicBezTo>
                    <a:cubicBezTo>
                      <a:pt x="662460" y="213943"/>
                      <a:pt x="854787" y="117669"/>
                      <a:pt x="854787" y="0"/>
                    </a:cubicBezTo>
                    <a:close/>
                  </a:path>
                </a:pathLst>
              </a:cu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lang="en-GB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nameLighter">
            <xdr:nvSpPr>
              <xdr:cNvPr id="193" name="TextBox 192">
                <a:extLst>
                  <a:ext uri="{FF2B5EF4-FFF2-40B4-BE49-F238E27FC236}">
                    <a16:creationId xmlns:a16="http://schemas.microsoft.com/office/drawing/2014/main" id="{C4AAA756-E443-AE50-85BD-A3A40F42F1EA}"/>
                  </a:ext>
                </a:extLst>
              </xdr:cNvPr>
              <xdr:cNvSpPr txBox="1"/>
            </xdr:nvSpPr>
            <xdr:spPr>
              <a:xfrm>
                <a:off x="4982570" y="28676906"/>
                <a:ext cx="375727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Jill</a:t>
                </a:r>
                <a:endParaRPr lang="en-GB" sz="18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</xdr:grpSp>
        <xdr:sp macro="" textlink="">
          <xdr:nvSpPr>
            <xdr:cNvPr id="187" name="Rectangle 186">
              <a:extLst>
                <a:ext uri="{FF2B5EF4-FFF2-40B4-BE49-F238E27FC236}">
                  <a16:creationId xmlns:a16="http://schemas.microsoft.com/office/drawing/2014/main" id="{A9DEC6AA-8930-189D-EF9B-794525A31D1E}"/>
                </a:ext>
              </a:extLst>
            </xdr:cNvPr>
            <xdr:cNvSpPr/>
          </xdr:nvSpPr>
          <xdr:spPr>
            <a:xfrm>
              <a:off x="4331267" y="29340437"/>
              <a:ext cx="745074" cy="98351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88" name="Rectangle: Rounded Corners 187">
              <a:extLst>
                <a:ext uri="{FF2B5EF4-FFF2-40B4-BE49-F238E27FC236}">
                  <a16:creationId xmlns:a16="http://schemas.microsoft.com/office/drawing/2014/main" id="{83945FFC-B04A-C885-6AA5-2000E2C931CF}"/>
                </a:ext>
              </a:extLst>
            </xdr:cNvPr>
            <xdr:cNvSpPr/>
          </xdr:nvSpPr>
          <xdr:spPr>
            <a:xfrm>
              <a:off x="4489958" y="29285107"/>
              <a:ext cx="424426" cy="134479"/>
            </a:xfrm>
            <a:prstGeom prst="roundRect">
              <a:avLst>
                <a:gd name="adj" fmla="val 28538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89" name="Rectangle: Rounded Corners 188">
              <a:extLst>
                <a:ext uri="{FF2B5EF4-FFF2-40B4-BE49-F238E27FC236}">
                  <a16:creationId xmlns:a16="http://schemas.microsoft.com/office/drawing/2014/main" id="{E581D627-F965-D58E-AFFC-1FFFBBDDEA7B}"/>
                </a:ext>
              </a:extLst>
            </xdr:cNvPr>
            <xdr:cNvSpPr/>
          </xdr:nvSpPr>
          <xdr:spPr>
            <a:xfrm>
              <a:off x="4651291" y="28182096"/>
              <a:ext cx="101146" cy="1164311"/>
            </a:xfrm>
            <a:prstGeom prst="roundRect">
              <a:avLst>
                <a:gd name="adj" fmla="val 50000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90" name="Rectangle: Rounded Corners 189">
              <a:extLst>
                <a:ext uri="{FF2B5EF4-FFF2-40B4-BE49-F238E27FC236}">
                  <a16:creationId xmlns:a16="http://schemas.microsoft.com/office/drawing/2014/main" id="{6C357FE6-CA3F-63DC-BF0E-A593F70999A4}"/>
                </a:ext>
              </a:extLst>
            </xdr:cNvPr>
            <xdr:cNvSpPr/>
          </xdr:nvSpPr>
          <xdr:spPr>
            <a:xfrm rot="5400000">
              <a:off x="4663954" y="27867069"/>
              <a:ext cx="77644" cy="1060812"/>
            </a:xfrm>
            <a:prstGeom prst="roundRect">
              <a:avLst>
                <a:gd name="adj" fmla="val 50000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grpSp>
        <xdr:nvGrpSpPr>
          <xdr:cNvPr id="148" name="Group 147">
            <a:extLst>
              <a:ext uri="{FF2B5EF4-FFF2-40B4-BE49-F238E27FC236}">
                <a16:creationId xmlns:a16="http://schemas.microsoft.com/office/drawing/2014/main" id="{DC8A7B44-3B18-C8B9-88C5-86CA50902D03}"/>
              </a:ext>
            </a:extLst>
          </xdr:cNvPr>
          <xdr:cNvGrpSpPr/>
        </xdr:nvGrpSpPr>
        <xdr:grpSpPr>
          <a:xfrm>
            <a:off x="6179746" y="27893596"/>
            <a:ext cx="4198931" cy="1775460"/>
            <a:chOff x="6170989" y="27891988"/>
            <a:chExt cx="4199646" cy="1775460"/>
          </a:xfrm>
        </xdr:grpSpPr>
        <xdr:sp macro="" textlink="">
          <xdr:nvSpPr>
            <xdr:cNvPr id="151" name="Rectangle: Rounded Corners 150">
              <a:extLst>
                <a:ext uri="{FF2B5EF4-FFF2-40B4-BE49-F238E27FC236}">
                  <a16:creationId xmlns:a16="http://schemas.microsoft.com/office/drawing/2014/main" id="{CCF9CC70-0CDB-14C4-19CA-AF81DD0D1D5C}"/>
                </a:ext>
              </a:extLst>
            </xdr:cNvPr>
            <xdr:cNvSpPr/>
          </xdr:nvSpPr>
          <xdr:spPr>
            <a:xfrm>
              <a:off x="6170989" y="27891988"/>
              <a:ext cx="4199646" cy="1775460"/>
            </a:xfrm>
            <a:prstGeom prst="roundRect">
              <a:avLst/>
            </a:prstGeom>
            <a:solidFill>
              <a:schemeClr val="tx2">
                <a:lumMod val="10000"/>
                <a:lumOff val="90000"/>
              </a:schemeClr>
            </a:solidFill>
            <a:ln w="38100">
              <a:solidFill>
                <a:schemeClr val="tx2">
                  <a:lumMod val="75000"/>
                  <a:lumOff val="25000"/>
                </a:schemeClr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152" name="Group 151">
              <a:extLst>
                <a:ext uri="{FF2B5EF4-FFF2-40B4-BE49-F238E27FC236}">
                  <a16:creationId xmlns:a16="http://schemas.microsoft.com/office/drawing/2014/main" id="{1B67B8C0-A4A7-6D0A-78B8-748B722DDF70}"/>
                </a:ext>
              </a:extLst>
            </xdr:cNvPr>
            <xdr:cNvGrpSpPr/>
          </xdr:nvGrpSpPr>
          <xdr:grpSpPr>
            <a:xfrm>
              <a:off x="6371862" y="28162024"/>
              <a:ext cx="1286812" cy="1256692"/>
              <a:chOff x="2488406" y="6020755"/>
              <a:chExt cx="1283772" cy="1256692"/>
            </a:xfrm>
          </xdr:grpSpPr>
          <xdr:grpSp>
            <xdr:nvGrpSpPr>
              <xdr:cNvPr id="170" name="Group 169">
                <a:extLst>
                  <a:ext uri="{FF2B5EF4-FFF2-40B4-BE49-F238E27FC236}">
                    <a16:creationId xmlns:a16="http://schemas.microsoft.com/office/drawing/2014/main" id="{7D9049C3-E7F5-C253-35E4-3EECA28A3CC9}"/>
                  </a:ext>
                </a:extLst>
              </xdr:cNvPr>
              <xdr:cNvGrpSpPr/>
            </xdr:nvGrpSpPr>
            <xdr:grpSpPr>
              <a:xfrm>
                <a:off x="2488406" y="6020755"/>
                <a:ext cx="1282132" cy="1256692"/>
                <a:chOff x="6469249" y="4545831"/>
                <a:chExt cx="2839043" cy="2771176"/>
              </a:xfrm>
            </xdr:grpSpPr>
            <xdr:grpSp>
              <xdr:nvGrpSpPr>
                <xdr:cNvPr id="173" name="Group 172">
                  <a:extLst>
                    <a:ext uri="{FF2B5EF4-FFF2-40B4-BE49-F238E27FC236}">
                      <a16:creationId xmlns:a16="http://schemas.microsoft.com/office/drawing/2014/main" id="{A0BA8C13-4B95-1466-FFC6-C87BF52ED563}"/>
                    </a:ext>
                  </a:extLst>
                </xdr:cNvPr>
                <xdr:cNvGrpSpPr/>
              </xdr:nvGrpSpPr>
              <xdr:grpSpPr>
                <a:xfrm>
                  <a:off x="6666002" y="5350356"/>
                  <a:ext cx="438554" cy="1096100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83" name="Rectangle: Rounded Corners 182">
                    <a:extLst>
                      <a:ext uri="{FF2B5EF4-FFF2-40B4-BE49-F238E27FC236}">
                        <a16:creationId xmlns:a16="http://schemas.microsoft.com/office/drawing/2014/main" id="{04E6FAC7-8665-D86E-097A-062A6D2DAB6F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84" name="Rectangle: Rounded Corners 183">
                    <a:extLst>
                      <a:ext uri="{FF2B5EF4-FFF2-40B4-BE49-F238E27FC236}">
                        <a16:creationId xmlns:a16="http://schemas.microsoft.com/office/drawing/2014/main" id="{491A5AA8-DCB8-1BF8-B3F3-08755487AF13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grpSp>
              <xdr:nvGrpSpPr>
                <xdr:cNvPr id="174" name="Group 173">
                  <a:extLst>
                    <a:ext uri="{FF2B5EF4-FFF2-40B4-BE49-F238E27FC236}">
                      <a16:creationId xmlns:a16="http://schemas.microsoft.com/office/drawing/2014/main" id="{F6FF1C37-C601-0096-2E9B-973347CBA937}"/>
                    </a:ext>
                  </a:extLst>
                </xdr:cNvPr>
                <xdr:cNvGrpSpPr/>
              </xdr:nvGrpSpPr>
              <xdr:grpSpPr>
                <a:xfrm>
                  <a:off x="8676201" y="4613146"/>
                  <a:ext cx="436334" cy="1098693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81" name="Rectangle: Rounded Corners 180">
                    <a:extLst>
                      <a:ext uri="{FF2B5EF4-FFF2-40B4-BE49-F238E27FC236}">
                        <a16:creationId xmlns:a16="http://schemas.microsoft.com/office/drawing/2014/main" id="{293756AA-B143-3885-6903-36407F39C215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82" name="Rectangle: Rounded Corners 181">
                    <a:extLst>
                      <a:ext uri="{FF2B5EF4-FFF2-40B4-BE49-F238E27FC236}">
                        <a16:creationId xmlns:a16="http://schemas.microsoft.com/office/drawing/2014/main" id="{FC1F75F1-7F19-2C81-99DD-51CAB42DAB64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175" name="Rectangle 174">
                  <a:extLst>
                    <a:ext uri="{FF2B5EF4-FFF2-40B4-BE49-F238E27FC236}">
                      <a16:creationId xmlns:a16="http://schemas.microsoft.com/office/drawing/2014/main" id="{4EDAD021-247B-22BE-3C7B-86ADE3B8BE92}"/>
                    </a:ext>
                  </a:extLst>
                </xdr:cNvPr>
                <xdr:cNvSpPr/>
              </xdr:nvSpPr>
              <xdr:spPr>
                <a:xfrm>
                  <a:off x="7049493" y="7100130"/>
                  <a:ext cx="1639332" cy="216877"/>
                </a:xfrm>
                <a:prstGeom prst="rect">
                  <a:avLst/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6" name="Rectangle: Rounded Corners 175">
                  <a:extLst>
                    <a:ext uri="{FF2B5EF4-FFF2-40B4-BE49-F238E27FC236}">
                      <a16:creationId xmlns:a16="http://schemas.microsoft.com/office/drawing/2014/main" id="{D4ED7146-BB93-5D3E-1949-A7A87B580C81}"/>
                    </a:ext>
                  </a:extLst>
                </xdr:cNvPr>
                <xdr:cNvSpPr/>
              </xdr:nvSpPr>
              <xdr:spPr>
                <a:xfrm>
                  <a:off x="7400186" y="6978120"/>
                  <a:ext cx="937945" cy="296544"/>
                </a:xfrm>
                <a:prstGeom prst="roundRect">
                  <a:avLst>
                    <a:gd name="adj" fmla="val 28538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7" name="Rectangle: Rounded Corners 176">
                  <a:extLst>
                    <a:ext uri="{FF2B5EF4-FFF2-40B4-BE49-F238E27FC236}">
                      <a16:creationId xmlns:a16="http://schemas.microsoft.com/office/drawing/2014/main" id="{A9ED4CE5-9FD7-1C5D-BDF1-AE2AED0796EF}"/>
                    </a:ext>
                  </a:extLst>
                </xdr:cNvPr>
                <xdr:cNvSpPr/>
              </xdr:nvSpPr>
              <xdr:spPr>
                <a:xfrm>
                  <a:off x="7756718" y="4545831"/>
                  <a:ext cx="223525" cy="2567464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8" name="Rectangle: Rounded Corners 177">
                  <a:extLst>
                    <a:ext uri="{FF2B5EF4-FFF2-40B4-BE49-F238E27FC236}">
                      <a16:creationId xmlns:a16="http://schemas.microsoft.com/office/drawing/2014/main" id="{3CC716FB-F13D-58AE-FB40-E4E7DC8226C3}"/>
                    </a:ext>
                  </a:extLst>
                </xdr:cNvPr>
                <xdr:cNvSpPr/>
              </xdr:nvSpPr>
              <xdr:spPr>
                <a:xfrm rot="4167284">
                  <a:off x="7781278" y="3852229"/>
                  <a:ext cx="171215" cy="233708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9" name="Freeform: Shape 178">
                  <a:extLst>
                    <a:ext uri="{FF2B5EF4-FFF2-40B4-BE49-F238E27FC236}">
                      <a16:creationId xmlns:a16="http://schemas.microsoft.com/office/drawing/2014/main" id="{149951A9-4ED2-9696-F2FD-D2D601E68BBF}"/>
                    </a:ext>
                  </a:extLst>
                </xdr:cNvPr>
                <xdr:cNvSpPr/>
              </xdr:nvSpPr>
              <xdr:spPr>
                <a:xfrm>
                  <a:off x="6469249" y="6465053"/>
                  <a:ext cx="832061" cy="207993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80" name="Freeform: Shape 179">
                  <a:extLst>
                    <a:ext uri="{FF2B5EF4-FFF2-40B4-BE49-F238E27FC236}">
                      <a16:creationId xmlns:a16="http://schemas.microsoft.com/office/drawing/2014/main" id="{42D6D9D2-47A6-1F76-0688-6AFD9621E242}"/>
                    </a:ext>
                  </a:extLst>
                </xdr:cNvPr>
                <xdr:cNvSpPr/>
              </xdr:nvSpPr>
              <xdr:spPr>
                <a:xfrm>
                  <a:off x="8480444" y="5730480"/>
                  <a:ext cx="827848" cy="208485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nameHeavier">
            <xdr:nvSpPr>
              <xdr:cNvPr id="171" name="TextBox 170">
                <a:extLst>
                  <a:ext uri="{FF2B5EF4-FFF2-40B4-BE49-F238E27FC236}">
                    <a16:creationId xmlns:a16="http://schemas.microsoft.com/office/drawing/2014/main" id="{D9FBCCEE-0B76-A234-C968-021902428915}"/>
                  </a:ext>
                </a:extLst>
              </xdr:cNvPr>
              <xdr:cNvSpPr txBox="1"/>
            </xdr:nvSpPr>
            <xdr:spPr>
              <a:xfrm>
                <a:off x="2491520" y="6638255"/>
                <a:ext cx="373944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Jack</a:t>
                </a:r>
                <a:endParaRPr lang="en-GB" sz="18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  <xdr:sp macro="" textlink="nameLighter">
            <xdr:nvSpPr>
              <xdr:cNvPr id="172" name="TextBox 171">
                <a:extLst>
                  <a:ext uri="{FF2B5EF4-FFF2-40B4-BE49-F238E27FC236}">
                    <a16:creationId xmlns:a16="http://schemas.microsoft.com/office/drawing/2014/main" id="{5A51EC77-15B7-C710-1D1B-CF9388277AF5}"/>
                  </a:ext>
                </a:extLst>
              </xdr:cNvPr>
              <xdr:cNvSpPr txBox="1"/>
            </xdr:nvSpPr>
            <xdr:spPr>
              <a:xfrm>
                <a:off x="3400457" y="6302205"/>
                <a:ext cx="3717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Jill</a:t>
                </a:r>
                <a:endParaRPr lang="en-GB" sz="24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</xdr:grpSp>
        <xdr:grpSp>
          <xdr:nvGrpSpPr>
            <xdr:cNvPr id="153" name="Group 152">
              <a:extLst>
                <a:ext uri="{FF2B5EF4-FFF2-40B4-BE49-F238E27FC236}">
                  <a16:creationId xmlns:a16="http://schemas.microsoft.com/office/drawing/2014/main" id="{7F5B89DC-680B-AEC7-3C07-828EBB550B8D}"/>
                </a:ext>
              </a:extLst>
            </xdr:cNvPr>
            <xdr:cNvGrpSpPr/>
          </xdr:nvGrpSpPr>
          <xdr:grpSpPr>
            <a:xfrm flipH="1">
              <a:off x="8853954" y="28162024"/>
              <a:ext cx="1287074" cy="1256692"/>
              <a:chOff x="2488406" y="6020755"/>
              <a:chExt cx="1283772" cy="1256692"/>
            </a:xfrm>
          </xdr:grpSpPr>
          <xdr:grpSp>
            <xdr:nvGrpSpPr>
              <xdr:cNvPr id="155" name="Group 154">
                <a:extLst>
                  <a:ext uri="{FF2B5EF4-FFF2-40B4-BE49-F238E27FC236}">
                    <a16:creationId xmlns:a16="http://schemas.microsoft.com/office/drawing/2014/main" id="{2B2E1341-65D5-1489-DFDD-48821B2F9813}"/>
                  </a:ext>
                </a:extLst>
              </xdr:cNvPr>
              <xdr:cNvGrpSpPr/>
            </xdr:nvGrpSpPr>
            <xdr:grpSpPr>
              <a:xfrm>
                <a:off x="2488406" y="6020755"/>
                <a:ext cx="1282132" cy="1256692"/>
                <a:chOff x="6469249" y="4545831"/>
                <a:chExt cx="2839043" cy="2771176"/>
              </a:xfrm>
            </xdr:grpSpPr>
            <xdr:grpSp>
              <xdr:nvGrpSpPr>
                <xdr:cNvPr id="158" name="Group 157">
                  <a:extLst>
                    <a:ext uri="{FF2B5EF4-FFF2-40B4-BE49-F238E27FC236}">
                      <a16:creationId xmlns:a16="http://schemas.microsoft.com/office/drawing/2014/main" id="{9F23EF8F-0BD7-3184-571D-C1FE91D65505}"/>
                    </a:ext>
                  </a:extLst>
                </xdr:cNvPr>
                <xdr:cNvGrpSpPr/>
              </xdr:nvGrpSpPr>
              <xdr:grpSpPr>
                <a:xfrm>
                  <a:off x="6666002" y="5350356"/>
                  <a:ext cx="438554" cy="1096100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68" name="Rectangle: Rounded Corners 167">
                    <a:extLst>
                      <a:ext uri="{FF2B5EF4-FFF2-40B4-BE49-F238E27FC236}">
                        <a16:creationId xmlns:a16="http://schemas.microsoft.com/office/drawing/2014/main" id="{0F740F86-10C6-C074-C1BE-36BE81E28912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69" name="Rectangle: Rounded Corners 168">
                    <a:extLst>
                      <a:ext uri="{FF2B5EF4-FFF2-40B4-BE49-F238E27FC236}">
                        <a16:creationId xmlns:a16="http://schemas.microsoft.com/office/drawing/2014/main" id="{311F58A0-0C8D-28FC-5515-0562244296BE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grpSp>
              <xdr:nvGrpSpPr>
                <xdr:cNvPr id="159" name="Group 158">
                  <a:extLst>
                    <a:ext uri="{FF2B5EF4-FFF2-40B4-BE49-F238E27FC236}">
                      <a16:creationId xmlns:a16="http://schemas.microsoft.com/office/drawing/2014/main" id="{B0EB9CAF-393F-51CD-1AD6-CE89969D5E15}"/>
                    </a:ext>
                  </a:extLst>
                </xdr:cNvPr>
                <xdr:cNvGrpSpPr/>
              </xdr:nvGrpSpPr>
              <xdr:grpSpPr>
                <a:xfrm>
                  <a:off x="8676201" y="4613146"/>
                  <a:ext cx="436334" cy="1098693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66" name="Rectangle: Rounded Corners 165">
                    <a:extLst>
                      <a:ext uri="{FF2B5EF4-FFF2-40B4-BE49-F238E27FC236}">
                        <a16:creationId xmlns:a16="http://schemas.microsoft.com/office/drawing/2014/main" id="{FC719AC8-008D-23E9-F6ED-12AE053458FF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67" name="Rectangle: Rounded Corners 166">
                    <a:extLst>
                      <a:ext uri="{FF2B5EF4-FFF2-40B4-BE49-F238E27FC236}">
                        <a16:creationId xmlns:a16="http://schemas.microsoft.com/office/drawing/2014/main" id="{6DAC3C6F-601C-9918-76AD-73D978641A3A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160" name="Rectangle 159">
                  <a:extLst>
                    <a:ext uri="{FF2B5EF4-FFF2-40B4-BE49-F238E27FC236}">
                      <a16:creationId xmlns:a16="http://schemas.microsoft.com/office/drawing/2014/main" id="{F82E1578-B9B9-96AE-9162-F6F9942B3EF4}"/>
                    </a:ext>
                  </a:extLst>
                </xdr:cNvPr>
                <xdr:cNvSpPr/>
              </xdr:nvSpPr>
              <xdr:spPr>
                <a:xfrm>
                  <a:off x="7049493" y="7100130"/>
                  <a:ext cx="1639332" cy="216877"/>
                </a:xfrm>
                <a:prstGeom prst="rect">
                  <a:avLst/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61" name="Rectangle: Rounded Corners 160">
                  <a:extLst>
                    <a:ext uri="{FF2B5EF4-FFF2-40B4-BE49-F238E27FC236}">
                      <a16:creationId xmlns:a16="http://schemas.microsoft.com/office/drawing/2014/main" id="{6783B99F-DE67-1804-AED3-5ED4A18295DD}"/>
                    </a:ext>
                  </a:extLst>
                </xdr:cNvPr>
                <xdr:cNvSpPr/>
              </xdr:nvSpPr>
              <xdr:spPr>
                <a:xfrm>
                  <a:off x="7400186" y="6978120"/>
                  <a:ext cx="937945" cy="296544"/>
                </a:xfrm>
                <a:prstGeom prst="roundRect">
                  <a:avLst>
                    <a:gd name="adj" fmla="val 28538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62" name="Rectangle: Rounded Corners 161">
                  <a:extLst>
                    <a:ext uri="{FF2B5EF4-FFF2-40B4-BE49-F238E27FC236}">
                      <a16:creationId xmlns:a16="http://schemas.microsoft.com/office/drawing/2014/main" id="{24376296-39C8-F410-4DAA-7F1A80050723}"/>
                    </a:ext>
                  </a:extLst>
                </xdr:cNvPr>
                <xdr:cNvSpPr/>
              </xdr:nvSpPr>
              <xdr:spPr>
                <a:xfrm>
                  <a:off x="7756718" y="4545831"/>
                  <a:ext cx="223525" cy="2567464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63" name="Rectangle: Rounded Corners 162">
                  <a:extLst>
                    <a:ext uri="{FF2B5EF4-FFF2-40B4-BE49-F238E27FC236}">
                      <a16:creationId xmlns:a16="http://schemas.microsoft.com/office/drawing/2014/main" id="{D7F9716C-EE50-541A-566C-AE58FBC79B2B}"/>
                    </a:ext>
                  </a:extLst>
                </xdr:cNvPr>
                <xdr:cNvSpPr/>
              </xdr:nvSpPr>
              <xdr:spPr>
                <a:xfrm rot="4167284">
                  <a:off x="7781278" y="3852229"/>
                  <a:ext cx="171215" cy="233708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64" name="Freeform: Shape 163">
                  <a:extLst>
                    <a:ext uri="{FF2B5EF4-FFF2-40B4-BE49-F238E27FC236}">
                      <a16:creationId xmlns:a16="http://schemas.microsoft.com/office/drawing/2014/main" id="{CF0966D8-AEB1-D5EE-4362-BA11BA7D85F8}"/>
                    </a:ext>
                  </a:extLst>
                </xdr:cNvPr>
                <xdr:cNvSpPr/>
              </xdr:nvSpPr>
              <xdr:spPr>
                <a:xfrm>
                  <a:off x="6469249" y="6465053"/>
                  <a:ext cx="832061" cy="207993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65" name="Freeform: Shape 164">
                  <a:extLst>
                    <a:ext uri="{FF2B5EF4-FFF2-40B4-BE49-F238E27FC236}">
                      <a16:creationId xmlns:a16="http://schemas.microsoft.com/office/drawing/2014/main" id="{6927E4A7-62E4-72CD-4374-89297ECE5752}"/>
                    </a:ext>
                  </a:extLst>
                </xdr:cNvPr>
                <xdr:cNvSpPr/>
              </xdr:nvSpPr>
              <xdr:spPr>
                <a:xfrm>
                  <a:off x="8480444" y="5730480"/>
                  <a:ext cx="827848" cy="208485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nameLighter">
            <xdr:nvSpPr>
              <xdr:cNvPr id="156" name="TextBox 155">
                <a:extLst>
                  <a:ext uri="{FF2B5EF4-FFF2-40B4-BE49-F238E27FC236}">
                    <a16:creationId xmlns:a16="http://schemas.microsoft.com/office/drawing/2014/main" id="{2B1860E6-F136-0651-FA1A-BE26C8219506}"/>
                  </a:ext>
                </a:extLst>
              </xdr:cNvPr>
              <xdr:cNvSpPr txBox="1"/>
            </xdr:nvSpPr>
            <xdr:spPr>
              <a:xfrm>
                <a:off x="2491520" y="6638255"/>
                <a:ext cx="373944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Jill</a:t>
                </a:r>
                <a:endParaRPr lang="en-GB" sz="24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  <xdr:sp macro="" textlink="nameHeavier">
            <xdr:nvSpPr>
              <xdr:cNvPr id="157" name="TextBox 156">
                <a:extLst>
                  <a:ext uri="{FF2B5EF4-FFF2-40B4-BE49-F238E27FC236}">
                    <a16:creationId xmlns:a16="http://schemas.microsoft.com/office/drawing/2014/main" id="{535ED17C-EC5E-D28D-8107-CF79E41D771A}"/>
                  </a:ext>
                </a:extLst>
              </xdr:cNvPr>
              <xdr:cNvSpPr txBox="1"/>
            </xdr:nvSpPr>
            <xdr:spPr>
              <a:xfrm>
                <a:off x="3400457" y="6302205"/>
                <a:ext cx="3717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t>Jack</a:t>
                </a:r>
                <a:endParaRPr lang="en-GB" sz="32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</xdr:grpSp>
        <xdr:sp macro="" textlink="meanWeightLabelJack">
          <xdr:nvSpPr>
            <xdr:cNvPr id="154" name="TextBox 153">
              <a:extLst>
                <a:ext uri="{FF2B5EF4-FFF2-40B4-BE49-F238E27FC236}">
                  <a16:creationId xmlns:a16="http://schemas.microsoft.com/office/drawing/2014/main" id="{E4242886-9D88-7147-C9F8-377B81617023}"/>
                </a:ext>
              </a:extLst>
            </xdr:cNvPr>
            <xdr:cNvSpPr txBox="1"/>
          </xdr:nvSpPr>
          <xdr:spPr>
            <a:xfrm>
              <a:off x="7605047" y="28585408"/>
              <a:ext cx="1320571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600" b="0" i="1" u="none" strike="noStrike">
                  <a:solidFill>
                    <a:sysClr val="windowText" lastClr="000000"/>
                  </a:solidFill>
                  <a:latin typeface="Aptos Narrow"/>
                </a:rPr>
                <a:t>or</a:t>
              </a:r>
            </a:p>
          </xdr:txBody>
        </xdr:sp>
      </xdr:grpSp>
      <xdr:sp macro="" textlink="meanWeightLabelJack">
        <xdr:nvSpPr>
          <xdr:cNvPr id="149" name="TextBox 148">
            <a:extLst>
              <a:ext uri="{FF2B5EF4-FFF2-40B4-BE49-F238E27FC236}">
                <a16:creationId xmlns:a16="http://schemas.microsoft.com/office/drawing/2014/main" id="{804CE9B4-5F43-0011-C733-743B28ECD57A}"/>
              </a:ext>
            </a:extLst>
          </xdr:cNvPr>
          <xdr:cNvSpPr txBox="1"/>
        </xdr:nvSpPr>
        <xdr:spPr>
          <a:xfrm>
            <a:off x="6155866" y="27651987"/>
            <a:ext cx="42982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 i="0" u="none" strike="noStrike">
                <a:solidFill>
                  <a:sysClr val="windowText" lastClr="000000"/>
                </a:solidFill>
                <a:latin typeface="Aptos Narrow"/>
              </a:rPr>
              <a:t>Alternative hypothesis (two-tailed)</a:t>
            </a:r>
          </a:p>
        </xdr:txBody>
      </xdr:sp>
      <xdr:sp macro="" textlink="meanWeightLabelJack">
        <xdr:nvSpPr>
          <xdr:cNvPr id="150" name="TextBox 149">
            <a:extLst>
              <a:ext uri="{FF2B5EF4-FFF2-40B4-BE49-F238E27FC236}">
                <a16:creationId xmlns:a16="http://schemas.microsoft.com/office/drawing/2014/main" id="{9AD033C9-4A44-9207-17E6-641A14085F5B}"/>
              </a:ext>
            </a:extLst>
          </xdr:cNvPr>
          <xdr:cNvSpPr txBox="1"/>
        </xdr:nvSpPr>
        <xdr:spPr>
          <a:xfrm>
            <a:off x="3843239" y="27651987"/>
            <a:ext cx="17531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 i="0" u="none" strike="noStrike">
                <a:solidFill>
                  <a:sysClr val="windowText" lastClr="000000"/>
                </a:solidFill>
                <a:latin typeface="Aptos Narrow"/>
              </a:rPr>
              <a:t>Null hypothesis</a:t>
            </a:r>
          </a:p>
        </xdr:txBody>
      </xdr:sp>
    </xdr:grpSp>
    <xdr:clientData/>
  </xdr:twoCellAnchor>
  <xdr:oneCellAnchor>
    <xdr:from>
      <xdr:col>5</xdr:col>
      <xdr:colOff>406732</xdr:colOff>
      <xdr:row>171</xdr:row>
      <xdr:rowOff>54896</xdr:rowOff>
    </xdr:from>
    <xdr:ext cx="432320" cy="727659"/>
    <xdr:pic>
      <xdr:nvPicPr>
        <xdr:cNvPr id="21" name="Graphic 20">
          <a:extLst>
            <a:ext uri="{FF2B5EF4-FFF2-40B4-BE49-F238E27FC236}">
              <a16:creationId xmlns:a16="http://schemas.microsoft.com/office/drawing/2014/main" id="{39E8A688-F8D1-403E-B96F-46C997D0A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58520" y="26417165"/>
          <a:ext cx="432320" cy="727659"/>
        </a:xfrm>
        <a:prstGeom prst="rect">
          <a:avLst/>
        </a:prstGeom>
      </xdr:spPr>
    </xdr:pic>
    <xdr:clientData/>
  </xdr:oneCellAnchor>
  <xdr:oneCellAnchor>
    <xdr:from>
      <xdr:col>5</xdr:col>
      <xdr:colOff>406732</xdr:colOff>
      <xdr:row>190</xdr:row>
      <xdr:rowOff>54896</xdr:rowOff>
    </xdr:from>
    <xdr:ext cx="432320" cy="727659"/>
    <xdr:pic>
      <xdr:nvPicPr>
        <xdr:cNvPr id="25" name="Graphic 24">
          <a:extLst>
            <a:ext uri="{FF2B5EF4-FFF2-40B4-BE49-F238E27FC236}">
              <a16:creationId xmlns:a16="http://schemas.microsoft.com/office/drawing/2014/main" id="{0D9F2F69-26FE-448F-A3A1-08E9B8864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65210" y="31951222"/>
          <a:ext cx="432320" cy="727659"/>
        </a:xfrm>
        <a:prstGeom prst="rect">
          <a:avLst/>
        </a:prstGeom>
      </xdr:spPr>
    </xdr:pic>
    <xdr:clientData/>
  </xdr:oneCellAnchor>
  <xdr:oneCellAnchor>
    <xdr:from>
      <xdr:col>5</xdr:col>
      <xdr:colOff>406732</xdr:colOff>
      <xdr:row>209</xdr:row>
      <xdr:rowOff>54896</xdr:rowOff>
    </xdr:from>
    <xdr:ext cx="432320" cy="727659"/>
    <xdr:pic>
      <xdr:nvPicPr>
        <xdr:cNvPr id="31" name="Graphic 30">
          <a:extLst>
            <a:ext uri="{FF2B5EF4-FFF2-40B4-BE49-F238E27FC236}">
              <a16:creationId xmlns:a16="http://schemas.microsoft.com/office/drawing/2014/main" id="{F6D272A3-8AED-472C-B959-A615B1FD9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7276" flipH="1">
          <a:off x="4465210" y="35769505"/>
          <a:ext cx="432320" cy="727659"/>
        </a:xfrm>
        <a:prstGeom prst="rect">
          <a:avLst/>
        </a:prstGeom>
      </xdr:spPr>
    </xdr:pic>
    <xdr:clientData/>
  </xdr:oneCellAnchor>
  <xdr:twoCellAnchor editAs="oneCell">
    <xdr:from>
      <xdr:col>1</xdr:col>
      <xdr:colOff>483661</xdr:colOff>
      <xdr:row>32</xdr:row>
      <xdr:rowOff>139475</xdr:rowOff>
    </xdr:from>
    <xdr:to>
      <xdr:col>9</xdr:col>
      <xdr:colOff>35970</xdr:colOff>
      <xdr:row>43</xdr:row>
      <xdr:rowOff>66382</xdr:rowOff>
    </xdr:to>
    <xdr:grpSp>
      <xdr:nvGrpSpPr>
        <xdr:cNvPr id="249" name="Group 248">
          <a:extLst>
            <a:ext uri="{FF2B5EF4-FFF2-40B4-BE49-F238E27FC236}">
              <a16:creationId xmlns:a16="http://schemas.microsoft.com/office/drawing/2014/main" id="{3E20889A-9A82-AE78-A257-94D6415F8ADC}"/>
            </a:ext>
          </a:extLst>
        </xdr:cNvPr>
        <xdr:cNvGrpSpPr/>
      </xdr:nvGrpSpPr>
      <xdr:grpSpPr>
        <a:xfrm>
          <a:off x="1094575" y="5887320"/>
          <a:ext cx="6719050" cy="2022407"/>
          <a:chOff x="1094575" y="5887320"/>
          <a:chExt cx="6719050" cy="2022407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78BD58C3-5D20-C417-2067-491E5599C3FA}"/>
              </a:ext>
            </a:extLst>
          </xdr:cNvPr>
          <xdr:cNvGrpSpPr/>
        </xdr:nvGrpSpPr>
        <xdr:grpSpPr>
          <a:xfrm>
            <a:off x="1112219" y="6398881"/>
            <a:ext cx="1289176" cy="1256692"/>
            <a:chOff x="2488406" y="6020755"/>
            <a:chExt cx="1283772" cy="1256692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CCEF7F77-0B5F-201D-DD35-D7F6A805F664}"/>
                </a:ext>
              </a:extLst>
            </xdr:cNvPr>
            <xdr:cNvGrpSpPr/>
          </xdr:nvGrpSpPr>
          <xdr:grpSpPr>
            <a:xfrm>
              <a:off x="2488406" y="6020755"/>
              <a:ext cx="1282132" cy="1256692"/>
              <a:chOff x="6469249" y="4545831"/>
              <a:chExt cx="2839043" cy="2771176"/>
            </a:xfrm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74F938C4-9C07-8797-7FFA-802742B3130D}"/>
                  </a:ext>
                </a:extLst>
              </xdr:cNvPr>
              <xdr:cNvGrpSpPr/>
            </xdr:nvGrpSpPr>
            <xdr:grpSpPr>
              <a:xfrm>
                <a:off x="6666002" y="5350356"/>
                <a:ext cx="438554" cy="1096100"/>
                <a:chOff x="5798184" y="5040423"/>
                <a:chExt cx="449413" cy="1127456"/>
              </a:xfrm>
              <a:solidFill>
                <a:schemeClr val="tx1">
                  <a:lumMod val="85000"/>
                  <a:lumOff val="15000"/>
                </a:schemeClr>
              </a:solidFill>
            </xdr:grpSpPr>
            <xdr:sp macro="" textlink="">
              <xdr:nvSpPr>
                <xdr:cNvPr id="22" name="Rectangle: Rounded Corners 21">
                  <a:extLst>
                    <a:ext uri="{FF2B5EF4-FFF2-40B4-BE49-F238E27FC236}">
                      <a16:creationId xmlns:a16="http://schemas.microsoft.com/office/drawing/2014/main" id="{07B9AB5B-E198-D97F-E9D4-22752A9FF0E1}"/>
                    </a:ext>
                  </a:extLst>
                </xdr:cNvPr>
                <xdr:cNvSpPr/>
              </xdr:nvSpPr>
              <xdr:spPr>
                <a:xfrm rot="20475372" flipH="1">
                  <a:off x="6143775" y="5040423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7" name="Rectangle: Rounded Corners 16">
                  <a:extLst>
                    <a:ext uri="{FF2B5EF4-FFF2-40B4-BE49-F238E27FC236}">
                      <a16:creationId xmlns:a16="http://schemas.microsoft.com/office/drawing/2014/main" id="{25581E0D-F5C1-A3BB-C8BF-2498B8C4A547}"/>
                    </a:ext>
                  </a:extLst>
                </xdr:cNvPr>
                <xdr:cNvSpPr/>
              </xdr:nvSpPr>
              <xdr:spPr>
                <a:xfrm rot="1124628">
                  <a:off x="5798184" y="5040424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FF755E33-C738-6BAB-62DD-3BB9B0A7AB37}"/>
                  </a:ext>
                </a:extLst>
              </xdr:cNvPr>
              <xdr:cNvGrpSpPr/>
            </xdr:nvGrpSpPr>
            <xdr:grpSpPr>
              <a:xfrm>
                <a:off x="8676201" y="4613146"/>
                <a:ext cx="436334" cy="1098693"/>
                <a:chOff x="5798184" y="5040423"/>
                <a:chExt cx="449413" cy="1127456"/>
              </a:xfrm>
              <a:solidFill>
                <a:schemeClr val="tx1">
                  <a:lumMod val="85000"/>
                  <a:lumOff val="15000"/>
                </a:schemeClr>
              </a:solidFill>
            </xdr:grpSpPr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id="{4979C3D7-8318-E630-FEE3-73CB09ABED64}"/>
                    </a:ext>
                  </a:extLst>
                </xdr:cNvPr>
                <xdr:cNvSpPr/>
              </xdr:nvSpPr>
              <xdr:spPr>
                <a:xfrm rot="1124628">
                  <a:off x="5798184" y="5040424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0" name="Rectangle: Rounded Corners 29">
                  <a:extLst>
                    <a:ext uri="{FF2B5EF4-FFF2-40B4-BE49-F238E27FC236}">
                      <a16:creationId xmlns:a16="http://schemas.microsoft.com/office/drawing/2014/main" id="{5E0BB199-4933-5C29-EDA9-422BB4072515}"/>
                    </a:ext>
                  </a:extLst>
                </xdr:cNvPr>
                <xdr:cNvSpPr/>
              </xdr:nvSpPr>
              <xdr:spPr>
                <a:xfrm rot="20475372" flipH="1">
                  <a:off x="6143775" y="5040423"/>
                  <a:ext cx="103822" cy="112745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9DB303DC-060B-76AF-C0C5-A63BA2F336DB}"/>
                  </a:ext>
                </a:extLst>
              </xdr:cNvPr>
              <xdr:cNvSpPr/>
            </xdr:nvSpPr>
            <xdr:spPr>
              <a:xfrm>
                <a:off x="7049493" y="7100130"/>
                <a:ext cx="1639332" cy="216877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2" name="Rectangle: Rounded Corners 11">
                <a:extLst>
                  <a:ext uri="{FF2B5EF4-FFF2-40B4-BE49-F238E27FC236}">
                    <a16:creationId xmlns:a16="http://schemas.microsoft.com/office/drawing/2014/main" id="{E16AA4DC-7C12-4160-A466-6423C6861BEB}"/>
                  </a:ext>
                </a:extLst>
              </xdr:cNvPr>
              <xdr:cNvSpPr/>
            </xdr:nvSpPr>
            <xdr:spPr>
              <a:xfrm>
                <a:off x="7400186" y="6978120"/>
                <a:ext cx="937945" cy="296544"/>
              </a:xfrm>
              <a:prstGeom prst="roundRect">
                <a:avLst>
                  <a:gd name="adj" fmla="val 28538"/>
                </a:avLst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3" name="Rectangle: Rounded Corners 12">
                <a:extLst>
                  <a:ext uri="{FF2B5EF4-FFF2-40B4-BE49-F238E27FC236}">
                    <a16:creationId xmlns:a16="http://schemas.microsoft.com/office/drawing/2014/main" id="{31A91F3B-8001-DE9B-C2D9-7391B2335A6B}"/>
                  </a:ext>
                </a:extLst>
              </xdr:cNvPr>
              <xdr:cNvSpPr/>
            </xdr:nvSpPr>
            <xdr:spPr>
              <a:xfrm>
                <a:off x="7756718" y="4545831"/>
                <a:ext cx="223525" cy="2567464"/>
              </a:xfrm>
              <a:prstGeom prst="roundRect">
                <a:avLst>
                  <a:gd name="adj" fmla="val 50000"/>
                </a:avLst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" name="Rectangle: Rounded Corners 15">
                <a:extLst>
                  <a:ext uri="{FF2B5EF4-FFF2-40B4-BE49-F238E27FC236}">
                    <a16:creationId xmlns:a16="http://schemas.microsoft.com/office/drawing/2014/main" id="{4F3A07B7-AE40-5704-B7BC-CECBF0AAF945}"/>
                  </a:ext>
                </a:extLst>
              </xdr:cNvPr>
              <xdr:cNvSpPr/>
            </xdr:nvSpPr>
            <xdr:spPr>
              <a:xfrm rot="4167284">
                <a:off x="7781278" y="3852229"/>
                <a:ext cx="171215" cy="2337085"/>
              </a:xfrm>
              <a:prstGeom prst="roundRect">
                <a:avLst>
                  <a:gd name="adj" fmla="val 50000"/>
                </a:avLst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20" name="Freeform: Shape 19">
                <a:extLst>
                  <a:ext uri="{FF2B5EF4-FFF2-40B4-BE49-F238E27FC236}">
                    <a16:creationId xmlns:a16="http://schemas.microsoft.com/office/drawing/2014/main" id="{E28E1D8D-C596-5B78-90F1-9BAFF22CA876}"/>
                  </a:ext>
                </a:extLst>
              </xdr:cNvPr>
              <xdr:cNvSpPr/>
            </xdr:nvSpPr>
            <xdr:spPr>
              <a:xfrm>
                <a:off x="6469249" y="6465053"/>
                <a:ext cx="832061" cy="207993"/>
              </a:xfrm>
              <a:custGeom>
                <a:avLst/>
                <a:gdLst>
                  <a:gd name="connsiteX0" fmla="*/ 854787 w 854787"/>
                  <a:gd name="connsiteY0" fmla="*/ 0 h 213943"/>
                  <a:gd name="connsiteX1" fmla="*/ 0 w 854787"/>
                  <a:gd name="connsiteY1" fmla="*/ 0 h 213943"/>
                  <a:gd name="connsiteX2" fmla="*/ 427394 w 854787"/>
                  <a:gd name="connsiteY2" fmla="*/ 213943 h 213943"/>
                  <a:gd name="connsiteX3" fmla="*/ 854787 w 854787"/>
                  <a:gd name="connsiteY3" fmla="*/ 0 h 21394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854787" h="213943">
                    <a:moveTo>
                      <a:pt x="854787" y="0"/>
                    </a:moveTo>
                    <a:lnTo>
                      <a:pt x="0" y="0"/>
                    </a:lnTo>
                    <a:cubicBezTo>
                      <a:pt x="0" y="117669"/>
                      <a:pt x="192327" y="213943"/>
                      <a:pt x="427394" y="213943"/>
                    </a:cubicBezTo>
                    <a:cubicBezTo>
                      <a:pt x="662460" y="213943"/>
                      <a:pt x="854787" y="117669"/>
                      <a:pt x="854787" y="0"/>
                    </a:cubicBezTo>
                    <a:close/>
                  </a:path>
                </a:pathLst>
              </a:cu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lang="en-GB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7" name="Freeform: Shape 26">
                <a:extLst>
                  <a:ext uri="{FF2B5EF4-FFF2-40B4-BE49-F238E27FC236}">
                    <a16:creationId xmlns:a16="http://schemas.microsoft.com/office/drawing/2014/main" id="{184477D6-1310-7868-6F65-4D13869D5902}"/>
                  </a:ext>
                </a:extLst>
              </xdr:cNvPr>
              <xdr:cNvSpPr/>
            </xdr:nvSpPr>
            <xdr:spPr>
              <a:xfrm>
                <a:off x="8480444" y="5730480"/>
                <a:ext cx="827848" cy="208485"/>
              </a:xfrm>
              <a:custGeom>
                <a:avLst/>
                <a:gdLst>
                  <a:gd name="connsiteX0" fmla="*/ 854787 w 854787"/>
                  <a:gd name="connsiteY0" fmla="*/ 0 h 213943"/>
                  <a:gd name="connsiteX1" fmla="*/ 0 w 854787"/>
                  <a:gd name="connsiteY1" fmla="*/ 0 h 213943"/>
                  <a:gd name="connsiteX2" fmla="*/ 427394 w 854787"/>
                  <a:gd name="connsiteY2" fmla="*/ 213943 h 213943"/>
                  <a:gd name="connsiteX3" fmla="*/ 854787 w 854787"/>
                  <a:gd name="connsiteY3" fmla="*/ 0 h 21394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854787" h="213943">
                    <a:moveTo>
                      <a:pt x="854787" y="0"/>
                    </a:moveTo>
                    <a:lnTo>
                      <a:pt x="0" y="0"/>
                    </a:lnTo>
                    <a:cubicBezTo>
                      <a:pt x="0" y="117669"/>
                      <a:pt x="192327" y="213943"/>
                      <a:pt x="427394" y="213943"/>
                    </a:cubicBezTo>
                    <a:cubicBezTo>
                      <a:pt x="662460" y="213943"/>
                      <a:pt x="854787" y="117669"/>
                      <a:pt x="854787" y="0"/>
                    </a:cubicBezTo>
                    <a:close/>
                  </a:path>
                </a:pathLst>
              </a:cu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lang="en-GB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nameHeavier">
          <xdr:nvSpPr>
            <xdr:cNvPr id="38" name="TextBox 37">
              <a:extLst>
                <a:ext uri="{FF2B5EF4-FFF2-40B4-BE49-F238E27FC236}">
                  <a16:creationId xmlns:a16="http://schemas.microsoft.com/office/drawing/2014/main" id="{61310916-38E5-4F69-89E9-1D132AB0A76E}"/>
                </a:ext>
              </a:extLst>
            </xdr:cNvPr>
            <xdr:cNvSpPr txBox="1"/>
          </xdr:nvSpPr>
          <xdr:spPr>
            <a:xfrm>
              <a:off x="2491520" y="6638255"/>
              <a:ext cx="37394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fld id="{DF5B812D-496A-4D09-A378-BB667F67EB84}" type="TxLink">
                <a:rPr lang="en-US" sz="1400" b="1" i="0" u="none" strike="noStrike">
                  <a:solidFill>
                    <a:srgbClr val="000000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  <a:latin typeface="Aptos Narrow"/>
                </a:rPr>
                <a:pPr algn="ctr"/>
                <a:t>Jill</a:t>
              </a:fld>
              <a:endParaRPr lang="en-GB" sz="1400" b="1">
                <a:solidFill>
                  <a:srgbClr val="50790D"/>
                </a:solidFill>
                <a:effectLst>
                  <a:glow rad="50800">
                    <a:schemeClr val="bg1">
                      <a:alpha val="40000"/>
                    </a:schemeClr>
                  </a:glow>
                </a:effectLst>
              </a:endParaRPr>
            </a:p>
          </xdr:txBody>
        </xdr:sp>
        <xdr:sp macro="" textlink="nameLighter">
          <xdr:nvSpPr>
            <xdr:cNvPr id="41" name="TextBox 40">
              <a:extLst>
                <a:ext uri="{FF2B5EF4-FFF2-40B4-BE49-F238E27FC236}">
                  <a16:creationId xmlns:a16="http://schemas.microsoft.com/office/drawing/2014/main" id="{1BFD9664-ED62-3846-190B-A657D8990343}"/>
                </a:ext>
              </a:extLst>
            </xdr:cNvPr>
            <xdr:cNvSpPr txBox="1"/>
          </xdr:nvSpPr>
          <xdr:spPr>
            <a:xfrm>
              <a:off x="3400457" y="6302205"/>
              <a:ext cx="37172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fld id="{E468DC71-3283-4DB7-BD47-819C8479784C}" type="TxLink">
                <a:rPr lang="en-US" sz="1400" b="1" i="0" u="none" strike="noStrike">
                  <a:solidFill>
                    <a:srgbClr val="000000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  <a:latin typeface="Aptos Narrow"/>
                </a:rPr>
                <a:pPr algn="ctr"/>
                <a:t>Jack</a:t>
              </a:fld>
              <a:endParaRPr lang="en-GB" sz="1800" b="1">
                <a:solidFill>
                  <a:srgbClr val="50790D"/>
                </a:solidFill>
                <a:effectLst>
                  <a:glow rad="50800">
                    <a:schemeClr val="bg1">
                      <a:alpha val="40000"/>
                    </a:schemeClr>
                  </a:glow>
                </a:effectLst>
              </a:endParaRPr>
            </a:p>
          </xdr:txBody>
        </xdr:sp>
      </xdr:grpSp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96B2FC80-E467-92EC-81DB-961759F01EC7}"/>
              </a:ext>
            </a:extLst>
          </xdr:cNvPr>
          <xdr:cNvGrpSpPr/>
        </xdr:nvGrpSpPr>
        <xdr:grpSpPr>
          <a:xfrm>
            <a:off x="3297326" y="6144874"/>
            <a:ext cx="4516299" cy="1764853"/>
            <a:chOff x="3227360" y="6134188"/>
            <a:chExt cx="4300675" cy="1764853"/>
          </a:xfrm>
        </xdr:grpSpPr>
        <xdr:sp macro="" textlink="">
          <xdr:nvSpPr>
            <xdr:cNvPr id="112" name="Rectangle: Rounded Corners 111">
              <a:extLst>
                <a:ext uri="{FF2B5EF4-FFF2-40B4-BE49-F238E27FC236}">
                  <a16:creationId xmlns:a16="http://schemas.microsoft.com/office/drawing/2014/main" id="{A468B8D7-BF21-E40F-A943-A7E2568D68D6}"/>
                </a:ext>
              </a:extLst>
            </xdr:cNvPr>
            <xdr:cNvSpPr/>
          </xdr:nvSpPr>
          <xdr:spPr>
            <a:xfrm>
              <a:off x="3227360" y="6134188"/>
              <a:ext cx="4282966" cy="1764853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 w="38100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5A04335C-56A2-5EB8-9BE6-57843016BD10}"/>
                </a:ext>
              </a:extLst>
            </xdr:cNvPr>
            <xdr:cNvGrpSpPr/>
          </xdr:nvGrpSpPr>
          <xdr:grpSpPr>
            <a:xfrm>
              <a:off x="3426964" y="6398881"/>
              <a:ext cx="1289109" cy="1256692"/>
              <a:chOff x="2488406" y="6020755"/>
              <a:chExt cx="1283772" cy="1256692"/>
            </a:xfrm>
          </xdr:grpSpPr>
          <xdr:grpSp>
            <xdr:nvGrpSpPr>
              <xdr:cNvPr id="48" name="Group 47">
                <a:extLst>
                  <a:ext uri="{FF2B5EF4-FFF2-40B4-BE49-F238E27FC236}">
                    <a16:creationId xmlns:a16="http://schemas.microsoft.com/office/drawing/2014/main" id="{0B99B6A5-703B-1398-C8EA-2033B668A707}"/>
                  </a:ext>
                </a:extLst>
              </xdr:cNvPr>
              <xdr:cNvGrpSpPr/>
            </xdr:nvGrpSpPr>
            <xdr:grpSpPr>
              <a:xfrm>
                <a:off x="2488406" y="6020755"/>
                <a:ext cx="1282132" cy="1256692"/>
                <a:chOff x="6469249" y="4545831"/>
                <a:chExt cx="2839043" cy="2771176"/>
              </a:xfrm>
            </xdr:grpSpPr>
            <xdr:grpSp>
              <xdr:nvGrpSpPr>
                <xdr:cNvPr id="51" name="Group 50">
                  <a:extLst>
                    <a:ext uri="{FF2B5EF4-FFF2-40B4-BE49-F238E27FC236}">
                      <a16:creationId xmlns:a16="http://schemas.microsoft.com/office/drawing/2014/main" id="{995ACBA7-9DBD-69BC-06BD-FBC9301323C0}"/>
                    </a:ext>
                  </a:extLst>
                </xdr:cNvPr>
                <xdr:cNvGrpSpPr/>
              </xdr:nvGrpSpPr>
              <xdr:grpSpPr>
                <a:xfrm>
                  <a:off x="6666002" y="5350356"/>
                  <a:ext cx="438554" cy="1096100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61" name="Rectangle: Rounded Corners 60">
                    <a:extLst>
                      <a:ext uri="{FF2B5EF4-FFF2-40B4-BE49-F238E27FC236}">
                        <a16:creationId xmlns:a16="http://schemas.microsoft.com/office/drawing/2014/main" id="{4DB1F4B9-B6E4-8E17-C4CF-C174D3EC2C30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62" name="Rectangle: Rounded Corners 61">
                    <a:extLst>
                      <a:ext uri="{FF2B5EF4-FFF2-40B4-BE49-F238E27FC236}">
                        <a16:creationId xmlns:a16="http://schemas.microsoft.com/office/drawing/2014/main" id="{21D9875A-A6A9-8377-8173-20EB8593F42E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grpSp>
              <xdr:nvGrpSpPr>
                <xdr:cNvPr id="52" name="Group 51">
                  <a:extLst>
                    <a:ext uri="{FF2B5EF4-FFF2-40B4-BE49-F238E27FC236}">
                      <a16:creationId xmlns:a16="http://schemas.microsoft.com/office/drawing/2014/main" id="{DA04406D-7979-3440-CAA8-746EF650964C}"/>
                    </a:ext>
                  </a:extLst>
                </xdr:cNvPr>
                <xdr:cNvGrpSpPr/>
              </xdr:nvGrpSpPr>
              <xdr:grpSpPr>
                <a:xfrm>
                  <a:off x="8676201" y="4613146"/>
                  <a:ext cx="436334" cy="1098693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59" name="Rectangle: Rounded Corners 58">
                    <a:extLst>
                      <a:ext uri="{FF2B5EF4-FFF2-40B4-BE49-F238E27FC236}">
                        <a16:creationId xmlns:a16="http://schemas.microsoft.com/office/drawing/2014/main" id="{DAF4D544-9AC6-1E9A-4791-716D39E4419E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60" name="Rectangle: Rounded Corners 59">
                    <a:extLst>
                      <a:ext uri="{FF2B5EF4-FFF2-40B4-BE49-F238E27FC236}">
                        <a16:creationId xmlns:a16="http://schemas.microsoft.com/office/drawing/2014/main" id="{47182240-12AD-E618-491F-1E519539BDEC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53" name="Rectangle 52">
                  <a:extLst>
                    <a:ext uri="{FF2B5EF4-FFF2-40B4-BE49-F238E27FC236}">
                      <a16:creationId xmlns:a16="http://schemas.microsoft.com/office/drawing/2014/main" id="{4FD8E74C-E491-1564-7CF9-8C9906CCD2D8}"/>
                    </a:ext>
                  </a:extLst>
                </xdr:cNvPr>
                <xdr:cNvSpPr/>
              </xdr:nvSpPr>
              <xdr:spPr>
                <a:xfrm>
                  <a:off x="7049493" y="7100130"/>
                  <a:ext cx="1639332" cy="216877"/>
                </a:xfrm>
                <a:prstGeom prst="rect">
                  <a:avLst/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4" name="Rectangle: Rounded Corners 53">
                  <a:extLst>
                    <a:ext uri="{FF2B5EF4-FFF2-40B4-BE49-F238E27FC236}">
                      <a16:creationId xmlns:a16="http://schemas.microsoft.com/office/drawing/2014/main" id="{06880D10-30D2-5134-938E-2505E69937C5}"/>
                    </a:ext>
                  </a:extLst>
                </xdr:cNvPr>
                <xdr:cNvSpPr/>
              </xdr:nvSpPr>
              <xdr:spPr>
                <a:xfrm>
                  <a:off x="7400186" y="6978120"/>
                  <a:ext cx="937945" cy="296544"/>
                </a:xfrm>
                <a:prstGeom prst="roundRect">
                  <a:avLst>
                    <a:gd name="adj" fmla="val 28538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5" name="Rectangle: Rounded Corners 54">
                  <a:extLst>
                    <a:ext uri="{FF2B5EF4-FFF2-40B4-BE49-F238E27FC236}">
                      <a16:creationId xmlns:a16="http://schemas.microsoft.com/office/drawing/2014/main" id="{1FE7D61D-E93E-348F-338B-FBC20C03BD2E}"/>
                    </a:ext>
                  </a:extLst>
                </xdr:cNvPr>
                <xdr:cNvSpPr/>
              </xdr:nvSpPr>
              <xdr:spPr>
                <a:xfrm>
                  <a:off x="7756718" y="4545831"/>
                  <a:ext cx="223525" cy="2567464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6" name="Rectangle: Rounded Corners 55">
                  <a:extLst>
                    <a:ext uri="{FF2B5EF4-FFF2-40B4-BE49-F238E27FC236}">
                      <a16:creationId xmlns:a16="http://schemas.microsoft.com/office/drawing/2014/main" id="{55389352-CA12-9B38-B7AF-0F050C049622}"/>
                    </a:ext>
                  </a:extLst>
                </xdr:cNvPr>
                <xdr:cNvSpPr/>
              </xdr:nvSpPr>
              <xdr:spPr>
                <a:xfrm rot="4167284">
                  <a:off x="7781278" y="3852229"/>
                  <a:ext cx="171215" cy="233708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7" name="Freeform: Shape 56">
                  <a:extLst>
                    <a:ext uri="{FF2B5EF4-FFF2-40B4-BE49-F238E27FC236}">
                      <a16:creationId xmlns:a16="http://schemas.microsoft.com/office/drawing/2014/main" id="{5B4ADF8E-46E2-8930-EC2E-28712942997C}"/>
                    </a:ext>
                  </a:extLst>
                </xdr:cNvPr>
                <xdr:cNvSpPr/>
              </xdr:nvSpPr>
              <xdr:spPr>
                <a:xfrm>
                  <a:off x="6469249" y="6465053"/>
                  <a:ext cx="832061" cy="207993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58" name="Freeform: Shape 57">
                  <a:extLst>
                    <a:ext uri="{FF2B5EF4-FFF2-40B4-BE49-F238E27FC236}">
                      <a16:creationId xmlns:a16="http://schemas.microsoft.com/office/drawing/2014/main" id="{2854E403-3A1C-6CBD-483B-615CD0806DE9}"/>
                    </a:ext>
                  </a:extLst>
                </xdr:cNvPr>
                <xdr:cNvSpPr/>
              </xdr:nvSpPr>
              <xdr:spPr>
                <a:xfrm>
                  <a:off x="8480444" y="5730480"/>
                  <a:ext cx="827848" cy="208485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nameHeavier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27AB32C5-5EEF-FF35-A9C0-A4AC479C3C4D}"/>
                  </a:ext>
                </a:extLst>
              </xdr:cNvPr>
              <xdr:cNvSpPr txBox="1"/>
            </xdr:nvSpPr>
            <xdr:spPr>
              <a:xfrm>
                <a:off x="2491520" y="6638255"/>
                <a:ext cx="373944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fld id="{3EC7F9D3-8B51-4BAF-9F10-DCE16A377BD3}" type="TxLink"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pPr algn="ctr"/>
                  <a:t>Jill</a:t>
                </a:fld>
                <a:endParaRPr lang="en-GB" sz="18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  <xdr:sp macro="" textlink="nameLighter">
            <xdr:nvSpPr>
              <xdr:cNvPr id="50" name="TextBox 49">
                <a:extLst>
                  <a:ext uri="{FF2B5EF4-FFF2-40B4-BE49-F238E27FC236}">
                    <a16:creationId xmlns:a16="http://schemas.microsoft.com/office/drawing/2014/main" id="{D23D0B96-8C18-0231-A832-F6C860AC630A}"/>
                  </a:ext>
                </a:extLst>
              </xdr:cNvPr>
              <xdr:cNvSpPr txBox="1"/>
            </xdr:nvSpPr>
            <xdr:spPr>
              <a:xfrm>
                <a:off x="3400457" y="6302205"/>
                <a:ext cx="3717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fld id="{0E83BA93-E6E0-4C12-A56F-60BDEA6E2D04}" type="TxLink"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pPr algn="ctr"/>
                  <a:t>Jack</a:t>
                </a:fld>
                <a:endParaRPr lang="en-GB" sz="24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</xdr:grpSp>
        <xdr:grpSp>
          <xdr:nvGrpSpPr>
            <xdr:cNvPr id="92" name="Group 91">
              <a:extLst>
                <a:ext uri="{FF2B5EF4-FFF2-40B4-BE49-F238E27FC236}">
                  <a16:creationId xmlns:a16="http://schemas.microsoft.com/office/drawing/2014/main" id="{F3B74B21-86FE-5D81-B657-3C6443A3DC9D}"/>
                </a:ext>
              </a:extLst>
            </xdr:cNvPr>
            <xdr:cNvGrpSpPr/>
          </xdr:nvGrpSpPr>
          <xdr:grpSpPr>
            <a:xfrm flipH="1">
              <a:off x="5913057" y="6398881"/>
              <a:ext cx="1289109" cy="1256692"/>
              <a:chOff x="2488406" y="6020755"/>
              <a:chExt cx="1283772" cy="1256692"/>
            </a:xfrm>
          </xdr:grpSpPr>
          <xdr:grpSp>
            <xdr:nvGrpSpPr>
              <xdr:cNvPr id="94" name="Group 93">
                <a:extLst>
                  <a:ext uri="{FF2B5EF4-FFF2-40B4-BE49-F238E27FC236}">
                    <a16:creationId xmlns:a16="http://schemas.microsoft.com/office/drawing/2014/main" id="{758AFB1A-430A-FEE7-99C1-81F4864DB147}"/>
                  </a:ext>
                </a:extLst>
              </xdr:cNvPr>
              <xdr:cNvGrpSpPr/>
            </xdr:nvGrpSpPr>
            <xdr:grpSpPr>
              <a:xfrm>
                <a:off x="2488406" y="6020755"/>
                <a:ext cx="1282132" cy="1256692"/>
                <a:chOff x="6469249" y="4545831"/>
                <a:chExt cx="2839043" cy="2771176"/>
              </a:xfrm>
            </xdr:grpSpPr>
            <xdr:grpSp>
              <xdr:nvGrpSpPr>
                <xdr:cNvPr id="97" name="Group 96">
                  <a:extLst>
                    <a:ext uri="{FF2B5EF4-FFF2-40B4-BE49-F238E27FC236}">
                      <a16:creationId xmlns:a16="http://schemas.microsoft.com/office/drawing/2014/main" id="{0193D057-1E5B-0A7D-D3B4-599E2905E482}"/>
                    </a:ext>
                  </a:extLst>
                </xdr:cNvPr>
                <xdr:cNvGrpSpPr/>
              </xdr:nvGrpSpPr>
              <xdr:grpSpPr>
                <a:xfrm>
                  <a:off x="6666002" y="5350356"/>
                  <a:ext cx="438554" cy="1096100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07" name="Rectangle: Rounded Corners 106">
                    <a:extLst>
                      <a:ext uri="{FF2B5EF4-FFF2-40B4-BE49-F238E27FC236}">
                        <a16:creationId xmlns:a16="http://schemas.microsoft.com/office/drawing/2014/main" id="{B3004ECA-F7CA-B0C8-BEB4-0B8339D1228C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08" name="Rectangle: Rounded Corners 107">
                    <a:extLst>
                      <a:ext uri="{FF2B5EF4-FFF2-40B4-BE49-F238E27FC236}">
                        <a16:creationId xmlns:a16="http://schemas.microsoft.com/office/drawing/2014/main" id="{24F7FF66-EABB-A5C7-F293-A51A1F17A3D5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grpSp>
              <xdr:nvGrpSpPr>
                <xdr:cNvPr id="98" name="Group 97">
                  <a:extLst>
                    <a:ext uri="{FF2B5EF4-FFF2-40B4-BE49-F238E27FC236}">
                      <a16:creationId xmlns:a16="http://schemas.microsoft.com/office/drawing/2014/main" id="{81EBEAFA-6054-F3FF-B454-8818E445E14A}"/>
                    </a:ext>
                  </a:extLst>
                </xdr:cNvPr>
                <xdr:cNvGrpSpPr/>
              </xdr:nvGrpSpPr>
              <xdr:grpSpPr>
                <a:xfrm>
                  <a:off x="8676201" y="4613146"/>
                  <a:ext cx="436334" cy="1098693"/>
                  <a:chOff x="5798184" y="5040423"/>
                  <a:chExt cx="449413" cy="1127456"/>
                </a:xfrm>
                <a:solidFill>
                  <a:schemeClr val="tx1">
                    <a:lumMod val="85000"/>
                    <a:lumOff val="15000"/>
                  </a:schemeClr>
                </a:solidFill>
              </xdr:grpSpPr>
              <xdr:sp macro="" textlink="">
                <xdr:nvSpPr>
                  <xdr:cNvPr id="105" name="Rectangle: Rounded Corners 104">
                    <a:extLst>
                      <a:ext uri="{FF2B5EF4-FFF2-40B4-BE49-F238E27FC236}">
                        <a16:creationId xmlns:a16="http://schemas.microsoft.com/office/drawing/2014/main" id="{0CDEA5CD-105D-8CBE-EFA0-31E0A6C7113E}"/>
                      </a:ext>
                    </a:extLst>
                  </xdr:cNvPr>
                  <xdr:cNvSpPr/>
                </xdr:nvSpPr>
                <xdr:spPr>
                  <a:xfrm rot="1124628">
                    <a:off x="5798184" y="5040424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106" name="Rectangle: Rounded Corners 105">
                    <a:extLst>
                      <a:ext uri="{FF2B5EF4-FFF2-40B4-BE49-F238E27FC236}">
                        <a16:creationId xmlns:a16="http://schemas.microsoft.com/office/drawing/2014/main" id="{669C049F-0278-143A-E76F-E0F385A25BBF}"/>
                      </a:ext>
                    </a:extLst>
                  </xdr:cNvPr>
                  <xdr:cNvSpPr/>
                </xdr:nvSpPr>
                <xdr:spPr>
                  <a:xfrm rot="20475372" flipH="1">
                    <a:off x="6143775" y="5040423"/>
                    <a:ext cx="103822" cy="1127455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F9CA088F-186C-B1F9-9604-33AEBA59BADC}"/>
                    </a:ext>
                  </a:extLst>
                </xdr:cNvPr>
                <xdr:cNvSpPr/>
              </xdr:nvSpPr>
              <xdr:spPr>
                <a:xfrm>
                  <a:off x="7049493" y="7100130"/>
                  <a:ext cx="1639332" cy="216877"/>
                </a:xfrm>
                <a:prstGeom prst="rect">
                  <a:avLst/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00" name="Rectangle: Rounded Corners 99">
                  <a:extLst>
                    <a:ext uri="{FF2B5EF4-FFF2-40B4-BE49-F238E27FC236}">
                      <a16:creationId xmlns:a16="http://schemas.microsoft.com/office/drawing/2014/main" id="{73586F1A-DB22-BC35-AB82-C3E39CF07A08}"/>
                    </a:ext>
                  </a:extLst>
                </xdr:cNvPr>
                <xdr:cNvSpPr/>
              </xdr:nvSpPr>
              <xdr:spPr>
                <a:xfrm>
                  <a:off x="7400186" y="6978120"/>
                  <a:ext cx="937945" cy="296544"/>
                </a:xfrm>
                <a:prstGeom prst="roundRect">
                  <a:avLst>
                    <a:gd name="adj" fmla="val 28538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01" name="Rectangle: Rounded Corners 100">
                  <a:extLst>
                    <a:ext uri="{FF2B5EF4-FFF2-40B4-BE49-F238E27FC236}">
                      <a16:creationId xmlns:a16="http://schemas.microsoft.com/office/drawing/2014/main" id="{59B24690-A497-3202-EA34-44B7F6A5C397}"/>
                    </a:ext>
                  </a:extLst>
                </xdr:cNvPr>
                <xdr:cNvSpPr/>
              </xdr:nvSpPr>
              <xdr:spPr>
                <a:xfrm>
                  <a:off x="7756718" y="4545831"/>
                  <a:ext cx="223525" cy="2567464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02" name="Rectangle: Rounded Corners 101">
                  <a:extLst>
                    <a:ext uri="{FF2B5EF4-FFF2-40B4-BE49-F238E27FC236}">
                      <a16:creationId xmlns:a16="http://schemas.microsoft.com/office/drawing/2014/main" id="{BFB986E8-B8D2-34AE-3ADB-C01DF99E0A97}"/>
                    </a:ext>
                  </a:extLst>
                </xdr:cNvPr>
                <xdr:cNvSpPr/>
              </xdr:nvSpPr>
              <xdr:spPr>
                <a:xfrm rot="4167284">
                  <a:off x="7781278" y="3852229"/>
                  <a:ext cx="171215" cy="2337085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03" name="Freeform: Shape 102">
                  <a:extLst>
                    <a:ext uri="{FF2B5EF4-FFF2-40B4-BE49-F238E27FC236}">
                      <a16:creationId xmlns:a16="http://schemas.microsoft.com/office/drawing/2014/main" id="{90C1DEE0-7F04-4F44-1391-1EA625E20A22}"/>
                    </a:ext>
                  </a:extLst>
                </xdr:cNvPr>
                <xdr:cNvSpPr/>
              </xdr:nvSpPr>
              <xdr:spPr>
                <a:xfrm>
                  <a:off x="6469249" y="6465053"/>
                  <a:ext cx="832061" cy="207993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04" name="Freeform: Shape 103">
                  <a:extLst>
                    <a:ext uri="{FF2B5EF4-FFF2-40B4-BE49-F238E27FC236}">
                      <a16:creationId xmlns:a16="http://schemas.microsoft.com/office/drawing/2014/main" id="{0373B5CA-AC7D-9431-EBC2-C720BE7F055F}"/>
                    </a:ext>
                  </a:extLst>
                </xdr:cNvPr>
                <xdr:cNvSpPr/>
              </xdr:nvSpPr>
              <xdr:spPr>
                <a:xfrm>
                  <a:off x="8480444" y="5730480"/>
                  <a:ext cx="827848" cy="208485"/>
                </a:xfrm>
                <a:custGeom>
                  <a:avLst/>
                  <a:gdLst>
                    <a:gd name="connsiteX0" fmla="*/ 854787 w 854787"/>
                    <a:gd name="connsiteY0" fmla="*/ 0 h 213943"/>
                    <a:gd name="connsiteX1" fmla="*/ 0 w 854787"/>
                    <a:gd name="connsiteY1" fmla="*/ 0 h 213943"/>
                    <a:gd name="connsiteX2" fmla="*/ 427394 w 854787"/>
                    <a:gd name="connsiteY2" fmla="*/ 213943 h 213943"/>
                    <a:gd name="connsiteX3" fmla="*/ 854787 w 854787"/>
                    <a:gd name="connsiteY3" fmla="*/ 0 h 2139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854787" h="213943">
                      <a:moveTo>
                        <a:pt x="854787" y="0"/>
                      </a:moveTo>
                      <a:lnTo>
                        <a:pt x="0" y="0"/>
                      </a:lnTo>
                      <a:cubicBezTo>
                        <a:pt x="0" y="117669"/>
                        <a:pt x="192327" y="213943"/>
                        <a:pt x="427394" y="213943"/>
                      </a:cubicBezTo>
                      <a:cubicBezTo>
                        <a:pt x="662460" y="213943"/>
                        <a:pt x="854787" y="117669"/>
                        <a:pt x="854787" y="0"/>
                      </a:cubicBezTo>
                      <a:close/>
                    </a:path>
                  </a:pathLst>
                </a:cu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l"/>
                  <a:endParaRPr lang="en-GB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nameLighter">
            <xdr:nvSpPr>
              <xdr:cNvPr id="95" name="TextBox 94">
                <a:extLst>
                  <a:ext uri="{FF2B5EF4-FFF2-40B4-BE49-F238E27FC236}">
                    <a16:creationId xmlns:a16="http://schemas.microsoft.com/office/drawing/2014/main" id="{06ABEF13-5960-98AF-3F94-CDABCBB189DC}"/>
                  </a:ext>
                </a:extLst>
              </xdr:cNvPr>
              <xdr:cNvSpPr txBox="1"/>
            </xdr:nvSpPr>
            <xdr:spPr>
              <a:xfrm>
                <a:off x="2491520" y="6638255"/>
                <a:ext cx="373944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fld id="{8E11B36C-F73B-4E32-BDB6-B5D604EED8F8}" type="TxLink"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pPr algn="ctr"/>
                  <a:t>Jack</a:t>
                </a:fld>
                <a:endParaRPr lang="en-GB" sz="24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  <xdr:sp macro="" textlink="nameHeavier">
            <xdr:nvSpPr>
              <xdr:cNvPr id="96" name="TextBox 95">
                <a:extLst>
                  <a:ext uri="{FF2B5EF4-FFF2-40B4-BE49-F238E27FC236}">
                    <a16:creationId xmlns:a16="http://schemas.microsoft.com/office/drawing/2014/main" id="{6094F991-310B-31E7-8E51-AEC52ECA9F2D}"/>
                  </a:ext>
                </a:extLst>
              </xdr:cNvPr>
              <xdr:cNvSpPr txBox="1"/>
            </xdr:nvSpPr>
            <xdr:spPr>
              <a:xfrm>
                <a:off x="3400457" y="6302205"/>
                <a:ext cx="3717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fld id="{AC9FAB09-5983-481B-B5E2-C64F4755158F}" type="TxLink">
                  <a:rPr lang="en-US" sz="1400" b="1" i="0" u="none" strike="noStrike">
                    <a:solidFill>
                      <a:srgbClr val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Aptos Narrow"/>
                  </a:rPr>
                  <a:pPr algn="ctr"/>
                  <a:t>Jill</a:t>
                </a:fld>
                <a:endParaRPr lang="en-GB" sz="3200" b="1">
                  <a:solidFill>
                    <a:srgbClr val="50790D"/>
                  </a:solidFill>
                  <a:effectLst>
                    <a:glow rad="50800">
                      <a:schemeClr val="bg1">
                        <a:alpha val="40000"/>
                      </a:schemeClr>
                    </a:glow>
                  </a:effectLst>
                </a:endParaRPr>
              </a:p>
            </xdr:txBody>
          </xdr:sp>
        </xdr:grpSp>
        <xdr:pic>
          <xdr:nvPicPr>
            <xdr:cNvPr id="114" name="Graphic 113" descr="Question mark with solid fill">
              <a:extLst>
                <a:ext uri="{FF2B5EF4-FFF2-40B4-BE49-F238E27FC236}">
                  <a16:creationId xmlns:a16="http://schemas.microsoft.com/office/drawing/2014/main" id="{5E1F8B07-1440-4553-B419-6943A5B36B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6964159" y="6234738"/>
              <a:ext cx="563876" cy="563876"/>
            </a:xfrm>
            <a:prstGeom prst="rect">
              <a:avLst/>
            </a:prstGeom>
          </xdr:spPr>
        </xdr:pic>
        <xdr:pic>
          <xdr:nvPicPr>
            <xdr:cNvPr id="119" name="Graphic 118" descr="Question mark with solid fill">
              <a:extLst>
                <a:ext uri="{FF2B5EF4-FFF2-40B4-BE49-F238E27FC236}">
                  <a16:creationId xmlns:a16="http://schemas.microsoft.com/office/drawing/2014/main" id="{C297A2CB-437E-3489-92A6-F588E3C234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4600294" y="6234738"/>
              <a:ext cx="563876" cy="563876"/>
            </a:xfrm>
            <a:prstGeom prst="rect">
              <a:avLst/>
            </a:prstGeom>
          </xdr:spPr>
        </xdr:pic>
      </xdr:grpSp>
      <xdr:sp macro="" textlink="meanWeightLabelJack">
        <xdr:nvSpPr>
          <xdr:cNvPr id="33" name="TextBox 32">
            <a:extLst>
              <a:ext uri="{FF2B5EF4-FFF2-40B4-BE49-F238E27FC236}">
                <a16:creationId xmlns:a16="http://schemas.microsoft.com/office/drawing/2014/main" id="{C1D145F7-1C72-45D0-B47E-65E65402B07D}"/>
              </a:ext>
            </a:extLst>
          </xdr:cNvPr>
          <xdr:cNvSpPr txBox="1"/>
        </xdr:nvSpPr>
        <xdr:spPr>
          <a:xfrm>
            <a:off x="3293295" y="5887320"/>
            <a:ext cx="44982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 i="0" u="none" strike="noStrike">
                <a:solidFill>
                  <a:sysClr val="windowText" lastClr="000000"/>
                </a:solidFill>
                <a:latin typeface="Aptos Narrow"/>
              </a:rPr>
              <a:t>New sample</a:t>
            </a:r>
          </a:p>
        </xdr:txBody>
      </xdr:sp>
      <xdr:sp macro="" textlink="meanWeightLabelJack">
        <xdr:nvSpPr>
          <xdr:cNvPr id="34" name="TextBox 33">
            <a:extLst>
              <a:ext uri="{FF2B5EF4-FFF2-40B4-BE49-F238E27FC236}">
                <a16:creationId xmlns:a16="http://schemas.microsoft.com/office/drawing/2014/main" id="{58D01A69-19A5-4A19-A113-65F37C8D2C74}"/>
              </a:ext>
            </a:extLst>
          </xdr:cNvPr>
          <xdr:cNvSpPr txBox="1"/>
        </xdr:nvSpPr>
        <xdr:spPr>
          <a:xfrm>
            <a:off x="1094575" y="5887320"/>
            <a:ext cx="132384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 i="0" u="none" strike="noStrike">
                <a:solidFill>
                  <a:sysClr val="windowText" lastClr="000000"/>
                </a:solidFill>
                <a:latin typeface="Aptos Narrow"/>
              </a:rPr>
              <a:t>Our sample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419100</xdr:colOff>
      <xdr:row>23</xdr:row>
      <xdr:rowOff>0</xdr:rowOff>
    </xdr:from>
    <xdr:to>
      <xdr:col>96</xdr:col>
      <xdr:colOff>419100</xdr:colOff>
      <xdr:row>192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8043371-A610-8DFB-185C-DE3F39D8E480}"/>
            </a:ext>
          </a:extLst>
        </xdr:cNvPr>
        <xdr:cNvGrpSpPr/>
      </xdr:nvGrpSpPr>
      <xdr:grpSpPr>
        <a:xfrm>
          <a:off x="24384000" y="4381500"/>
          <a:ext cx="35356800" cy="32194500"/>
          <a:chOff x="2438400" y="571500"/>
          <a:chExt cx="35356800" cy="32194500"/>
        </a:xfrm>
        <a:solidFill>
          <a:srgbClr val="FF0000">
            <a:alpha val="20000"/>
          </a:srgbClr>
        </a:solidFill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31185E4-2008-F0AB-2428-4D4F541F7FF9}"/>
              </a:ext>
            </a:extLst>
          </xdr:cNvPr>
          <xdr:cNvSpPr/>
        </xdr:nvSpPr>
        <xdr:spPr>
          <a:xfrm>
            <a:off x="2438400" y="571500"/>
            <a:ext cx="35356800" cy="32194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Graphic 1" descr="Withering Tree with solid fill">
            <a:extLst>
              <a:ext uri="{FF2B5EF4-FFF2-40B4-BE49-F238E27FC236}">
                <a16:creationId xmlns:a16="http://schemas.microsoft.com/office/drawing/2014/main" id="{FC640167-ED58-29FF-07B7-2F13ABD03525}"/>
              </a:ext>
            </a:extLst>
          </xdr:cNvPr>
          <xdr:cNvSpPr/>
        </xdr:nvSpPr>
        <xdr:spPr>
          <a:xfrm>
            <a:off x="8963476" y="5653974"/>
            <a:ext cx="22507223" cy="25396168"/>
          </a:xfrm>
          <a:custGeom>
            <a:avLst/>
            <a:gdLst>
              <a:gd name="connsiteX0" fmla="*/ 22413856 w 22507223"/>
              <a:gd name="connsiteY0" fmla="*/ 10505317 h 25396168"/>
              <a:gd name="connsiteX1" fmla="*/ 18986682 w 22507223"/>
              <a:gd name="connsiteY1" fmla="*/ 11471535 h 25396168"/>
              <a:gd name="connsiteX2" fmla="*/ 18198166 w 22507223"/>
              <a:gd name="connsiteY2" fmla="*/ 11478545 h 25396168"/>
              <a:gd name="connsiteX3" fmla="*/ 12819056 w 22507223"/>
              <a:gd name="connsiteY3" fmla="*/ 10066100 h 25396168"/>
              <a:gd name="connsiteX4" fmla="*/ 12378925 w 22507223"/>
              <a:gd name="connsiteY4" fmla="*/ 10119745 h 25396168"/>
              <a:gd name="connsiteX5" fmla="*/ 10254164 w 22507223"/>
              <a:gd name="connsiteY5" fmla="*/ 11277986 h 25396168"/>
              <a:gd name="connsiteX6" fmla="*/ 10254164 w 22507223"/>
              <a:gd name="connsiteY6" fmla="*/ 10306893 h 25396168"/>
              <a:gd name="connsiteX7" fmla="*/ 12357284 w 22507223"/>
              <a:gd name="connsiteY7" fmla="*/ 8203770 h 25396168"/>
              <a:gd name="connsiteX8" fmla="*/ 13737418 w 22507223"/>
              <a:gd name="connsiteY8" fmla="*/ 7099478 h 25396168"/>
              <a:gd name="connsiteX9" fmla="*/ 14007471 w 22507223"/>
              <a:gd name="connsiteY9" fmla="*/ 7045224 h 25396168"/>
              <a:gd name="connsiteX10" fmla="*/ 17942744 w 22507223"/>
              <a:gd name="connsiteY10" fmla="*/ 8169632 h 25396168"/>
              <a:gd name="connsiteX11" fmla="*/ 18171040 w 22507223"/>
              <a:gd name="connsiteY11" fmla="*/ 8143419 h 25396168"/>
              <a:gd name="connsiteX12" fmla="*/ 20312870 w 22507223"/>
              <a:gd name="connsiteY12" fmla="*/ 6954698 h 25396168"/>
              <a:gd name="connsiteX13" fmla="*/ 20341794 w 22507223"/>
              <a:gd name="connsiteY13" fmla="*/ 6852682 h 25396168"/>
              <a:gd name="connsiteX14" fmla="*/ 20260138 w 22507223"/>
              <a:gd name="connsiteY14" fmla="*/ 6816014 h 25396168"/>
              <a:gd name="connsiteX15" fmla="*/ 18153054 w 22507223"/>
              <a:gd name="connsiteY15" fmla="*/ 7284187 h 25396168"/>
              <a:gd name="connsiteX16" fmla="*/ 17976272 w 22507223"/>
              <a:gd name="connsiteY16" fmla="*/ 7269861 h 25396168"/>
              <a:gd name="connsiteX17" fmla="*/ 15058422 w 22507223"/>
              <a:gd name="connsiteY17" fmla="*/ 6103696 h 25396168"/>
              <a:gd name="connsiteX18" fmla="*/ 15959105 w 22507223"/>
              <a:gd name="connsiteY18" fmla="*/ 3701563 h 25396168"/>
              <a:gd name="connsiteX19" fmla="*/ 19172306 w 22507223"/>
              <a:gd name="connsiteY19" fmla="*/ 1656962 h 25396168"/>
              <a:gd name="connsiteX20" fmla="*/ 19296054 w 22507223"/>
              <a:gd name="connsiteY20" fmla="*/ 1498466 h 25396168"/>
              <a:gd name="connsiteX21" fmla="*/ 19762400 w 22507223"/>
              <a:gd name="connsiteY21" fmla="*/ 99127 h 25396168"/>
              <a:gd name="connsiteX22" fmla="*/ 19715552 w 22507223"/>
              <a:gd name="connsiteY22" fmla="*/ 3996 h 25396168"/>
              <a:gd name="connsiteX23" fmla="*/ 19638040 w 22507223"/>
              <a:gd name="connsiteY23" fmla="*/ 22318 h 25396168"/>
              <a:gd name="connsiteX24" fmla="*/ 18662682 w 22507223"/>
              <a:gd name="connsiteY24" fmla="*/ 997679 h 25396168"/>
              <a:gd name="connsiteX25" fmla="*/ 15659792 w 22507223"/>
              <a:gd name="connsiteY25" fmla="*/ 2799354 h 25396168"/>
              <a:gd name="connsiteX26" fmla="*/ 14578057 w 22507223"/>
              <a:gd name="connsiteY26" fmla="*/ 1988890 h 25396168"/>
              <a:gd name="connsiteX27" fmla="*/ 14457965 w 22507223"/>
              <a:gd name="connsiteY27" fmla="*/ 1748707 h 25396168"/>
              <a:gd name="connsiteX28" fmla="*/ 14457965 w 22507223"/>
              <a:gd name="connsiteY28" fmla="*/ 645939 h 25396168"/>
              <a:gd name="connsiteX29" fmla="*/ 14382436 w 22507223"/>
              <a:gd name="connsiteY29" fmla="*/ 570891 h 25396168"/>
              <a:gd name="connsiteX30" fmla="*/ 14320196 w 22507223"/>
              <a:gd name="connsiteY30" fmla="*/ 604182 h 25396168"/>
              <a:gd name="connsiteX31" fmla="*/ 13393299 w 22507223"/>
              <a:gd name="connsiteY31" fmla="*/ 1994681 h 25396168"/>
              <a:gd name="connsiteX32" fmla="*/ 13430789 w 22507223"/>
              <a:gd name="connsiteY32" fmla="*/ 2373548 h 25396168"/>
              <a:gd name="connsiteX33" fmla="*/ 14758193 w 22507223"/>
              <a:gd name="connsiteY33" fmla="*/ 3700954 h 25396168"/>
              <a:gd name="connsiteX34" fmla="*/ 13587457 w 22507223"/>
              <a:gd name="connsiteY34" fmla="*/ 5456909 h 25396168"/>
              <a:gd name="connsiteX35" fmla="*/ 13512171 w 22507223"/>
              <a:gd name="connsiteY35" fmla="*/ 5534633 h 25396168"/>
              <a:gd name="connsiteX36" fmla="*/ 13146411 w 22507223"/>
              <a:gd name="connsiteY36" fmla="*/ 5795542 h 25396168"/>
              <a:gd name="connsiteX37" fmla="*/ 12784309 w 22507223"/>
              <a:gd name="connsiteY37" fmla="*/ 5785788 h 25396168"/>
              <a:gd name="connsiteX38" fmla="*/ 10665644 w 22507223"/>
              <a:gd name="connsiteY38" fmla="*/ 4092013 h 25396168"/>
              <a:gd name="connsiteX39" fmla="*/ 10553172 w 22507223"/>
              <a:gd name="connsiteY39" fmla="*/ 3857621 h 25396168"/>
              <a:gd name="connsiteX40" fmla="*/ 10553172 w 22507223"/>
              <a:gd name="connsiteY40" fmla="*/ 2217795 h 25396168"/>
              <a:gd name="connsiteX41" fmla="*/ 10477186 w 22507223"/>
              <a:gd name="connsiteY41" fmla="*/ 2143210 h 25396168"/>
              <a:gd name="connsiteX42" fmla="*/ 10410831 w 22507223"/>
              <a:gd name="connsiteY42" fmla="*/ 2184267 h 25396168"/>
              <a:gd name="connsiteX43" fmla="*/ 9448883 w 22507223"/>
              <a:gd name="connsiteY43" fmla="*/ 4108472 h 25396168"/>
              <a:gd name="connsiteX44" fmla="*/ 9507403 w 22507223"/>
              <a:gd name="connsiteY44" fmla="*/ 4454725 h 25396168"/>
              <a:gd name="connsiteX45" fmla="*/ 11806511 w 22507223"/>
              <a:gd name="connsiteY45" fmla="*/ 6753835 h 25396168"/>
              <a:gd name="connsiteX46" fmla="*/ 9501613 w 22507223"/>
              <a:gd name="connsiteY46" fmla="*/ 8399757 h 25396168"/>
              <a:gd name="connsiteX47" fmla="*/ 9192850 w 22507223"/>
              <a:gd name="connsiteY47" fmla="*/ 8423836 h 25396168"/>
              <a:gd name="connsiteX48" fmla="*/ 6351504 w 22507223"/>
              <a:gd name="connsiteY48" fmla="*/ 7003466 h 25396168"/>
              <a:gd name="connsiteX49" fmla="*/ 6351504 w 22507223"/>
              <a:gd name="connsiteY49" fmla="*/ 3274538 h 25396168"/>
              <a:gd name="connsiteX50" fmla="*/ 6503904 w 22507223"/>
              <a:gd name="connsiteY50" fmla="*/ 3013934 h 25396168"/>
              <a:gd name="connsiteX51" fmla="*/ 8052898 w 22507223"/>
              <a:gd name="connsiteY51" fmla="*/ 2130013 h 25396168"/>
              <a:gd name="connsiteX52" fmla="*/ 8081245 w 22507223"/>
              <a:gd name="connsiteY52" fmla="*/ 2027843 h 25396168"/>
              <a:gd name="connsiteX53" fmla="*/ 8000778 w 22507223"/>
              <a:gd name="connsiteY53" fmla="*/ 1991328 h 25396168"/>
              <a:gd name="connsiteX54" fmla="*/ 5673325 w 22507223"/>
              <a:gd name="connsiteY54" fmla="*/ 2456758 h 25396168"/>
              <a:gd name="connsiteX55" fmla="*/ 5432838 w 22507223"/>
              <a:gd name="connsiteY55" fmla="*/ 2726202 h 25396168"/>
              <a:gd name="connsiteX56" fmla="*/ 5148764 w 22507223"/>
              <a:gd name="connsiteY56" fmla="*/ 6103696 h 25396168"/>
              <a:gd name="connsiteX57" fmla="*/ 3260833 w 22507223"/>
              <a:gd name="connsiteY57" fmla="*/ 4216066 h 25396168"/>
              <a:gd name="connsiteX58" fmla="*/ 2756693 w 22507223"/>
              <a:gd name="connsiteY58" fmla="*/ 3914923 h 25396168"/>
              <a:gd name="connsiteX59" fmla="*/ 448443 w 22507223"/>
              <a:gd name="connsiteY59" fmla="*/ 3222417 h 25396168"/>
              <a:gd name="connsiteX60" fmla="*/ 355022 w 22507223"/>
              <a:gd name="connsiteY60" fmla="*/ 3272587 h 25396168"/>
              <a:gd name="connsiteX61" fmla="*/ 381692 w 22507223"/>
              <a:gd name="connsiteY61" fmla="*/ 3354091 h 25396168"/>
              <a:gd name="connsiteX62" fmla="*/ 2446103 w 22507223"/>
              <a:gd name="connsiteY62" fmla="*/ 4902782 h 25396168"/>
              <a:gd name="connsiteX63" fmla="*/ 4848536 w 22507223"/>
              <a:gd name="connsiteY63" fmla="*/ 8205599 h 25396168"/>
              <a:gd name="connsiteX64" fmla="*/ 7965421 w 22507223"/>
              <a:gd name="connsiteY64" fmla="*/ 10188020 h 25396168"/>
              <a:gd name="connsiteX65" fmla="*/ 8093742 w 22507223"/>
              <a:gd name="connsiteY65" fmla="*/ 10520252 h 25396168"/>
              <a:gd name="connsiteX66" fmla="*/ 7415866 w 22507223"/>
              <a:gd name="connsiteY66" fmla="*/ 13005900 h 25396168"/>
              <a:gd name="connsiteX67" fmla="*/ 4922907 w 22507223"/>
              <a:gd name="connsiteY67" fmla="*/ 10593709 h 25396168"/>
              <a:gd name="connsiteX68" fmla="*/ 4557147 w 22507223"/>
              <a:gd name="connsiteY68" fmla="*/ 10427288 h 25396168"/>
              <a:gd name="connsiteX69" fmla="*/ 3161468 w 22507223"/>
              <a:gd name="connsiteY69" fmla="*/ 10302626 h 25396168"/>
              <a:gd name="connsiteX70" fmla="*/ 2659767 w 22507223"/>
              <a:gd name="connsiteY70" fmla="*/ 10167599 h 25396168"/>
              <a:gd name="connsiteX71" fmla="*/ 107372 w 22507223"/>
              <a:gd name="connsiteY71" fmla="*/ 8975525 h 25396168"/>
              <a:gd name="connsiteX72" fmla="*/ 7367 w 22507223"/>
              <a:gd name="connsiteY72" fmla="*/ 9010759 h 25396168"/>
              <a:gd name="connsiteX73" fmla="*/ 21418 w 22507223"/>
              <a:gd name="connsiteY73" fmla="*/ 9095615 h 25396168"/>
              <a:gd name="connsiteX74" fmla="*/ 1742624 w 22507223"/>
              <a:gd name="connsiteY74" fmla="*/ 10889062 h 25396168"/>
              <a:gd name="connsiteX75" fmla="*/ 79330 w 22507223"/>
              <a:gd name="connsiteY75" fmla="*/ 11828151 h 25396168"/>
              <a:gd name="connsiteX76" fmla="*/ 51136 w 22507223"/>
              <a:gd name="connsiteY76" fmla="*/ 11930381 h 25396168"/>
              <a:gd name="connsiteX77" fmla="*/ 109810 w 22507223"/>
              <a:gd name="connsiteY77" fmla="*/ 11968054 h 25396168"/>
              <a:gd name="connsiteX78" fmla="*/ 1115650 w 22507223"/>
              <a:gd name="connsiteY78" fmla="*/ 12067724 h 25396168"/>
              <a:gd name="connsiteX79" fmla="*/ 1344250 w 22507223"/>
              <a:gd name="connsiteY79" fmla="*/ 12046083 h 25396168"/>
              <a:gd name="connsiteX80" fmla="*/ 3563499 w 22507223"/>
              <a:gd name="connsiteY80" fmla="*/ 11392591 h 25396168"/>
              <a:gd name="connsiteX81" fmla="*/ 3864946 w 22507223"/>
              <a:gd name="connsiteY81" fmla="*/ 11472753 h 25396168"/>
              <a:gd name="connsiteX82" fmla="*/ 6120467 w 22507223"/>
              <a:gd name="connsiteY82" fmla="*/ 13819717 h 25396168"/>
              <a:gd name="connsiteX83" fmla="*/ 4970761 w 22507223"/>
              <a:gd name="connsiteY83" fmla="*/ 14244913 h 25396168"/>
              <a:gd name="connsiteX84" fmla="*/ 2952070 w 22507223"/>
              <a:gd name="connsiteY84" fmla="*/ 15006914 h 25396168"/>
              <a:gd name="connsiteX85" fmla="*/ 2908149 w 22507223"/>
              <a:gd name="connsiteY85" fmla="*/ 15103414 h 25396168"/>
              <a:gd name="connsiteX86" fmla="*/ 2982551 w 22507223"/>
              <a:gd name="connsiteY86" fmla="*/ 15152000 h 25396168"/>
              <a:gd name="connsiteX87" fmla="*/ 6089681 w 22507223"/>
              <a:gd name="connsiteY87" fmla="*/ 15017887 h 25396168"/>
              <a:gd name="connsiteX88" fmla="*/ 8190972 w 22507223"/>
              <a:gd name="connsiteY88" fmla="*/ 15632670 h 25396168"/>
              <a:gd name="connsiteX89" fmla="*/ 8709132 w 22507223"/>
              <a:gd name="connsiteY89" fmla="*/ 16033787 h 25396168"/>
              <a:gd name="connsiteX90" fmla="*/ 9055995 w 22507223"/>
              <a:gd name="connsiteY90" fmla="*/ 16612908 h 25396168"/>
              <a:gd name="connsiteX91" fmla="*/ 9878955 w 22507223"/>
              <a:gd name="connsiteY91" fmla="*/ 19078438 h 25396168"/>
              <a:gd name="connsiteX92" fmla="*/ 9903949 w 22507223"/>
              <a:gd name="connsiteY92" fmla="*/ 19558804 h 25396168"/>
              <a:gd name="connsiteX93" fmla="*/ 9424193 w 22507223"/>
              <a:gd name="connsiteY93" fmla="*/ 21718010 h 25396168"/>
              <a:gd name="connsiteX94" fmla="*/ 9121527 w 22507223"/>
              <a:gd name="connsiteY94" fmla="*/ 22214528 h 25396168"/>
              <a:gd name="connsiteX95" fmla="*/ 7618558 w 22507223"/>
              <a:gd name="connsiteY95" fmla="*/ 23466650 h 25396168"/>
              <a:gd name="connsiteX96" fmla="*/ 7486276 w 22507223"/>
              <a:gd name="connsiteY96" fmla="*/ 23562662 h 25396168"/>
              <a:gd name="connsiteX97" fmla="*/ 5474595 w 22507223"/>
              <a:gd name="connsiteY97" fmla="*/ 24820878 h 25396168"/>
              <a:gd name="connsiteX98" fmla="*/ 5449907 w 22507223"/>
              <a:gd name="connsiteY98" fmla="*/ 24923990 h 25396168"/>
              <a:gd name="connsiteX99" fmla="*/ 5526716 w 22507223"/>
              <a:gd name="connsiteY99" fmla="*/ 24958646 h 25396168"/>
              <a:gd name="connsiteX100" fmla="*/ 8561304 w 22507223"/>
              <a:gd name="connsiteY100" fmla="*/ 24452678 h 25396168"/>
              <a:gd name="connsiteX101" fmla="*/ 8866104 w 22507223"/>
              <a:gd name="connsiteY101" fmla="*/ 24589228 h 25396168"/>
              <a:gd name="connsiteX102" fmla="*/ 9263564 w 22507223"/>
              <a:gd name="connsiteY102" fmla="*/ 25233272 h 25396168"/>
              <a:gd name="connsiteX103" fmla="*/ 9470736 w 22507223"/>
              <a:gd name="connsiteY103" fmla="*/ 25280638 h 25396168"/>
              <a:gd name="connsiteX104" fmla="*/ 9484238 w 22507223"/>
              <a:gd name="connsiteY104" fmla="*/ 25271066 h 25396168"/>
              <a:gd name="connsiteX105" fmla="*/ 10379742 w 22507223"/>
              <a:gd name="connsiteY105" fmla="*/ 24558750 h 25396168"/>
              <a:gd name="connsiteX106" fmla="*/ 10737271 w 22507223"/>
              <a:gd name="connsiteY106" fmla="*/ 24546556 h 25396168"/>
              <a:gd name="connsiteX107" fmla="*/ 11930259 w 22507223"/>
              <a:gd name="connsiteY107" fmla="*/ 25369516 h 25396168"/>
              <a:gd name="connsiteX108" fmla="*/ 12139290 w 22507223"/>
              <a:gd name="connsiteY108" fmla="*/ 25331296 h 25396168"/>
              <a:gd name="connsiteX109" fmla="*/ 12140266 w 22507223"/>
              <a:gd name="connsiteY109" fmla="*/ 25329894 h 25396168"/>
              <a:gd name="connsiteX110" fmla="*/ 12829724 w 22507223"/>
              <a:gd name="connsiteY110" fmla="*/ 24309118 h 25396168"/>
              <a:gd name="connsiteX111" fmla="*/ 13173538 w 22507223"/>
              <a:gd name="connsiteY111" fmla="*/ 24191768 h 25396168"/>
              <a:gd name="connsiteX112" fmla="*/ 15289764 w 22507223"/>
              <a:gd name="connsiteY112" fmla="*/ 24897078 h 25396168"/>
              <a:gd name="connsiteX113" fmla="*/ 16049327 w 22507223"/>
              <a:gd name="connsiteY113" fmla="*/ 25020522 h 25396168"/>
              <a:gd name="connsiteX114" fmla="*/ 18043938 w 22507223"/>
              <a:gd name="connsiteY114" fmla="*/ 25020522 h 25396168"/>
              <a:gd name="connsiteX115" fmla="*/ 18118826 w 22507223"/>
              <a:gd name="connsiteY115" fmla="*/ 24944840 h 25396168"/>
              <a:gd name="connsiteX116" fmla="*/ 18077770 w 22507223"/>
              <a:gd name="connsiteY116" fmla="*/ 24878178 h 25396168"/>
              <a:gd name="connsiteX117" fmla="*/ 15060250 w 22507223"/>
              <a:gd name="connsiteY117" fmla="*/ 23370028 h 25396168"/>
              <a:gd name="connsiteX118" fmla="*/ 14578666 w 22507223"/>
              <a:gd name="connsiteY118" fmla="*/ 22932334 h 25396168"/>
              <a:gd name="connsiteX119" fmla="*/ 13367086 w 22507223"/>
              <a:gd name="connsiteY119" fmla="*/ 20993804 h 25396168"/>
              <a:gd name="connsiteX120" fmla="*/ 13279609 w 22507223"/>
              <a:gd name="connsiteY120" fmla="*/ 20609146 h 25396168"/>
              <a:gd name="connsiteX121" fmla="*/ 13504551 w 22507223"/>
              <a:gd name="connsiteY121" fmla="*/ 18584052 h 25396168"/>
              <a:gd name="connsiteX122" fmla="*/ 13330511 w 22507223"/>
              <a:gd name="connsiteY122" fmla="*/ 17700132 h 25396168"/>
              <a:gd name="connsiteX123" fmla="*/ 11797366 w 22507223"/>
              <a:gd name="connsiteY123" fmla="*/ 14889567 h 25396168"/>
              <a:gd name="connsiteX124" fmla="*/ 11698611 w 22507223"/>
              <a:gd name="connsiteY124" fmla="*/ 14744176 h 25396168"/>
              <a:gd name="connsiteX125" fmla="*/ 11146923 w 22507223"/>
              <a:gd name="connsiteY125" fmla="*/ 14082150 h 25396168"/>
              <a:gd name="connsiteX126" fmla="*/ 11179842 w 22507223"/>
              <a:gd name="connsiteY126" fmla="*/ 13663964 h 25396168"/>
              <a:gd name="connsiteX127" fmla="*/ 12911105 w 22507223"/>
              <a:gd name="connsiteY127" fmla="*/ 12149106 h 25396168"/>
              <a:gd name="connsiteX128" fmla="*/ 13004679 w 22507223"/>
              <a:gd name="connsiteY128" fmla="*/ 12144839 h 25396168"/>
              <a:gd name="connsiteX129" fmla="*/ 16010312 w 22507223"/>
              <a:gd name="connsiteY129" fmla="*/ 14330867 h 25396168"/>
              <a:gd name="connsiteX130" fmla="*/ 16115316 w 22507223"/>
              <a:gd name="connsiteY130" fmla="*/ 14313188 h 25396168"/>
              <a:gd name="connsiteX131" fmla="*/ 16121565 w 22507223"/>
              <a:gd name="connsiteY131" fmla="*/ 14236379 h 25396168"/>
              <a:gd name="connsiteX132" fmla="*/ 15058422 w 22507223"/>
              <a:gd name="connsiteY132" fmla="*/ 12108263 h 25396168"/>
              <a:gd name="connsiteX133" fmla="*/ 18661768 w 22507223"/>
              <a:gd name="connsiteY133" fmla="*/ 12565464 h 25396168"/>
              <a:gd name="connsiteX134" fmla="*/ 21252568 w 22507223"/>
              <a:gd name="connsiteY134" fmla="*/ 14172980 h 25396168"/>
              <a:gd name="connsiteX135" fmla="*/ 21491834 w 22507223"/>
              <a:gd name="connsiteY135" fmla="*/ 14258324 h 25396168"/>
              <a:gd name="connsiteX136" fmla="*/ 22101434 w 22507223"/>
              <a:gd name="connsiteY136" fmla="*/ 14337877 h 25396168"/>
              <a:gd name="connsiteX137" fmla="*/ 22184248 w 22507223"/>
              <a:gd name="connsiteY137" fmla="*/ 14270973 h 25396168"/>
              <a:gd name="connsiteX138" fmla="*/ 22162396 w 22507223"/>
              <a:gd name="connsiteY138" fmla="*/ 14209556 h 25396168"/>
              <a:gd name="connsiteX139" fmla="*/ 20236364 w 22507223"/>
              <a:gd name="connsiteY139" fmla="*/ 12336253 h 25396168"/>
              <a:gd name="connsiteX140" fmla="*/ 20232492 w 22507223"/>
              <a:gd name="connsiteY140" fmla="*/ 12230274 h 25396168"/>
              <a:gd name="connsiteX141" fmla="*/ 20253738 w 22507223"/>
              <a:gd name="connsiteY141" fmla="*/ 12214333 h 25396168"/>
              <a:gd name="connsiteX142" fmla="*/ 22240120 w 22507223"/>
              <a:gd name="connsiteY142" fmla="*/ 11172220 h 25396168"/>
              <a:gd name="connsiteX143" fmla="*/ 22274256 w 22507223"/>
              <a:gd name="connsiteY143" fmla="*/ 11135340 h 25396168"/>
              <a:gd name="connsiteX144" fmla="*/ 22501942 w 22507223"/>
              <a:gd name="connsiteY144" fmla="*/ 10605597 h 25396168"/>
              <a:gd name="connsiteX145" fmla="*/ 22459790 w 22507223"/>
              <a:gd name="connsiteY145" fmla="*/ 10508304 h 25396168"/>
              <a:gd name="connsiteX146" fmla="*/ 22413856 w 22507223"/>
              <a:gd name="connsiteY146" fmla="*/ 10505317 h 253961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</a:cxnLst>
            <a:rect l="l" t="t" r="r" b="b"/>
            <a:pathLst>
              <a:path w="22507223" h="25396168">
                <a:moveTo>
                  <a:pt x="22413856" y="10505317"/>
                </a:moveTo>
                <a:lnTo>
                  <a:pt x="18986682" y="11471535"/>
                </a:lnTo>
                <a:cubicBezTo>
                  <a:pt x="18729160" y="11544077"/>
                  <a:pt x="18456940" y="11546515"/>
                  <a:pt x="18198166" y="11478545"/>
                </a:cubicBezTo>
                <a:lnTo>
                  <a:pt x="12819056" y="10066100"/>
                </a:lnTo>
                <a:cubicBezTo>
                  <a:pt x="12670893" y="10027085"/>
                  <a:pt x="12513402" y="10046288"/>
                  <a:pt x="12378925" y="10119745"/>
                </a:cubicBezTo>
                <a:lnTo>
                  <a:pt x="10254164" y="11277986"/>
                </a:lnTo>
                <a:lnTo>
                  <a:pt x="10254164" y="10306893"/>
                </a:lnTo>
                <a:lnTo>
                  <a:pt x="12357284" y="8203770"/>
                </a:lnTo>
                <a:lnTo>
                  <a:pt x="13737418" y="7099478"/>
                </a:lnTo>
                <a:cubicBezTo>
                  <a:pt x="13813404" y="7038884"/>
                  <a:pt x="13913959" y="7018676"/>
                  <a:pt x="14007471" y="7045224"/>
                </a:cubicBezTo>
                <a:lnTo>
                  <a:pt x="17942744" y="8169632"/>
                </a:lnTo>
                <a:cubicBezTo>
                  <a:pt x="18019310" y="8191578"/>
                  <a:pt x="18101454" y="8182160"/>
                  <a:pt x="18171040" y="8143419"/>
                </a:cubicBezTo>
                <a:lnTo>
                  <a:pt x="20312870" y="6954698"/>
                </a:lnTo>
                <a:cubicBezTo>
                  <a:pt x="20349018" y="6934520"/>
                  <a:pt x="20361972" y="6888831"/>
                  <a:pt x="20341794" y="6852682"/>
                </a:cubicBezTo>
                <a:cubicBezTo>
                  <a:pt x="20325640" y="6823786"/>
                  <a:pt x="20292478" y="6808881"/>
                  <a:pt x="20260138" y="6816014"/>
                </a:cubicBezTo>
                <a:lnTo>
                  <a:pt x="18153054" y="7284187"/>
                </a:lnTo>
                <a:cubicBezTo>
                  <a:pt x="18094016" y="7297202"/>
                  <a:pt x="18032446" y="7292234"/>
                  <a:pt x="17976272" y="7269861"/>
                </a:cubicBezTo>
                <a:lnTo>
                  <a:pt x="15058422" y="6103696"/>
                </a:lnTo>
                <a:lnTo>
                  <a:pt x="15959105" y="3701563"/>
                </a:lnTo>
                <a:lnTo>
                  <a:pt x="19172306" y="1656962"/>
                </a:lnTo>
                <a:cubicBezTo>
                  <a:pt x="19230494" y="1619837"/>
                  <a:pt x="19274172" y="1563907"/>
                  <a:pt x="19296054" y="1498466"/>
                </a:cubicBezTo>
                <a:lnTo>
                  <a:pt x="19762400" y="99127"/>
                </a:lnTo>
                <a:cubicBezTo>
                  <a:pt x="19775718" y="59921"/>
                  <a:pt x="19754750" y="17331"/>
                  <a:pt x="19715552" y="3996"/>
                </a:cubicBezTo>
                <a:cubicBezTo>
                  <a:pt x="19688334" y="-5261"/>
                  <a:pt x="19658218" y="1857"/>
                  <a:pt x="19638040" y="22318"/>
                </a:cubicBezTo>
                <a:lnTo>
                  <a:pt x="18662682" y="997679"/>
                </a:lnTo>
                <a:lnTo>
                  <a:pt x="15659792" y="2799354"/>
                </a:lnTo>
                <a:lnTo>
                  <a:pt x="14578057" y="1988890"/>
                </a:lnTo>
                <a:cubicBezTo>
                  <a:pt x="14502466" y="1932197"/>
                  <a:pt x="14457965" y="1843195"/>
                  <a:pt x="14457965" y="1748707"/>
                </a:cubicBezTo>
                <a:lnTo>
                  <a:pt x="14457965" y="645939"/>
                </a:lnTo>
                <a:cubicBezTo>
                  <a:pt x="14457843" y="604362"/>
                  <a:pt x="14424010" y="570760"/>
                  <a:pt x="14382436" y="570891"/>
                </a:cubicBezTo>
                <a:cubicBezTo>
                  <a:pt x="14357442" y="570971"/>
                  <a:pt x="14334125" y="583443"/>
                  <a:pt x="14320196" y="604182"/>
                </a:cubicBezTo>
                <a:lnTo>
                  <a:pt x="13393299" y="1994681"/>
                </a:lnTo>
                <a:cubicBezTo>
                  <a:pt x="13314021" y="2113797"/>
                  <a:pt x="13329687" y="2272293"/>
                  <a:pt x="13430789" y="2373548"/>
                </a:cubicBezTo>
                <a:lnTo>
                  <a:pt x="14758193" y="3700954"/>
                </a:lnTo>
                <a:lnTo>
                  <a:pt x="13587457" y="5456909"/>
                </a:lnTo>
                <a:cubicBezTo>
                  <a:pt x="13567279" y="5487175"/>
                  <a:pt x="13541768" y="5513510"/>
                  <a:pt x="13512171" y="5534633"/>
                </a:cubicBezTo>
                <a:lnTo>
                  <a:pt x="13146411" y="5795542"/>
                </a:lnTo>
                <a:cubicBezTo>
                  <a:pt x="13037080" y="5873571"/>
                  <a:pt x="12889282" y="5869578"/>
                  <a:pt x="12784309" y="5785788"/>
                </a:cubicBezTo>
                <a:lnTo>
                  <a:pt x="10665644" y="4092013"/>
                </a:lnTo>
                <a:cubicBezTo>
                  <a:pt x="10594595" y="4034954"/>
                  <a:pt x="10553234" y="3948756"/>
                  <a:pt x="10553172" y="3857621"/>
                </a:cubicBezTo>
                <a:lnTo>
                  <a:pt x="10553172" y="2217795"/>
                </a:lnTo>
                <a:cubicBezTo>
                  <a:pt x="10552777" y="2176220"/>
                  <a:pt x="10518760" y="2142814"/>
                  <a:pt x="10477186" y="2143210"/>
                </a:cubicBezTo>
                <a:cubicBezTo>
                  <a:pt x="10449145" y="2143454"/>
                  <a:pt x="10423572" y="2159273"/>
                  <a:pt x="10410831" y="2184267"/>
                </a:cubicBezTo>
                <a:lnTo>
                  <a:pt x="9448883" y="4108472"/>
                </a:lnTo>
                <a:cubicBezTo>
                  <a:pt x="9391915" y="4224479"/>
                  <a:pt x="9415476" y="4363895"/>
                  <a:pt x="9507403" y="4454725"/>
                </a:cubicBezTo>
                <a:lnTo>
                  <a:pt x="11806511" y="6753835"/>
                </a:lnTo>
                <a:lnTo>
                  <a:pt x="9501613" y="8399757"/>
                </a:lnTo>
                <a:cubicBezTo>
                  <a:pt x="9411148" y="8464466"/>
                  <a:pt x="9292276" y="8473762"/>
                  <a:pt x="9192850" y="8423836"/>
                </a:cubicBezTo>
                <a:lnTo>
                  <a:pt x="6351504" y="7003466"/>
                </a:lnTo>
                <a:lnTo>
                  <a:pt x="6351504" y="3274538"/>
                </a:lnTo>
                <a:cubicBezTo>
                  <a:pt x="6351749" y="3166578"/>
                  <a:pt x="6409935" y="3067091"/>
                  <a:pt x="6503904" y="3013934"/>
                </a:cubicBezTo>
                <a:lnTo>
                  <a:pt x="8052898" y="2130013"/>
                </a:lnTo>
                <a:cubicBezTo>
                  <a:pt x="8088926" y="2109621"/>
                  <a:pt x="8101636" y="2063871"/>
                  <a:pt x="8081245" y="2027843"/>
                </a:cubicBezTo>
                <a:cubicBezTo>
                  <a:pt x="8065182" y="1999467"/>
                  <a:pt x="8032690" y="1984714"/>
                  <a:pt x="8000778" y="1991328"/>
                </a:cubicBezTo>
                <a:lnTo>
                  <a:pt x="5673325" y="2456758"/>
                </a:lnTo>
                <a:cubicBezTo>
                  <a:pt x="5542169" y="2483124"/>
                  <a:pt x="5444176" y="2592913"/>
                  <a:pt x="5432838" y="2726202"/>
                </a:cubicBezTo>
                <a:lnTo>
                  <a:pt x="5148764" y="6103696"/>
                </a:lnTo>
                <a:lnTo>
                  <a:pt x="3260833" y="4216066"/>
                </a:lnTo>
                <a:cubicBezTo>
                  <a:pt x="3120350" y="4075462"/>
                  <a:pt x="2947102" y="3971982"/>
                  <a:pt x="2756693" y="3914923"/>
                </a:cubicBezTo>
                <a:lnTo>
                  <a:pt x="448443" y="3222417"/>
                </a:lnTo>
                <a:cubicBezTo>
                  <a:pt x="408789" y="3210469"/>
                  <a:pt x="366970" y="3232933"/>
                  <a:pt x="355022" y="3272587"/>
                </a:cubicBezTo>
                <a:cubicBezTo>
                  <a:pt x="345969" y="3302671"/>
                  <a:pt x="356607" y="3335193"/>
                  <a:pt x="381692" y="3354091"/>
                </a:cubicBezTo>
                <a:lnTo>
                  <a:pt x="2446103" y="4902782"/>
                </a:lnTo>
                <a:lnTo>
                  <a:pt x="4848536" y="8205599"/>
                </a:lnTo>
                <a:lnTo>
                  <a:pt x="7965421" y="10188020"/>
                </a:lnTo>
                <a:cubicBezTo>
                  <a:pt x="8076520" y="10258552"/>
                  <a:pt x="8128581" y="10393334"/>
                  <a:pt x="8093742" y="10520252"/>
                </a:cubicBezTo>
                <a:lnTo>
                  <a:pt x="7415866" y="13005900"/>
                </a:lnTo>
                <a:lnTo>
                  <a:pt x="4922907" y="10593709"/>
                </a:lnTo>
                <a:cubicBezTo>
                  <a:pt x="4823664" y="10497941"/>
                  <a:pt x="4694551" y="10439176"/>
                  <a:pt x="4557147" y="10427288"/>
                </a:cubicBezTo>
                <a:lnTo>
                  <a:pt x="3161468" y="10302626"/>
                </a:lnTo>
                <a:cubicBezTo>
                  <a:pt x="2987671" y="10287050"/>
                  <a:pt x="2817897" y="10241361"/>
                  <a:pt x="2659767" y="10167599"/>
                </a:cubicBezTo>
                <a:lnTo>
                  <a:pt x="107372" y="8975525"/>
                </a:lnTo>
                <a:cubicBezTo>
                  <a:pt x="70034" y="8957633"/>
                  <a:pt x="25259" y="8973421"/>
                  <a:pt x="7367" y="9010759"/>
                </a:cubicBezTo>
                <a:cubicBezTo>
                  <a:pt x="-6258" y="9039197"/>
                  <a:pt x="-649" y="9073091"/>
                  <a:pt x="21418" y="9095615"/>
                </a:cubicBezTo>
                <a:lnTo>
                  <a:pt x="1742624" y="10889062"/>
                </a:lnTo>
                <a:lnTo>
                  <a:pt x="79330" y="11828151"/>
                </a:lnTo>
                <a:cubicBezTo>
                  <a:pt x="43303" y="11848603"/>
                  <a:pt x="30684" y="11894354"/>
                  <a:pt x="51136" y="11930381"/>
                </a:cubicBezTo>
                <a:cubicBezTo>
                  <a:pt x="63298" y="11951808"/>
                  <a:pt x="85243" y="11965890"/>
                  <a:pt x="109810" y="11968054"/>
                </a:cubicBezTo>
                <a:lnTo>
                  <a:pt x="1115650" y="12067724"/>
                </a:lnTo>
                <a:cubicBezTo>
                  <a:pt x="1192521" y="12075374"/>
                  <a:pt x="1270153" y="12067998"/>
                  <a:pt x="1344250" y="12046083"/>
                </a:cubicBezTo>
                <a:lnTo>
                  <a:pt x="3563499" y="11392591"/>
                </a:lnTo>
                <a:cubicBezTo>
                  <a:pt x="3671063" y="11361075"/>
                  <a:pt x="3787253" y="11391951"/>
                  <a:pt x="3864946" y="11472753"/>
                </a:cubicBezTo>
                <a:lnTo>
                  <a:pt x="6120467" y="13819717"/>
                </a:lnTo>
                <a:lnTo>
                  <a:pt x="4970761" y="14244913"/>
                </a:lnTo>
                <a:lnTo>
                  <a:pt x="2952070" y="15006914"/>
                </a:lnTo>
                <a:cubicBezTo>
                  <a:pt x="2913300" y="15021423"/>
                  <a:pt x="2893610" y="15064643"/>
                  <a:pt x="2908149" y="15103414"/>
                </a:cubicBezTo>
                <a:cubicBezTo>
                  <a:pt x="2919640" y="15134168"/>
                  <a:pt x="2949785" y="15153828"/>
                  <a:pt x="2982551" y="15152000"/>
                </a:cubicBezTo>
                <a:lnTo>
                  <a:pt x="6089681" y="15017887"/>
                </a:lnTo>
                <a:lnTo>
                  <a:pt x="8190972" y="15632670"/>
                </a:lnTo>
                <a:cubicBezTo>
                  <a:pt x="8407898" y="15696616"/>
                  <a:pt x="8592851" y="15839812"/>
                  <a:pt x="8709132" y="16033787"/>
                </a:cubicBezTo>
                <a:lnTo>
                  <a:pt x="9055995" y="16612908"/>
                </a:lnTo>
                <a:lnTo>
                  <a:pt x="9878955" y="19078438"/>
                </a:lnTo>
                <a:cubicBezTo>
                  <a:pt x="9930710" y="19233338"/>
                  <a:pt x="9939336" y="19399392"/>
                  <a:pt x="9903949" y="19558804"/>
                </a:cubicBezTo>
                <a:lnTo>
                  <a:pt x="9424193" y="21718010"/>
                </a:lnTo>
                <a:cubicBezTo>
                  <a:pt x="9380912" y="21912412"/>
                  <a:pt x="9274476" y="22087002"/>
                  <a:pt x="9121527" y="22214528"/>
                </a:cubicBezTo>
                <a:lnTo>
                  <a:pt x="7618558" y="23466650"/>
                </a:lnTo>
                <a:cubicBezTo>
                  <a:pt x="7576770" y="23501700"/>
                  <a:pt x="7532544" y="23533766"/>
                  <a:pt x="7486276" y="23562662"/>
                </a:cubicBezTo>
                <a:lnTo>
                  <a:pt x="5474595" y="24820878"/>
                </a:lnTo>
                <a:cubicBezTo>
                  <a:pt x="5439300" y="24842548"/>
                  <a:pt x="5428235" y="24888694"/>
                  <a:pt x="5449907" y="24923990"/>
                </a:cubicBezTo>
                <a:cubicBezTo>
                  <a:pt x="5465969" y="24950204"/>
                  <a:pt x="5496419" y="24963950"/>
                  <a:pt x="5526716" y="24958646"/>
                </a:cubicBezTo>
                <a:lnTo>
                  <a:pt x="8561304" y="24452678"/>
                </a:lnTo>
                <a:cubicBezTo>
                  <a:pt x="8681151" y="24432440"/>
                  <a:pt x="8801426" y="24486328"/>
                  <a:pt x="8866104" y="24589228"/>
                </a:cubicBezTo>
                <a:lnTo>
                  <a:pt x="9263564" y="25233272"/>
                </a:lnTo>
                <a:cubicBezTo>
                  <a:pt x="9307699" y="25303558"/>
                  <a:pt x="9400449" y="25324742"/>
                  <a:pt x="9470736" y="25280638"/>
                </a:cubicBezTo>
                <a:cubicBezTo>
                  <a:pt x="9475399" y="25277680"/>
                  <a:pt x="9479911" y="25274510"/>
                  <a:pt x="9484238" y="25271066"/>
                </a:cubicBezTo>
                <a:lnTo>
                  <a:pt x="10379742" y="24558750"/>
                </a:lnTo>
                <a:cubicBezTo>
                  <a:pt x="10483221" y="24476362"/>
                  <a:pt x="10628428" y="24471424"/>
                  <a:pt x="10737271" y="24546556"/>
                </a:cubicBezTo>
                <a:lnTo>
                  <a:pt x="11930259" y="25369516"/>
                </a:lnTo>
                <a:cubicBezTo>
                  <a:pt x="11998534" y="25416700"/>
                  <a:pt x="12092139" y="25399570"/>
                  <a:pt x="12139290" y="25331296"/>
                </a:cubicBezTo>
                <a:cubicBezTo>
                  <a:pt x="12139626" y="25330838"/>
                  <a:pt x="12139961" y="25330352"/>
                  <a:pt x="12140266" y="25329894"/>
                </a:cubicBezTo>
                <a:lnTo>
                  <a:pt x="12829724" y="24309118"/>
                </a:lnTo>
                <a:cubicBezTo>
                  <a:pt x="12904918" y="24197134"/>
                  <a:pt x="13045583" y="24149128"/>
                  <a:pt x="13173538" y="24191768"/>
                </a:cubicBezTo>
                <a:lnTo>
                  <a:pt x="15289764" y="24897078"/>
                </a:lnTo>
                <a:cubicBezTo>
                  <a:pt x="15534672" y="24978794"/>
                  <a:pt x="15791160" y="25020462"/>
                  <a:pt x="16049327" y="25020522"/>
                </a:cubicBezTo>
                <a:lnTo>
                  <a:pt x="18043938" y="25020522"/>
                </a:lnTo>
                <a:cubicBezTo>
                  <a:pt x="18085512" y="25020308"/>
                  <a:pt x="18119040" y="24986414"/>
                  <a:pt x="18118826" y="24944840"/>
                </a:cubicBezTo>
                <a:cubicBezTo>
                  <a:pt x="18118676" y="24916706"/>
                  <a:pt x="18102856" y="24890980"/>
                  <a:pt x="18077770" y="24878178"/>
                </a:cubicBezTo>
                <a:lnTo>
                  <a:pt x="15060250" y="23370028"/>
                </a:lnTo>
                <a:cubicBezTo>
                  <a:pt x="14862435" y="23271302"/>
                  <a:pt x="14695770" y="23119846"/>
                  <a:pt x="14578666" y="22932334"/>
                </a:cubicBezTo>
                <a:lnTo>
                  <a:pt x="13367086" y="20993804"/>
                </a:lnTo>
                <a:cubicBezTo>
                  <a:pt x="13295458" y="20879076"/>
                  <a:pt x="13264643" y="20743564"/>
                  <a:pt x="13279609" y="20609146"/>
                </a:cubicBezTo>
                <a:lnTo>
                  <a:pt x="13504551" y="18584052"/>
                </a:lnTo>
                <a:cubicBezTo>
                  <a:pt x="13538262" y="18278550"/>
                  <a:pt x="13477516" y="17970062"/>
                  <a:pt x="13330511" y="17700132"/>
                </a:cubicBezTo>
                <a:lnTo>
                  <a:pt x="11797366" y="14889567"/>
                </a:lnTo>
                <a:cubicBezTo>
                  <a:pt x="11769233" y="14838024"/>
                  <a:pt x="11736163" y="14789317"/>
                  <a:pt x="11698611" y="14744176"/>
                </a:cubicBezTo>
                <a:lnTo>
                  <a:pt x="11146923" y="14082150"/>
                </a:lnTo>
                <a:cubicBezTo>
                  <a:pt x="11042377" y="13956999"/>
                  <a:pt x="11057006" y="13771223"/>
                  <a:pt x="11179842" y="13663964"/>
                </a:cubicBezTo>
                <a:lnTo>
                  <a:pt x="12911105" y="12149106"/>
                </a:lnTo>
                <a:cubicBezTo>
                  <a:pt x="12937409" y="12125881"/>
                  <a:pt x="12976363" y="12124082"/>
                  <a:pt x="13004679" y="12144839"/>
                </a:cubicBezTo>
                <a:lnTo>
                  <a:pt x="16010312" y="14330867"/>
                </a:lnTo>
                <a:cubicBezTo>
                  <a:pt x="16044174" y="14354976"/>
                  <a:pt x="16091206" y="14347083"/>
                  <a:pt x="16115316" y="14313188"/>
                </a:cubicBezTo>
                <a:cubicBezTo>
                  <a:pt x="16131318" y="14290694"/>
                  <a:pt x="16133724" y="14261190"/>
                  <a:pt x="16121565" y="14236379"/>
                </a:cubicBezTo>
                <a:lnTo>
                  <a:pt x="15058422" y="12108263"/>
                </a:lnTo>
                <a:lnTo>
                  <a:pt x="18661768" y="12565464"/>
                </a:lnTo>
                <a:lnTo>
                  <a:pt x="21252568" y="14172980"/>
                </a:lnTo>
                <a:cubicBezTo>
                  <a:pt x="21325262" y="14218304"/>
                  <a:pt x="21406856" y="14247413"/>
                  <a:pt x="21491834" y="14258324"/>
                </a:cubicBezTo>
                <a:lnTo>
                  <a:pt x="22101434" y="14337877"/>
                </a:lnTo>
                <a:cubicBezTo>
                  <a:pt x="22142766" y="14342267"/>
                  <a:pt x="22179860" y="14312305"/>
                  <a:pt x="22184248" y="14270973"/>
                </a:cubicBezTo>
                <a:cubicBezTo>
                  <a:pt x="22186658" y="14248235"/>
                  <a:pt x="22178612" y="14225650"/>
                  <a:pt x="22162396" y="14209556"/>
                </a:cubicBezTo>
                <a:lnTo>
                  <a:pt x="20236364" y="12336253"/>
                </a:lnTo>
                <a:cubicBezTo>
                  <a:pt x="20206036" y="12308059"/>
                  <a:pt x="20204300" y="12260632"/>
                  <a:pt x="20232492" y="12230274"/>
                </a:cubicBezTo>
                <a:cubicBezTo>
                  <a:pt x="20238558" y="12223752"/>
                  <a:pt x="20245752" y="12218357"/>
                  <a:pt x="20253738" y="12214333"/>
                </a:cubicBezTo>
                <a:lnTo>
                  <a:pt x="22240120" y="11172220"/>
                </a:lnTo>
                <a:cubicBezTo>
                  <a:pt x="22255420" y="11164265"/>
                  <a:pt x="22267490" y="11151220"/>
                  <a:pt x="22274256" y="11135340"/>
                </a:cubicBezTo>
                <a:lnTo>
                  <a:pt x="22501942" y="10605597"/>
                </a:lnTo>
                <a:cubicBezTo>
                  <a:pt x="22517182" y="10567101"/>
                  <a:pt x="22498316" y="10523514"/>
                  <a:pt x="22459790" y="10508304"/>
                </a:cubicBezTo>
                <a:cubicBezTo>
                  <a:pt x="22445188" y="10502514"/>
                  <a:pt x="22429096" y="10501477"/>
                  <a:pt x="22413856" y="10505317"/>
                </a:cubicBezTo>
                <a:close/>
              </a:path>
            </a:pathLst>
          </a:custGeom>
          <a:solidFill>
            <a:srgbClr val="422C00"/>
          </a:solidFill>
          <a:ln w="304800" cap="flat">
            <a:noFill/>
            <a:prstDash val="solid"/>
            <a:miter/>
          </a:ln>
        </xdr:spPr>
        <xdr:txBody>
          <a:bodyPr rtlCol="0" anchor="ctr"/>
          <a:lstStyle/>
          <a:p>
            <a:endParaRPr lang="en-GB"/>
          </a:p>
        </xdr:txBody>
      </xdr:sp>
    </xdr:grp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9554E-2E86-4299-AF17-D1F5D6A2E80D}" name="tblPValSig" displayName="tblPValSig" ref="J191:K195" totalsRowShown="0">
  <autoFilter ref="J191:K195" xr:uid="{CE39554E-2E86-4299-AF17-D1F5D6A2E80D}"/>
  <tableColumns count="2">
    <tableColumn id="1" xr3:uid="{C28E8071-E68F-418B-866D-AEB3544FA13A}" name="p-value"/>
    <tableColumn id="2" xr3:uid="{552E944D-8785-4236-84DF-6AA6BB5A4308}" name="Signific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F9D8E-91CD-4AA3-942A-EE8F03273663}" name="tblAppleCoords" displayName="tblAppleCoords" ref="A18:R30" totalsRowShown="0">
  <autoFilter ref="A18:R30" xr:uid="{D37F9D8E-91CD-4AA3-942A-EE8F03273663}"/>
  <tableColumns count="18">
    <tableColumn id="1" xr3:uid="{9B48ED5B-0EE9-45E9-A111-08B75CFF229C}" name="ID">
      <calculatedColumnFormula array="1">ROW() - ROW(tblAppleCoords[#Headers])</calculatedColumnFormula>
    </tableColumn>
    <tableColumn id="2" xr3:uid="{91A6523F-6D73-44DA-BF2C-1D043D60646A}" name="xPx"/>
    <tableColumn id="3" xr3:uid="{91E2FE63-BD6E-4B80-A764-52EE93AE7CC3}" name="yPx"/>
    <tableColumn id="6" xr3:uid="{2248DE75-1CA8-4963-B068-95B55FA45314}" name="xBase" dataDxfId="16">
      <calculatedColumnFormula>tblAppleCoords[[#This Row],[xPx]] / 814 * 0.825 + 0.085</calculatedColumnFormula>
    </tableColumn>
    <tableColumn id="5" xr3:uid="{24B09184-D9F8-4F3D-AAF9-E643D96CEF8F}" name="yBase" dataDxfId="15">
      <calculatedColumnFormula>(1 - tblAppleCoords[[#This Row],[yPx]] / 814) * 0.903 -0.002</calculatedColumnFormula>
    </tableColumn>
    <tableColumn id="10" xr3:uid="{2EA612B0-581F-4A54-8C6F-63260B8E22F3}" name="LabelSymbol" dataDxfId="14">
      <calculatedColumnFormula>IF(ISERROR(tblAppleCoords[[#This Row],[WeightJack]]), "", "′")</calculatedColumnFormula>
    </tableColumn>
    <tableColumn id="4" xr3:uid="{D84F2C75-B655-4AB4-889A-DEA9514EE9A1}" name="WeightJack" dataDxfId="13">
      <calculatedColumnFormula array="1">INDEX(weightsJack, tblAppleCoords[[#This Row],[ID]])</calculatedColumnFormula>
    </tableColumn>
    <tableColumn id="19" xr3:uid="{927430EE-7B79-4DE8-91AD-C616A221A9F5}" name="WeightLblJack" dataDxfId="12">
      <calculatedColumnFormula>IF(showWeightLabels, VALUE(tblAppleCoords[[#This Row],[WeightJack]]), "")</calculatedColumnFormula>
    </tableColumn>
    <tableColumn id="13" xr3:uid="{4DEE1EBF-0355-4721-9FB3-ABCCDAFD84A8}" name="xJack" dataDxfId="11">
      <calculatedColumnFormula>tblAppleCoords[[#This Row],[xBase]]</calculatedColumnFormula>
    </tableColumn>
    <tableColumn id="12" xr3:uid="{B7E185DC-5EEE-47E8-8919-EB0050E764C2}" name="yJack" dataDxfId="10">
      <calculatedColumnFormula>tblAppleCoords[[#This Row],[yBase]] - 0.5 * biggestBubbleSize * tblAppleCoords[[#This Row],[WeightJack]] / weightMax + bubbleOffsetYConst</calculatedColumnFormula>
    </tableColumn>
    <tableColumn id="8" xr3:uid="{1C56C244-785F-4230-B7AE-A18EE654D8C6}" name="xLblJack" dataDxfId="9">
      <calculatedColumnFormula>tblAppleCoords[[#This Row],[xBase]] + lblOffsetXConst</calculatedColumnFormula>
    </tableColumn>
    <tableColumn id="9" xr3:uid="{B2858FD8-35F0-4E71-BD68-585F1742D522}" name="yLblJack" dataDxfId="8">
      <calculatedColumnFormula>tblAppleCoords[[#This Row],[yBase]] + lblOffsetYConst</calculatedColumnFormula>
    </tableColumn>
    <tableColumn id="14" xr3:uid="{8FBA2E6C-C04A-4890-B264-CADC1C01C65C}" name="WeightJill" dataDxfId="7">
      <calculatedColumnFormula array="1">INDEX(weightsJill, tblAppleCoords[[#This Row],[ID]])</calculatedColumnFormula>
    </tableColumn>
    <tableColumn id="20" xr3:uid="{CAE5366F-F919-42D7-B0BE-D1770DD16E8E}" name="WeightLblJill" dataDxfId="6">
      <calculatedColumnFormula>IF(showWeightLabels, VALUE(tblAppleCoords[[#This Row],[WeightJill]]), "")</calculatedColumnFormula>
    </tableColumn>
    <tableColumn id="15" xr3:uid="{B17778FD-8181-4D60-8FD3-A926CC586B1A}" name="xJill" dataDxfId="5">
      <calculatedColumnFormula>tblAppleCoords[[#This Row],[xBase]]</calculatedColumnFormula>
    </tableColumn>
    <tableColumn id="16" xr3:uid="{664B913F-37C0-4773-9F6B-D492C576414F}" name="yJill" dataDxfId="4">
      <calculatedColumnFormula>tblAppleCoords[[#This Row],[yBase]] - 0.5 * biggestBubbleSize * tblAppleCoords[[#This Row],[WeightJill]] / weightMax + bubbleOffsetYConst</calculatedColumnFormula>
    </tableColumn>
    <tableColumn id="17" xr3:uid="{1DCC928F-C5B3-4899-AA8F-FA854FB734EE}" name="xLblJill" dataDxfId="3">
      <calculatedColumnFormula>tblAppleCoords[[#This Row],[xBase]] + lblOffsetXConst</calculatedColumnFormula>
    </tableColumn>
    <tableColumn id="18" xr3:uid="{E83B8A86-A2F5-4C00-80F3-C2B663E00D8F}" name="yLblJill" dataDxfId="2">
      <calculatedColumnFormula>tblAppleCoords[[#This Row],[yBase]] + lblOffsetYConst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EF7E1-C265-444A-9B5D-50D6A9B2FDDE}" name="tblBoldDigits" displayName="tblBoldDigits" ref="A36:B46" totalsRowShown="0">
  <autoFilter ref="A36:B46" xr:uid="{F9CEF7E1-C265-444A-9B5D-50D6A9B2FDDE}"/>
  <tableColumns count="2">
    <tableColumn id="1" xr3:uid="{BA0A9C5C-1633-418C-B681-87A0C6CC8388}" name="Digit"/>
    <tableColumn id="2" xr3:uid="{5F432A89-F982-4FFE-B5A0-02E0E9427C93}" name="Bo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B78DD-6435-4FCA-BA42-F6733BA82732}" name="tblCircledDigits" displayName="tblCircledDigits" ref="D36:F56" totalsRowShown="0">
  <autoFilter ref="D36:F56" xr:uid="{A6FB78DD-6435-4FCA-BA42-F6733BA82732}"/>
  <tableColumns count="3">
    <tableColumn id="1" xr3:uid="{B0EEDC65-3465-40EF-80D7-0FA25DCE6EAE}" name="Digit">
      <calculatedColumnFormula array="1">ROW() - ROW(tblCircledDigits[#Headers])</calculatedColumnFormula>
    </tableColumn>
    <tableColumn id="2" xr3:uid="{BA9C0A35-46DB-434F-8BAF-93A97130F9AB}" name="Circled" dataDxfId="0">
      <calculatedColumnFormula>_xlfn.UNICHAR(9312 + tblCircledDigits[[#This Row],[Digit]] - 1)</calculatedColumnFormula>
    </tableColumn>
    <tableColumn id="3" xr3:uid="{4312B43B-51B2-495B-8FE7-B211D6F34577}" name="Unicode" dataDxfId="1">
      <calculatedColumnFormula>_xlfn.UNICODE(tblCircledDigits[[#This Row],[Circled]])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70BA-7CA0-49AC-B4C9-A5B073451B08}">
  <dimension ref="A2:K228"/>
  <sheetViews>
    <sheetView showGridLines="0" tabSelected="1" zoomScale="145" zoomScaleNormal="145" workbookViewId="0"/>
  </sheetViews>
  <sheetFormatPr defaultRowHeight="15" x14ac:dyDescent="0.25"/>
  <cols>
    <col min="2" max="2" width="14.140625" customWidth="1"/>
    <col min="3" max="4" width="15.140625" customWidth="1"/>
    <col min="6" max="7" width="15.140625" customWidth="1"/>
    <col min="8" max="8" width="14.140625" customWidth="1"/>
    <col min="9" max="9" width="9.28515625" customWidth="1"/>
    <col min="10" max="10" width="11.5703125" customWidth="1"/>
    <col min="11" max="11" width="19.5703125" customWidth="1"/>
  </cols>
  <sheetData>
    <row r="2" spans="2:2" ht="18.75" x14ac:dyDescent="0.3">
      <c r="B2" s="3" t="s">
        <v>0</v>
      </c>
    </row>
    <row r="4" spans="2:2" x14ac:dyDescent="0.25">
      <c r="B4" t="s">
        <v>36</v>
      </c>
    </row>
    <row r="22" spans="2:3" x14ac:dyDescent="0.25">
      <c r="B22" t="str">
        <f>"To help us find out, we pick " &amp; N_ &amp; " random apple" &amp; IF(N_ = 1, "", "s") &amp; " from each tree and weigh " &amp; IF(N_ = 1, "it.", "them.")</f>
        <v>To help us find out, we pick 5 random apples from each tree and weigh them.</v>
      </c>
    </row>
    <row r="23" spans="2:3" ht="5.0999999999999996" customHeight="1" x14ac:dyDescent="0.25"/>
    <row r="24" spans="2:3" x14ac:dyDescent="0.25">
      <c r="B24" s="12" t="s">
        <v>42</v>
      </c>
      <c r="C24" s="12" t="str" cm="1">
        <f t="array" aca="1" ref="C24" ca="1">_xlfn.CONCAT(
    "{",
    _xlfn.TEXTJOIN(", ", TRUE, TEXT(_xlfn.TAKE(weightsJack, 10), "#,0.0")),
    IF(N_ &gt; 10, ", (…" &amp; TEXT(N_ - 10, "#,0") &amp; " more…)", ""),
    "} g, mean = ",
    TEXT(AVERAGE(weightsJack), "#,0.0"),
    " g"
)</f>
        <v>{107.1, 94.1, 95.7, 88.2, 81.6} g, mean = 93.3 g</v>
      </c>
    </row>
    <row r="25" spans="2:3" x14ac:dyDescent="0.25">
      <c r="B25" s="11" t="s">
        <v>43</v>
      </c>
      <c r="C25" s="11" t="str" cm="1">
        <f t="array" aca="1" ref="C25" ca="1">_xlfn.CONCAT(
    "{",
    _xlfn.TEXTJOIN(", ", TRUE, TEXT(_xlfn.TAKE(weightsJill, 10), "#,0.0")),
    IF(N_ &gt; 10, ", (…" &amp; TEXT(N_ - 10, "#,0") &amp; " more…)", ""),
    "} g, mean = ",
    TEXT(AVERAGE(weightsJill), "#,0.0"),
    " g"
)</f>
        <v>{100.9, 96.8, 104.7, 108.6, 106.9} g, mean = 103.6 g</v>
      </c>
    </row>
    <row r="26" spans="2:3" ht="5.0999999999999996" customHeight="1" x14ac:dyDescent="0.25"/>
    <row r="27" spans="2:3" x14ac:dyDescent="0.25">
      <c r="B27" s="1" t="str">
        <f ca="1">_xlfn.CONCAT(
    "In this sample, ",
    IF(AVERAGE(weightsJack) &gt; AVERAGE(weightsJill), "Jack", "Jill"),
    "'s apple",
    IF(N_ = 1, "", "s"),
    " have a higher mean weight than ",
    IF(AVERAGE(weightsJill) &gt; AVERAGE(weightsJack), "Jack", "Jill"),
    "'s."
)</f>
        <v>In this sample, Jill's apples have a higher mean weight than Jack's.</v>
      </c>
    </row>
    <row r="30" spans="2:3" x14ac:dyDescent="0.25">
      <c r="B30" t="str">
        <f ca="1">_xlfn.CONCAT(
    "Is the matter settled? Does ",
    IF(AVERAGE(weightsJack) &gt; AVERAGE(weightsJill), "Jack", "Jill"),
    "'s tree definitely produce heavier apples than ",
    IF(AVERAGE(weightsJill) &gt; AVERAGE(weightsJack), "Jack", "Jill"),
    "'s tree?"
)</f>
        <v>Is the matter settled? Does Jill's tree definitely produce heavier apples than Jack's tree?</v>
      </c>
    </row>
    <row r="31" spans="2:3" ht="5.0999999999999996" customHeight="1" x14ac:dyDescent="0.25"/>
    <row r="32" spans="2:3" x14ac:dyDescent="0.25">
      <c r="B32" t="str">
        <f ca="1">_xlfn.CONCAT(
    "What if we picked a new sample of ",
    N_ &amp; " random apple" &amp; IF(N_ = 1, "", "s"),
    " from each tree—would ",
    IF(AVERAGE(weightsJack) &gt; AVERAGE(weightsJill), "Jack", "Jill"),
    "'s apples definitely be heavier than ",
    IF(AVERAGE(weightsJill) &gt; AVERAGE(weightsJack), "Jack", "Jill"),
    "'s in the new sample, too?"
)</f>
        <v>What if we picked a new sample of 5 random apples from each tree—would Jill's apples definitely be heavier than Jack's in the new sample, too?</v>
      </c>
    </row>
    <row r="62" spans="2:11" x14ac:dyDescent="0.25">
      <c r="B62" s="13" t="str">
        <f ca="1">_xlfn.CONCAT(
    "We suspect the answer to these questions is 𝗻𝗼. It is possible that the average apple weight on ",
    IF(AVERAGE(weightsJack) &gt; AVERAGE(weightsJill), "Jack", "Jill"),
    "'s 𝗲𝗻𝘁𝗶𝗿𝗲 𝘁𝗿𝗲𝗲 is actually a bit lower than"
)</f>
        <v>We suspect the answer to these questions is 𝗻𝗼. It is possible that the average apple weight on Jill's 𝗲𝗻𝘁𝗶𝗿𝗲 𝘁𝗿𝗲𝗲 is actually a bit lower than</v>
      </c>
      <c r="C62" s="13"/>
      <c r="D62" s="13"/>
      <c r="E62" s="13"/>
      <c r="F62" s="13"/>
      <c r="G62" s="13"/>
      <c r="H62" s="13"/>
      <c r="I62" s="13"/>
      <c r="J62" s="13"/>
      <c r="K62" s="13"/>
    </row>
    <row r="63" spans="2:11" x14ac:dyDescent="0.25">
      <c r="B63" s="13" t="str">
        <f ca="1">_xlfn.CONCAT(
    "the average apple weight on ",
    IF(AVERAGE(weightsJill) &gt; AVERAGE(weightsJack), "Jack", "Jill"),
    "'s 𝗲𝗻𝘁𝗶𝗿𝗲 𝘁𝗿𝗲𝗲, but that the random sample of ",
    N_ &amp; " apple" &amp; IF(N_ = 1, "", "s") &amp; " from ",
    IF(AVERAGE(weightsJack) &gt; AVERAGE(weightsJill), "Jack", "Jill"),
    "'s tree just happened to be a bit heavier than"
)</f>
        <v>the average apple weight on Jack's 𝗲𝗻𝘁𝗶𝗿𝗲 𝘁𝗿𝗲𝗲, but that the random sample of 5 apples from Jill's tree just happened to be a bit heavier than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2:11" x14ac:dyDescent="0.25">
      <c r="B64" s="13" t="str">
        <f ca="1">_xlfn.CONCAT(
    "the random sample of ",
    N_ &amp; " apple" &amp; IF(N_ = 1, "", "s") &amp; " from ",
    IF(AVERAGE(weightsJill) &gt; AVERAGE(weightsJack), "Jack", "Jill"),
    "'s tree. We understand that this can happen by random chance."
)</f>
        <v>the random sample of 5 apples from Jack's tree. We understand that this can happen by random chance.</v>
      </c>
      <c r="C64" s="13"/>
      <c r="D64" s="13"/>
      <c r="E64" s="13"/>
      <c r="F64" s="13"/>
      <c r="G64" s="13"/>
      <c r="H64" s="13"/>
      <c r="I64" s="13"/>
      <c r="J64" s="13"/>
      <c r="K64" s="13"/>
    </row>
    <row r="68" spans="1:10" ht="15.75" x14ac:dyDescent="0.25">
      <c r="A68" s="17" t="str">
        <f>_xlfn.XLOOKUP(1, tblCircledDigits[Digit], tblCircledDigits[Circled])</f>
        <v>①</v>
      </c>
      <c r="B68" s="24" t="s">
        <v>4</v>
      </c>
      <c r="C68" s="25"/>
      <c r="D68" s="26"/>
      <c r="E68" s="17" t="str">
        <f>_xlfn.XLOOKUP(3, tblCircledDigits[Digit], tblCircledDigits[Circled])</f>
        <v>③</v>
      </c>
      <c r="F68" s="24" t="s">
        <v>8</v>
      </c>
      <c r="G68" s="25"/>
      <c r="H68" s="26"/>
      <c r="I68" s="17" t="str">
        <f>_xlfn.XLOOKUP(4, tblCircledDigits[Digit], tblCircledDigits[Circled])</f>
        <v>④</v>
      </c>
      <c r="J68" s="2" t="s">
        <v>75</v>
      </c>
    </row>
    <row r="69" spans="1:10" x14ac:dyDescent="0.25">
      <c r="A69" s="17"/>
      <c r="B69" s="27" t="s">
        <v>37</v>
      </c>
      <c r="C69" s="22"/>
      <c r="D69" s="28"/>
      <c r="E69" s="17"/>
      <c r="F69" s="27" t="s">
        <v>50</v>
      </c>
      <c r="G69" s="22"/>
      <c r="H69" s="28"/>
      <c r="I69" s="17"/>
      <c r="J69" t="s">
        <v>71</v>
      </c>
    </row>
    <row r="70" spans="1:10" x14ac:dyDescent="0.25">
      <c r="B70" s="29" t="s">
        <v>6</v>
      </c>
      <c r="C70" s="22"/>
      <c r="D70" s="28"/>
      <c r="F70" s="29" t="s">
        <v>6</v>
      </c>
      <c r="G70" s="22"/>
      <c r="H70" s="28"/>
    </row>
    <row r="71" spans="1:10" x14ac:dyDescent="0.25">
      <c r="B71" s="29"/>
      <c r="C71" s="22" t="s">
        <v>32</v>
      </c>
      <c r="D71" s="28" t="s">
        <v>33</v>
      </c>
      <c r="F71" s="29"/>
      <c r="G71" s="22" t="s">
        <v>32</v>
      </c>
      <c r="H71" s="28" t="s">
        <v>33</v>
      </c>
      <c r="J71" s="12" t="s">
        <v>66</v>
      </c>
    </row>
    <row r="72" spans="1:10" x14ac:dyDescent="0.25">
      <c r="B72" s="29" t="s">
        <v>3</v>
      </c>
      <c r="C72" s="23">
        <v>95</v>
      </c>
      <c r="D72" s="30">
        <v>100</v>
      </c>
      <c r="F72" s="29" t="s">
        <v>9</v>
      </c>
      <c r="G72" s="34">
        <f ca="1">AVERAGE(_xlfn.ANCHORARRAY(B$86))</f>
        <v>93.347653464199738</v>
      </c>
      <c r="H72" s="35">
        <f ca="1">AVERAGE(_xlfn.ANCHORARRAY(C$86))</f>
        <v>103.58847289017142</v>
      </c>
      <c r="J72" s="12" t="str">
        <f>"The 𝗱𝗮𝘀𝗵𝗲𝗱 𝗴𝗿𝗲𝗲𝗻 𝗹𝗶𝗻𝗲 is the best-fit normal distribution to the sample of " &amp; N_ &amp; " apple" &amp; IF(N_ = 1, "", "s") &amp; " randomly picked from Jack's tree."</f>
        <v>The 𝗱𝗮𝘀𝗵𝗲𝗱 𝗴𝗿𝗲𝗲𝗻 𝗹𝗶𝗻𝗲 is the best-fit normal distribution to the sample of 5 apples randomly picked from Jack's tree.</v>
      </c>
    </row>
    <row r="73" spans="1:10" x14ac:dyDescent="0.25">
      <c r="B73" s="29" t="s">
        <v>2</v>
      </c>
      <c r="C73" s="23">
        <v>10</v>
      </c>
      <c r="D73" s="30">
        <v>5</v>
      </c>
      <c r="F73" s="29" t="s">
        <v>10</v>
      </c>
      <c r="G73" s="34">
        <f ca="1">_xlfn.STDEV.S(_xlfn.ANCHORARRAY(B$86))</f>
        <v>9.4880220851491561</v>
      </c>
      <c r="H73" s="35">
        <f ca="1">_xlfn.STDEV.S(_xlfn.ANCHORARRAY(C$86))</f>
        <v>4.7375851015576416</v>
      </c>
      <c r="J73" s="11" t="s">
        <v>67</v>
      </c>
    </row>
    <row r="74" spans="1:10" x14ac:dyDescent="0.25">
      <c r="B74" s="29"/>
      <c r="C74" s="22"/>
      <c r="D74" s="28"/>
      <c r="F74" s="29"/>
      <c r="G74" s="22"/>
      <c r="H74" s="28"/>
      <c r="J74" s="11" t="str">
        <f>"The 𝗱𝗮𝘀𝗵𝗲𝗱 𝗿𝗲𝗱 𝗹𝗶𝗻𝗲 is the best-fit normal distribution to the sample of " &amp; N_ &amp; " apple" &amp; IF(N_ = 1, "", "s") &amp; " randomly picked from Jill's tree."</f>
        <v>The 𝗱𝗮𝘀𝗵𝗲𝗱 𝗿𝗲𝗱 𝗹𝗶𝗻𝗲 is the best-fit normal distribution to the sample of 5 apples randomly picked from Jill's tree.</v>
      </c>
    </row>
    <row r="75" spans="1:10" x14ac:dyDescent="0.25">
      <c r="B75" s="31" t="s">
        <v>5</v>
      </c>
      <c r="C75" s="32">
        <v>5</v>
      </c>
      <c r="D75" s="33" t="str">
        <f>IF(C75 = 1, "apple", "apples")</f>
        <v>apples</v>
      </c>
      <c r="F75" s="31"/>
      <c r="G75" s="36"/>
      <c r="H75" s="33"/>
    </row>
    <row r="76" spans="1:10" x14ac:dyDescent="0.25">
      <c r="J76" t="str">
        <f>_xlfn.CONCAT(
    "Try experimenting with different simulation parameters: cells ",
    ADDRESS(ROW(popMeanJack), COLUMN(popMeanJack), 4, 1),
    ":",
    ADDRESS(ROW(popSDJill), COLUMN(popSDJill), 4, 1),
    " and cell ",
    ADDRESS(ROW(N_), COLUMN(N_), 4, 1),
    "."
)</f>
        <v>Try experimenting with different simulation parameters: cells C72:D73 and cell C75.</v>
      </c>
    </row>
    <row r="82" spans="1:6" ht="15.75" x14ac:dyDescent="0.25">
      <c r="A82" s="17" t="str">
        <f>_xlfn.XLOOKUP(2, tblCircledDigits[Digit], tblCircledDigits[Circled])</f>
        <v>②</v>
      </c>
      <c r="B82" s="2" t="s">
        <v>38</v>
      </c>
    </row>
    <row r="83" spans="1:6" x14ac:dyDescent="0.25">
      <c r="A83" s="17"/>
      <c r="B83" s="8" t="str">
        <f>"Jack's apples are drawn from a normal distribution with mean = " &amp; TEXT(popMeanJack, "General") &amp; " g, std. dev. = " &amp; TEXT(popSDJack, "General") &amp; " g"</f>
        <v>Jack's apples are drawn from a normal distribution with mean = 95 g, std. dev. = 10 g</v>
      </c>
    </row>
    <row r="84" spans="1:6" x14ac:dyDescent="0.25">
      <c r="B84" s="7" t="str">
        <f>"Jill's apples are drawn from a normal distribution with mean = " &amp; TEXT(popMeanJill, "General") &amp; " g, std. dev. = " &amp; TEXT(popSDJill, "General") &amp; " g"</f>
        <v>Jill's apples are drawn from a normal distribution with mean = 100 g, std. dev. = 5 g</v>
      </c>
    </row>
    <row r="85" spans="1:6" x14ac:dyDescent="0.25">
      <c r="B85" s="5" t="s">
        <v>1</v>
      </c>
      <c r="C85" s="6" t="s">
        <v>7</v>
      </c>
    </row>
    <row r="86" spans="1:6" x14ac:dyDescent="0.25">
      <c r="B86" cm="1">
        <f t="array" aca="1" ref="B86:B90" ca="1">_xlfn.NORM.INV(_xlfn.RANDARRAY(N_, 1, 0, 1, FALSE), popMeanJack, popSDJack)</f>
        <v>107.12667702747248</v>
      </c>
      <c r="C86" cm="1">
        <f t="array" aca="1" ref="C86:C90" ca="1">_xlfn.NORM.INV(_xlfn.RANDARRAY(N_, 1, 0, 1, FALSE), popMeanJill, popSDJill)</f>
        <v>100.92899697025943</v>
      </c>
    </row>
    <row r="87" spans="1:6" x14ac:dyDescent="0.25">
      <c r="B87">
        <f ca="1"/>
        <v>94.145719269695704</v>
      </c>
      <c r="C87">
        <f ca="1"/>
        <v>96.846938915285037</v>
      </c>
    </row>
    <row r="88" spans="1:6" x14ac:dyDescent="0.25">
      <c r="B88">
        <f ca="1"/>
        <v>95.650317315787163</v>
      </c>
      <c r="C88">
        <f ca="1"/>
        <v>104.66211126350406</v>
      </c>
    </row>
    <row r="89" spans="1:6" x14ac:dyDescent="0.25">
      <c r="B89">
        <f ca="1"/>
        <v>88.211302074336658</v>
      </c>
      <c r="C89">
        <f ca="1"/>
        <v>108.5984742805346</v>
      </c>
    </row>
    <row r="90" spans="1:6" x14ac:dyDescent="0.25">
      <c r="B90">
        <f ca="1"/>
        <v>81.60425163370661</v>
      </c>
      <c r="C90">
        <f ca="1"/>
        <v>106.90584302127395</v>
      </c>
    </row>
    <row r="96" spans="1:6" ht="15.75" x14ac:dyDescent="0.25">
      <c r="E96" s="17" t="str">
        <f>_xlfn.XLOOKUP(5, tblCircledDigits[Digit], tblCircledDigits[Circled])</f>
        <v>⑤</v>
      </c>
      <c r="F96" s="2" t="s">
        <v>77</v>
      </c>
    </row>
    <row r="97" spans="5:7" x14ac:dyDescent="0.25">
      <c r="E97" s="17"/>
      <c r="F97" s="14" t="s">
        <v>78</v>
      </c>
    </row>
    <row r="98" spans="5:7" x14ac:dyDescent="0.25">
      <c r="F98" s="14" t="s">
        <v>76</v>
      </c>
    </row>
    <row r="99" spans="5:7" x14ac:dyDescent="0.25">
      <c r="F99" s="14" t="s">
        <v>162</v>
      </c>
    </row>
    <row r="100" spans="5:7" x14ac:dyDescent="0.25">
      <c r="F100" s="14" t="s">
        <v>79</v>
      </c>
    </row>
    <row r="107" spans="5:7" ht="15.75" x14ac:dyDescent="0.25">
      <c r="E107" s="17" t="str">
        <f>_xlfn.XLOOKUP(6, tblCircledDigits[Digit], tblCircledDigits[Circled])</f>
        <v>⑥</v>
      </c>
      <c r="F107" s="2" t="s">
        <v>80</v>
      </c>
    </row>
    <row r="108" spans="5:7" x14ac:dyDescent="0.25">
      <c r="E108" s="17"/>
      <c r="F108" t="s">
        <v>81</v>
      </c>
    </row>
    <row r="109" spans="5:7" x14ac:dyDescent="0.25">
      <c r="F109" s="12" t="s">
        <v>42</v>
      </c>
      <c r="G109" s="12" t="str" cm="1">
        <f t="array" aca="1" ref="G109" ca="1">_xlfn.CONCAT(
    "{",
    _xlfn.TEXTJOIN(", ", TRUE, TEXT(_xlfn.TAKE(weightsJack, 10), "#,0.0")),
    IF(N_ &gt; 10, ", (…" &amp; TEXT(N_ - 10, "#,0") &amp; " more…)", ""),
    "} g, mean = ",
    TEXT(AVERAGE(weightsJack), "#,0.0"),
    " g"
)</f>
        <v>{107.1, 94.1, 95.7, 88.2, 81.6} g, mean = 93.3 g</v>
      </c>
    </row>
    <row r="110" spans="5:7" x14ac:dyDescent="0.25">
      <c r="F110" s="11" t="s">
        <v>43</v>
      </c>
      <c r="G110" s="11" t="str" cm="1">
        <f t="array" aca="1" ref="G110" ca="1">_xlfn.CONCAT(
    "{",
    _xlfn.TEXTJOIN(", ", TRUE, TEXT(_xlfn.TAKE(weightsJill, 10), "#,0.0")),
    IF(N_ &gt; 10, ", (…" &amp; TEXT(N_ - 10, "#,0") &amp; " more…)", ""),
    "} g, mean = ",
    TEXT(AVERAGE(weightsJill), "#,0.0"),
    " g"
)</f>
        <v>{100.9, 96.8, 104.7, 108.6, 106.9} g, mean = 103.6 g</v>
      </c>
    </row>
    <row r="112" spans="5:7" x14ac:dyDescent="0.25">
      <c r="F112" t="str" cm="1">
        <f t="array" aca="1" ref="F112" ca="1">_xlfn.CONCAT(
    "We find a difference in mean apple weight of ",
    IF(AVERAGE(weightsJack) &gt;= AVERAGE(weightsJill),
        TEXT(AVERAGE(weightsJack), "#,0.0") &amp; " g",
        TEXT(AVERAGE(weightsJill), "#,0.0") &amp; " g"
    ),
    " – ",
    IF(AVERAGE(weightsJack) &gt;= AVERAGE(weightsJill),
        TEXT(AVERAGE(weightsJill), "#,0.0") &amp; " g",
        TEXT(AVERAGE(weightsJack), "#,0.0") &amp; " g"
    ),
    " = ",
    BoldNumber(TEXT(ABS(AVERAGE(weightsJack) - AVERAGE(weightsJill)), "#,0.0")) &amp; " 𝗴."
)</f>
        <v>We find a difference in mean apple weight of 103.6 g – 93.3 g = 𝟭𝟬.𝟮 𝗴.</v>
      </c>
    </row>
    <row r="114" spans="5:6" x14ac:dyDescent="0.25">
      <c r="F114" t="s">
        <v>82</v>
      </c>
    </row>
    <row r="115" spans="5:6" x14ac:dyDescent="0.25">
      <c r="F115" t="s">
        <v>83</v>
      </c>
    </row>
    <row r="117" spans="5:6" x14ac:dyDescent="0.25">
      <c r="F117" t="s">
        <v>84</v>
      </c>
    </row>
    <row r="118" spans="5:6" x14ac:dyDescent="0.25">
      <c r="F118" t="str" cm="1">
        <f t="array" aca="1" ref="F118" ca="1">_xlfn.CONCAT(
    "sample of ",
    N_,
    " apple",
    IF(N_ = 1, "", "s"),
    " from each tree would differ in mean apple weight by ",
    BoldNumber(TEXT(ABS(AVERAGE(weightsJack) - AVERAGE(weightsJill)), "#,0.0")) &amp; " 𝗴 𝗼𝗿 𝗺𝗼𝗿𝗲?"
)</f>
        <v>sample of 5 apples from each tree would differ in mean apple weight by 𝟭𝟬.𝟮 𝗴 𝗼𝗿 𝗺𝗼𝗿𝗲?</v>
      </c>
    </row>
    <row r="120" spans="5:6" x14ac:dyDescent="0.25">
      <c r="F120" t="s">
        <v>99</v>
      </c>
    </row>
    <row r="127" spans="5:6" ht="15.75" x14ac:dyDescent="0.25">
      <c r="E127" s="17" t="str">
        <f>_xlfn.XLOOKUP(7, tblCircledDigits[Digit], tblCircledDigits[Circled])</f>
        <v>⑦</v>
      </c>
      <c r="F127" s="2" t="s">
        <v>100</v>
      </c>
    </row>
    <row r="128" spans="5:6" x14ac:dyDescent="0.25">
      <c r="E128" s="17"/>
      <c r="F128" t="s">
        <v>101</v>
      </c>
    </row>
    <row r="129" spans="6:6" x14ac:dyDescent="0.25">
      <c r="F129" t="s">
        <v>163</v>
      </c>
    </row>
    <row r="130" spans="6:6" x14ac:dyDescent="0.25">
      <c r="F130" t="s">
        <v>164</v>
      </c>
    </row>
    <row r="132" spans="6:6" x14ac:dyDescent="0.25">
      <c r="F132" t="s">
        <v>104</v>
      </c>
    </row>
    <row r="133" spans="6:6" x14ac:dyDescent="0.25">
      <c r="F133" t="s">
        <v>103</v>
      </c>
    </row>
    <row r="134" spans="6:6" x14ac:dyDescent="0.25">
      <c r="F134" s="14" t="s">
        <v>102</v>
      </c>
    </row>
    <row r="135" spans="6:6" x14ac:dyDescent="0.25">
      <c r="F135" s="15" t="s">
        <v>165</v>
      </c>
    </row>
    <row r="136" spans="6:6" x14ac:dyDescent="0.25">
      <c r="F136" s="14" t="s">
        <v>105</v>
      </c>
    </row>
    <row r="137" spans="6:6" x14ac:dyDescent="0.25">
      <c r="F137" s="15" t="s">
        <v>166</v>
      </c>
    </row>
    <row r="139" spans="6:6" ht="15" customHeight="1" x14ac:dyDescent="0.25">
      <c r="F139" t="s">
        <v>117</v>
      </c>
    </row>
    <row r="146" spans="5:6" ht="15.75" x14ac:dyDescent="0.25">
      <c r="E146" s="17" t="str">
        <f>_xlfn.XLOOKUP(8, tblCircledDigits[Digit], tblCircledDigits[Circled])</f>
        <v>⑧</v>
      </c>
      <c r="F146" s="2" t="s">
        <v>106</v>
      </c>
    </row>
    <row r="147" spans="5:6" x14ac:dyDescent="0.25">
      <c r="E147" s="17"/>
      <c r="F147" t="s">
        <v>129</v>
      </c>
    </row>
    <row r="148" spans="5:6" x14ac:dyDescent="0.25">
      <c r="F148" t="str">
        <f>"is the probability that the mean weights of two samples of " &amp; N_ &amp; " apple" &amp; IF(N_ = 1, "", "s") &amp; " would 𝗱𝗶𝗳𝗳𝗲𝗿 by an amount greater than or equal to the amount we actually"</f>
        <v>is the probability that the mean weights of two samples of 5 apples would 𝗱𝗶𝗳𝗳𝗲𝗿 by an amount greater than or equal to the amount we actually</v>
      </c>
    </row>
    <row r="149" spans="5:6" x14ac:dyDescent="0.25">
      <c r="F149" t="str">
        <f ca="1">"observed: " &amp; TEXT(ABS(AVERAGE(weightsJack) - AVERAGE(weightsJill)), "#,0.0") &amp; " g?"</f>
        <v>observed: 10.2 g?</v>
      </c>
    </row>
    <row r="164" spans="6:8" x14ac:dyDescent="0.25">
      <c r="F164" t="s">
        <v>111</v>
      </c>
    </row>
    <row r="166" spans="6:8" x14ac:dyDescent="0.25">
      <c r="F166" s="37" t="s">
        <v>114</v>
      </c>
      <c r="G166" s="25"/>
      <c r="H166" s="26"/>
    </row>
    <row r="167" spans="6:8" x14ac:dyDescent="0.25">
      <c r="F167" s="29" t="s">
        <v>113</v>
      </c>
      <c r="G167" s="38">
        <f ca="1">_xlfn.T.TEST(weightsJack, weightsJill, 2, 3)</f>
        <v>7.5096157629141611E-2</v>
      </c>
      <c r="H167" s="39" t="str" cm="1">
        <f t="array" aca="1" ref="H167" ca="1">_xlfn.XLOOKUP(G167, {1,0.05,0.01,0.001}, {"not significant","* slightly significant","** highly significant","*** extremely significant"}, , 1)</f>
        <v>not significant</v>
      </c>
    </row>
    <row r="168" spans="6:8" x14ac:dyDescent="0.25">
      <c r="F168" s="40" t="str" cm="1">
        <f t="array" aca="1" ref="F168" ca="1">IF(pValue &gt; 0.35, TEXT(pValue, "0%"), "1 in " &amp; RoundSFStr(1 / pValue, 1)) &amp; " chance of obtaining a larger difference if 𝘏ₒ is true"</f>
        <v>1 in 10 chance of obtaining a larger difference if 𝘏ₒ is true</v>
      </c>
      <c r="G168" s="41"/>
      <c r="H168" s="42"/>
    </row>
    <row r="170" spans="6:8" x14ac:dyDescent="0.25">
      <c r="F170" s="43" t="str">
        <f>_xlfn.CONCAT(
    "You might find it convenient to copy cells ",
    ADDRESS(ROW($F$166), COLUMN($F$166), 4, 1),
    ":",
    ADDRESS(ROW($H$168), COLUMN($H$168), 4, 1),
    " to ",
    ADDRESS(ROW($F$74), COLUMN($F$74), 4, 1),
    ":",
    ADDRESS(ROW($H$76), COLUMN($H$76), 4, 1),
    "."
)</f>
        <v>You might find it convenient to copy cells F166:H168 to F74:H76.</v>
      </c>
    </row>
    <row r="177" spans="5:11" ht="15.75" x14ac:dyDescent="0.25">
      <c r="E177" s="17" t="str">
        <f>_xlfn.XLOOKUP(9, tblCircledDigits[Digit], tblCircledDigits[Circled])</f>
        <v>⑨</v>
      </c>
      <c r="F177" s="2" t="s">
        <v>122</v>
      </c>
    </row>
    <row r="178" spans="5:11" x14ac:dyDescent="0.25">
      <c r="E178" s="17"/>
      <c r="F178" t="s">
        <v>118</v>
      </c>
    </row>
    <row r="179" spans="5:11" x14ac:dyDescent="0.25">
      <c r="F179" t="s">
        <v>119</v>
      </c>
    </row>
    <row r="181" spans="5:11" x14ac:dyDescent="0.25">
      <c r="F181" t="s">
        <v>121</v>
      </c>
    </row>
    <row r="182" spans="5:11" x14ac:dyDescent="0.25">
      <c r="F182" t="s">
        <v>120</v>
      </c>
    </row>
    <row r="184" spans="5:11" x14ac:dyDescent="0.25">
      <c r="F184" t="str">
        <f ca="1">_xlfn.CONCAT(
    "In our example, we sampled ",
    N_ &amp; " apple" &amp; IF(N_ = 1, "", "s"),
    " from Jack's tree and ",
    N_ &amp; " apple" &amp; IF(N_ = 1, "", "s"),
    " from Jill's tree and obtained a 𝘱-value of ",
    pValueBold,
    ". If there were truly no"
)</f>
        <v>In our example, we sampled 5 apples from Jack's tree and 5 apples from Jill's tree and obtained a 𝘱-value of 𝟬.𝟬𝟳𝟱. If there were truly no</v>
      </c>
    </row>
    <row r="185" spans="5:11" x14ac:dyDescent="0.25">
      <c r="F185" t="s">
        <v>124</v>
      </c>
    </row>
    <row r="186" spans="5:11" x14ac:dyDescent="0.25">
      <c r="F186" t="str" cm="1">
        <f t="array" aca="1" ref="F186" ca="1">_xlfn.CONCAT(
    "large as the difference of ",
    TEXT(ABS(AVERAGE(weightsJack) - AVERAGE(weightsJill)), "#,0.0"),
    " g actually observed is around ",
    RoundSFStr(pValue, 2),
    ", or ",
    BoldNumber(IF(pValue &gt; 0.35, "𝗮 " &amp; TEXT(pValue, "0%") &amp; " 𝗰𝗵𝗮𝗻𝗰𝗲", "1 𝗰𝗵𝗮𝗻𝗰𝗲 𝗶𝗻 " &amp; RoundSFStr(1 / pValue, 1))),
    "."
)</f>
        <v>large as the difference of 10.2 g actually observed is around 0.075, or 𝟭 𝗰𝗵𝗮𝗻𝗰𝗲 𝗶𝗻 𝟭𝟬.</v>
      </c>
    </row>
    <row r="188" spans="5:11" x14ac:dyDescent="0.25">
      <c r="F188" t="str">
        <f ca="1">_xlfn.CONCAT(
    "A 𝘱-value of ",
    RoundSF(pValue, 2),
     " is usually considered ",
    _xlfn.XLOOKUP(G167,
        {1,0.05,0.01,0.001},
        {"𝗻𝗼𝘁 𝘀𝘁𝗮𝘁𝗶𝘀𝘁𝗶𝗰𝗮𝗹𝗹𝘆 𝘀𝗶𝗴𝗻𝗶𝗳𝗶𝗰𝗮𝗻𝘁. There is a substantial probability","𝘀𝗹𝗶𝗴𝗵𝘁𝗹𝘆 𝘀𝘁𝗮𝘁𝗶𝘀𝘁𝗶𝗰𝗮𝗹𝗹𝘆 𝘀𝗶𝗴𝗻𝗶𝗳𝗶𝗰𝗮𝗻𝘁. There is a low probability","𝗵𝗶𝗴𝗵𝗹𝘆 𝘀𝘁𝗮𝘁𝗶𝘀𝘁𝗶𝗰𝗮𝗹𝗹𝘆 𝘀𝗶𝗴𝗻𝗶𝗳𝗶𝗰𝗮𝗻𝘁. There is a very low probability","𝗲𝘅𝘁𝗿𝗲𝗺𝗲𝗹𝘆 𝘀𝘁𝗮𝘁𝗶𝘀𝘁𝗶𝗰𝗮𝗹𝗹𝘆 𝘀𝗶𝗴𝗻𝗶𝗳𝗶𝗰𝗮𝗻𝘁. There is an extremely low probability"},
        , 1
    ),
    " that the observed difference could be due to"
)</f>
        <v>A 𝘱-value of 0.075 is usually considered 𝗻𝗼𝘁 𝘀𝘁𝗮𝘁𝗶𝘀𝘁𝗶𝗰𝗮𝗹𝗹𝘆 𝘀𝗶𝗴𝗻𝗶𝗳𝗶𝗰𝗮𝗻𝘁. There is a substantial probability that the observed difference could be due to</v>
      </c>
    </row>
    <row r="189" spans="5:11" x14ac:dyDescent="0.25">
      <c r="F189" t="s">
        <v>130</v>
      </c>
    </row>
    <row r="191" spans="5:11" x14ac:dyDescent="0.25">
      <c r="J191" t="s">
        <v>113</v>
      </c>
      <c r="K191" t="s">
        <v>131</v>
      </c>
    </row>
    <row r="192" spans="5:11" x14ac:dyDescent="0.25">
      <c r="J192" t="s">
        <v>132</v>
      </c>
      <c r="K192" t="s">
        <v>134</v>
      </c>
    </row>
    <row r="193" spans="5:11" x14ac:dyDescent="0.25">
      <c r="J193" t="s">
        <v>133</v>
      </c>
      <c r="K193" t="s">
        <v>135</v>
      </c>
    </row>
    <row r="194" spans="5:11" x14ac:dyDescent="0.25">
      <c r="J194" t="s">
        <v>138</v>
      </c>
      <c r="K194" t="s">
        <v>136</v>
      </c>
    </row>
    <row r="195" spans="5:11" x14ac:dyDescent="0.25">
      <c r="J195" t="s">
        <v>139</v>
      </c>
      <c r="K195" t="s">
        <v>137</v>
      </c>
    </row>
    <row r="196" spans="5:11" x14ac:dyDescent="0.25">
      <c r="K196" s="20" t="s">
        <v>140</v>
      </c>
    </row>
    <row r="197" spans="5:11" ht="15.75" x14ac:dyDescent="0.25">
      <c r="E197" s="17" t="str">
        <f>_xlfn.XLOOKUP(10, tblCircledDigits[Digit], tblCircledDigits[Circled])</f>
        <v>⑩</v>
      </c>
      <c r="F197" s="2" t="s">
        <v>128</v>
      </c>
    </row>
    <row r="198" spans="5:11" x14ac:dyDescent="0.25">
      <c r="E198" s="17"/>
      <c r="F198" t="s">
        <v>141</v>
      </c>
    </row>
    <row r="200" spans="5:11" x14ac:dyDescent="0.25">
      <c r="F200" s="14" t="s">
        <v>142</v>
      </c>
    </row>
    <row r="201" spans="5:11" x14ac:dyDescent="0.25">
      <c r="F201" s="14" t="s">
        <v>143</v>
      </c>
    </row>
    <row r="203" spans="5:11" x14ac:dyDescent="0.25">
      <c r="F203" s="14" t="s">
        <v>144</v>
      </c>
    </row>
    <row r="204" spans="5:11" x14ac:dyDescent="0.25">
      <c r="F204" s="14" t="s">
        <v>145</v>
      </c>
    </row>
    <row r="206" spans="5:11" x14ac:dyDescent="0.25">
      <c r="F206" s="14" t="s">
        <v>146</v>
      </c>
    </row>
    <row r="207" spans="5:11" x14ac:dyDescent="0.25">
      <c r="F207" s="14" t="s">
        <v>147</v>
      </c>
    </row>
    <row r="215" spans="5:7" ht="15.75" customHeight="1" x14ac:dyDescent="0.25">
      <c r="E215" s="21" t="str">
        <f>_xlfn.XLOOKUP(11, tblCircledDigits[Digit], tblCircledDigits[Circled])</f>
        <v>⑪</v>
      </c>
      <c r="F215" s="2" t="s">
        <v>148</v>
      </c>
    </row>
    <row r="216" spans="5:7" ht="15" customHeight="1" x14ac:dyDescent="0.25">
      <c r="E216" s="21"/>
      <c r="F216" t="s">
        <v>149</v>
      </c>
    </row>
    <row r="217" spans="5:7" x14ac:dyDescent="0.25">
      <c r="F217" t="s">
        <v>150</v>
      </c>
    </row>
    <row r="218" spans="5:7" x14ac:dyDescent="0.25">
      <c r="F218" t="s">
        <v>154</v>
      </c>
    </row>
    <row r="219" spans="5:7" x14ac:dyDescent="0.25">
      <c r="F219" t="s">
        <v>151</v>
      </c>
    </row>
    <row r="221" spans="5:7" x14ac:dyDescent="0.25">
      <c r="F221" t="s">
        <v>153</v>
      </c>
      <c r="G221" s="45">
        <f ca="1">ABS(AVERAGE(weightsJack) - AVERAGE(weightsJill))</f>
        <v>10.240819425971679</v>
      </c>
    </row>
    <row r="222" spans="5:7" x14ac:dyDescent="0.25">
      <c r="F222" t="s">
        <v>113</v>
      </c>
      <c r="G222" cm="1">
        <f t="array" aca="1" ref="G222" ca="1">RoundSF(pValue, 3)</f>
        <v>7.51E-2</v>
      </c>
    </row>
    <row r="223" spans="5:7" x14ac:dyDescent="0.25">
      <c r="F223" s="44" t="s">
        <v>152</v>
      </c>
    </row>
    <row r="225" spans="6:8" x14ac:dyDescent="0.25">
      <c r="F225" t="s">
        <v>155</v>
      </c>
    </row>
    <row r="227" spans="6:8" x14ac:dyDescent="0.25">
      <c r="F227" t="s">
        <v>156</v>
      </c>
      <c r="G227" cm="1">
        <f t="array" aca="1" ref="G227" ca="1">RoundSF(pValMeanMC, pValSFMC)</f>
        <v>0.37</v>
      </c>
      <c r="H227" t="s">
        <v>158</v>
      </c>
    </row>
    <row r="228" spans="6:8" x14ac:dyDescent="0.25">
      <c r="F228" s="44" t="s">
        <v>157</v>
      </c>
    </row>
  </sheetData>
  <mergeCells count="12">
    <mergeCell ref="E177:E178"/>
    <mergeCell ref="E197:E198"/>
    <mergeCell ref="E215:E216"/>
    <mergeCell ref="A68:A69"/>
    <mergeCell ref="A82:A83"/>
    <mergeCell ref="E68:E69"/>
    <mergeCell ref="F168:H168"/>
    <mergeCell ref="I68:I69"/>
    <mergeCell ref="E96:E97"/>
    <mergeCell ref="E127:E128"/>
    <mergeCell ref="E146:E147"/>
    <mergeCell ref="E107:E108"/>
  </mergeCells>
  <conditionalFormatting sqref="G167">
    <cfRule type="iconSet" priority="1">
      <iconSet iconSet="4TrafficLights" reverse="1">
        <cfvo type="percent" val="0"/>
        <cfvo type="num" val="1E-3" gte="0"/>
        <cfvo type="num" val="0.01" gte="0"/>
        <cfvo type="num" val="0.05" gte="0"/>
      </iconSet>
    </cfRule>
  </conditionalFormatting>
  <pageMargins left="0.7" right="0.7" top="0.75" bottom="0.75" header="0.3" footer="0.3"/>
  <pageSetup paperSize="9" orientation="portrait" verticalDpi="0" copies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E462-95D4-4571-9E49-7BE3A05881DF}">
  <sheetPr>
    <tabColor rgb="FFFF0000"/>
  </sheetPr>
  <dimension ref="A1:K1017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8.5703125" customWidth="1"/>
    <col min="8" max="8" width="12" bestFit="1" customWidth="1"/>
  </cols>
  <sheetData>
    <row r="1" spans="1:11" x14ac:dyDescent="0.25">
      <c r="A1" t="s">
        <v>51</v>
      </c>
      <c r="B1">
        <f>N_ - 1</f>
        <v>4</v>
      </c>
    </row>
    <row r="2" spans="1:11" x14ac:dyDescent="0.25">
      <c r="A2" t="s">
        <v>55</v>
      </c>
      <c r="B2">
        <f ca="1">INT(LOG10(MAX(weightsJack, weightsJill) - MIN(weightsJack, weightsJill)))</f>
        <v>1</v>
      </c>
    </row>
    <row r="3" spans="1:11" x14ac:dyDescent="0.25">
      <c r="A3" t="s">
        <v>65</v>
      </c>
      <c r="B3">
        <v>2.5</v>
      </c>
    </row>
    <row r="4" spans="1:11" x14ac:dyDescent="0.25">
      <c r="A4" t="s">
        <v>112</v>
      </c>
      <c r="B4">
        <v>0</v>
      </c>
    </row>
    <row r="5" spans="1:11" x14ac:dyDescent="0.25">
      <c r="A5" t="s">
        <v>53</v>
      </c>
      <c r="B5">
        <f ca="1">ROUNDDOWN(MIN(popMeanJack - plotSDRange * popSDJack, popMeanJill - plotSDRange * popSDJill), -plotLblOrdMag + plotWeightRounding)</f>
        <v>70</v>
      </c>
    </row>
    <row r="6" spans="1:11" x14ac:dyDescent="0.25">
      <c r="A6" t="s">
        <v>54</v>
      </c>
      <c r="B6">
        <f ca="1">ROUNDUP(MAX(popMeanJack +plotSDRange * popSDJack, popMeanJill + plotSDRange * popSDJill), -plotLblOrdMag + plotWeightRounding)</f>
        <v>120</v>
      </c>
    </row>
    <row r="7" spans="1:11" x14ac:dyDescent="0.25">
      <c r="A7" t="s">
        <v>57</v>
      </c>
      <c r="B7">
        <v>20</v>
      </c>
    </row>
    <row r="8" spans="1:11" x14ac:dyDescent="0.25">
      <c r="A8" t="s">
        <v>73</v>
      </c>
      <c r="B8">
        <v>10</v>
      </c>
    </row>
    <row r="9" spans="1:11" x14ac:dyDescent="0.25">
      <c r="A9" t="s">
        <v>74</v>
      </c>
      <c r="B9">
        <f ca="1">plotLabelDensity / plotStepSize</f>
        <v>200</v>
      </c>
    </row>
    <row r="10" spans="1:11" x14ac:dyDescent="0.25">
      <c r="A10" t="s">
        <v>58</v>
      </c>
      <c r="B10">
        <f ca="1">10 ^ (plotLblOrdMag - 1) / plotResolutionCoeff</f>
        <v>0.05</v>
      </c>
    </row>
    <row r="11" spans="1:11" x14ac:dyDescent="0.25">
      <c r="A11" t="s">
        <v>56</v>
      </c>
      <c r="B11">
        <f ca="1">(plotWeightMax - plotWeightMin) / plotStepSize + 1</f>
        <v>1001</v>
      </c>
    </row>
    <row r="16" spans="1:11" x14ac:dyDescent="0.25">
      <c r="A16" t="s">
        <v>52</v>
      </c>
      <c r="B16" t="s">
        <v>72</v>
      </c>
      <c r="C16" t="s">
        <v>61</v>
      </c>
      <c r="D16" t="s">
        <v>62</v>
      </c>
      <c r="E16" t="s">
        <v>59</v>
      </c>
      <c r="F16" t="s">
        <v>60</v>
      </c>
      <c r="G16" t="s">
        <v>63</v>
      </c>
      <c r="H16" t="s">
        <v>64</v>
      </c>
      <c r="I16" t="s">
        <v>68</v>
      </c>
      <c r="J16" t="s">
        <v>69</v>
      </c>
      <c r="K16" t="s">
        <v>70</v>
      </c>
    </row>
    <row r="17" spans="1:11" x14ac:dyDescent="0.25">
      <c r="A17" cm="1">
        <f t="array" aca="1" ref="A17:A1017" ca="1">_xlfn.SEQUENCE(plotNSteps, 1, plotWeightMin, plotStepSize)</f>
        <v>70</v>
      </c>
      <c r="B17" cm="1">
        <f t="array" aca="1" ref="B17:B1017" ca="1">IF(MOD(_xlfn.SEQUENCE(ROWS(histWeights)) - 1, plotLabelStep) = 0, histWeights, "")</f>
        <v>70</v>
      </c>
      <c r="C17" cm="1">
        <f t="array" aca="1" ref="C17:C1017" ca="1">_xlfn.NORM.DIST(_xlfn.ANCHORARRAY($A17), popMeanJack, popSDJack, FALSE)</f>
        <v>1.752830049356854E-3</v>
      </c>
      <c r="D17" cm="1">
        <f t="array" aca="1" ref="D17:D1017" ca="1">_xlfn.NORM.DIST(_xlfn.ANCHORARRAY($A17), popMeanJill, popSDJill, FALSE)</f>
        <v>1.2151765699646572E-9</v>
      </c>
      <c r="E17" t="str" cm="1">
        <f t="array" aca="1" ref="E17:E1017" ca="1">IF(_xlfn.ANCHORARRAY(C17) = MAX(_xlfn.ANCHORARRAY(C17)), "Jack", "")</f>
        <v/>
      </c>
      <c r="F17" t="str" cm="1">
        <f t="array" aca="1" ref="F17:F1017" ca="1">IF(_xlfn.ANCHORARRAY(D17) = MAX(_xlfn.ANCHORARRAY(D17)), "Jill", "")</f>
        <v/>
      </c>
      <c r="G17" cm="1">
        <f t="array" aca="1" ref="G17:G1017" ca="1">_xlfn.NORM.DIST(_xlfn.ANCHORARRAY($A17), sampMeanJack, sampSDJack, FALSE)</f>
        <v>2.0363123202635073E-3</v>
      </c>
      <c r="H17" cm="1">
        <f t="array" aca="1" ref="H17:H1017" ca="1">_xlfn.NORM.DIST(_xlfn.ANCHORARRAY($A17), sampMeanJill, sampSDJill, FALSE)</f>
        <v>1.0243003257352432E-12</v>
      </c>
      <c r="I17" t="str" cm="1">
        <f t="array" aca="1" ref="I17:I1017" ca="1">_xlfn.BYROW(
    (ABS(histWeights - TRANSPOSE(weightsJack)) &lt; 0.5 * plotStepSize) * TRANSPOSE(weightsJack),
    _xlfn.LAMBDA(_xlpm.r, IF(SUM(_xlpm.r) &gt; 0, CHAR(10) &amp; "▲", ""))
)</f>
        <v/>
      </c>
      <c r="J17" t="str" cm="1">
        <f t="array" aca="1" ref="J17:J1017" ca="1">_xlfn.BYROW(
    (ABS(histWeights - TRANSPOSE(weightsJill)) &lt; 0.5 * plotStepSize) * TRANSPOSE(weightsJill),
    _xlfn.LAMBDA(_xlpm.r, IF(SUM(_xlpm.r) &gt; 0, CHAR(10) &amp; CHAR(10) &amp; "▲", ""))
)</f>
        <v/>
      </c>
      <c r="K17" cm="1">
        <f t="array" aca="1" ref="K17:K1017" ca="1">_xlfn.SEQUENCE(ROWS(histWeights), 1, 0, 0)</f>
        <v>0</v>
      </c>
    </row>
    <row r="18" spans="1:11" x14ac:dyDescent="0.25">
      <c r="A18">
        <f ca="1"/>
        <v>70.05</v>
      </c>
      <c r="B18" t="str">
        <f ca="1"/>
        <v/>
      </c>
      <c r="C18">
        <f ca="1"/>
        <v>1.7748557513561033E-3</v>
      </c>
      <c r="D18">
        <f ca="1"/>
        <v>1.2902543781623503E-9</v>
      </c>
      <c r="E18" t="str">
        <f ca="1"/>
        <v/>
      </c>
      <c r="F18" t="str">
        <f ca="1"/>
        <v/>
      </c>
      <c r="G18">
        <f ca="1"/>
        <v>2.0628618536888488E-3</v>
      </c>
      <c r="H18">
        <f ca="1"/>
        <v>1.1038223168871704E-12</v>
      </c>
      <c r="I18" t="str">
        <f ca="1"/>
        <v/>
      </c>
      <c r="J18" t="str">
        <f ca="1"/>
        <v/>
      </c>
      <c r="K18">
        <f ca="1"/>
        <v>0</v>
      </c>
    </row>
    <row r="19" spans="1:11" x14ac:dyDescent="0.25">
      <c r="A19">
        <f ca="1"/>
        <v>70.099999999999994</v>
      </c>
      <c r="B19" t="str">
        <f ca="1"/>
        <v/>
      </c>
      <c r="C19">
        <f ca="1"/>
        <v>1.7971132954039608E-3</v>
      </c>
      <c r="D19">
        <f ca="1"/>
        <v>1.3698337625971422E-9</v>
      </c>
      <c r="E19" t="str">
        <f ca="1"/>
        <v/>
      </c>
      <c r="F19" t="str">
        <f ca="1"/>
        <v/>
      </c>
      <c r="G19">
        <f ca="1"/>
        <v>2.0896995076831433E-3</v>
      </c>
      <c r="H19">
        <f ca="1"/>
        <v>1.1893855447630498E-12</v>
      </c>
      <c r="I19" t="str">
        <f ca="1"/>
        <v/>
      </c>
      <c r="J19" t="str">
        <f ca="1"/>
        <v/>
      </c>
      <c r="K19">
        <f ca="1"/>
        <v>0</v>
      </c>
    </row>
    <row r="20" spans="1:11" x14ac:dyDescent="0.25">
      <c r="A20">
        <f ca="1"/>
        <v>70.149999999999991</v>
      </c>
      <c r="B20" t="str">
        <f ca="1"/>
        <v/>
      </c>
      <c r="C20">
        <f ca="1"/>
        <v>1.8196044690699234E-3</v>
      </c>
      <c r="D20">
        <f ca="1"/>
        <v>1.4541759623800059E-9</v>
      </c>
      <c r="E20" t="str">
        <f ca="1"/>
        <v/>
      </c>
      <c r="F20" t="str">
        <f ca="1"/>
        <v/>
      </c>
      <c r="G20">
        <f ca="1"/>
        <v>2.1168275303874487E-3</v>
      </c>
      <c r="H20">
        <f ca="1"/>
        <v>1.2814384997001349E-12</v>
      </c>
      <c r="I20" t="str">
        <f ca="1"/>
        <v/>
      </c>
      <c r="J20" t="str">
        <f ca="1"/>
        <v/>
      </c>
      <c r="K20">
        <f ca="1"/>
        <v>0</v>
      </c>
    </row>
    <row r="21" spans="1:11" x14ac:dyDescent="0.25">
      <c r="A21">
        <f ca="1"/>
        <v>70.199999999999989</v>
      </c>
      <c r="B21" t="str">
        <f ca="1"/>
        <v/>
      </c>
      <c r="C21">
        <f ca="1"/>
        <v>1.8423310646861989E-3</v>
      </c>
      <c r="D21">
        <f ca="1"/>
        <v>1.5435568425140837E-9</v>
      </c>
      <c r="E21" t="str">
        <f ca="1"/>
        <v/>
      </c>
      <c r="F21" t="str">
        <f ca="1"/>
        <v/>
      </c>
      <c r="G21">
        <f ca="1"/>
        <v>2.1442481748113295E-3</v>
      </c>
      <c r="H21">
        <f ca="1"/>
        <v>1.3804621576647274E-12</v>
      </c>
      <c r="I21" t="str">
        <f ca="1"/>
        <v/>
      </c>
      <c r="J21" t="str">
        <f ca="1"/>
        <v/>
      </c>
      <c r="K21">
        <f ca="1"/>
        <v>0</v>
      </c>
    </row>
    <row r="22" spans="1:11" x14ac:dyDescent="0.25">
      <c r="A22">
        <f ca="1"/>
        <v>70.249999999999986</v>
      </c>
      <c r="B22" t="str">
        <f ca="1"/>
        <v/>
      </c>
      <c r="C22">
        <f ca="1"/>
        <v>1.865294879226984E-3</v>
      </c>
      <c r="D22">
        <f ca="1"/>
        <v>1.6382676806958113E-9</v>
      </c>
      <c r="E22" t="str">
        <f ca="1"/>
        <v/>
      </c>
      <c r="F22" t="str">
        <f ca="1"/>
        <v/>
      </c>
      <c r="G22">
        <f ca="1"/>
        <v>2.1719636986441719E-3</v>
      </c>
      <c r="H22">
        <f ca="1"/>
        <v>1.4869722719286897E-12</v>
      </c>
      <c r="I22" t="str">
        <f ca="1"/>
        <v/>
      </c>
      <c r="J22" t="str">
        <f ca="1"/>
        <v/>
      </c>
      <c r="K22">
        <f ca="1"/>
        <v>0</v>
      </c>
    </row>
    <row r="23" spans="1:11" x14ac:dyDescent="0.25">
      <c r="A23">
        <f ca="1"/>
        <v>70.299999999999983</v>
      </c>
      <c r="B23" t="str">
        <f ca="1"/>
        <v/>
      </c>
      <c r="C23">
        <f ca="1"/>
        <v>1.8884977141856107E-3</v>
      </c>
      <c r="D23">
        <f ca="1"/>
        <v>1.7386159945760104E-9</v>
      </c>
      <c r="E23" t="str">
        <f ca="1"/>
        <v/>
      </c>
      <c r="F23" t="str">
        <f ca="1"/>
        <v/>
      </c>
      <c r="G23">
        <f ca="1"/>
        <v>2.1999763640633877E-3</v>
      </c>
      <c r="H23">
        <f ca="1"/>
        <v>1.6015218218593568E-12</v>
      </c>
      <c r="I23" t="str">
        <f ca="1"/>
        <v/>
      </c>
      <c r="J23" t="str">
        <f ca="1"/>
        <v/>
      </c>
      <c r="K23">
        <f ca="1"/>
        <v>0</v>
      </c>
    </row>
    <row r="24" spans="1:11" x14ac:dyDescent="0.25">
      <c r="A24">
        <f ca="1"/>
        <v>70.34999999999998</v>
      </c>
      <c r="B24" t="str">
        <f ca="1"/>
        <v/>
      </c>
      <c r="C24">
        <f ca="1"/>
        <v>1.9119413754496108E-3</v>
      </c>
      <c r="D24">
        <f ca="1"/>
        <v>1.8449264114564914E-9</v>
      </c>
      <c r="E24" t="str">
        <f ca="1"/>
        <v/>
      </c>
      <c r="F24" t="str">
        <f ca="1"/>
        <v/>
      </c>
      <c r="G24">
        <f ca="1"/>
        <v>2.2282884375395369E-3</v>
      </c>
      <c r="H24">
        <f ca="1"/>
        <v>1.7247036292641589E-12</v>
      </c>
      <c r="I24" t="str">
        <f ca="1"/>
        <v/>
      </c>
      <c r="J24" t="str">
        <f ca="1"/>
        <v/>
      </c>
      <c r="K24">
        <f ca="1"/>
        <v>0</v>
      </c>
    </row>
    <row r="25" spans="1:11" x14ac:dyDescent="0.25">
      <c r="A25">
        <f ca="1"/>
        <v>70.399999999999977</v>
      </c>
      <c r="B25" t="str">
        <f ca="1"/>
        <v/>
      </c>
      <c r="C25">
        <f ca="1"/>
        <v>1.9356276731736851E-3</v>
      </c>
      <c r="D25">
        <f ca="1"/>
        <v>1.9575415824881802E-9</v>
      </c>
      <c r="E25" t="str">
        <f ca="1"/>
        <v/>
      </c>
      <c r="F25" t="str">
        <f ca="1"/>
        <v/>
      </c>
      <c r="G25">
        <f ca="1"/>
        <v>2.2569021896382993E-3</v>
      </c>
      <c r="H25">
        <f ca="1"/>
        <v>1.8571531534022018E-12</v>
      </c>
      <c r="I25" t="str">
        <f ca="1"/>
        <v/>
      </c>
      <c r="J25" t="str">
        <f ca="1"/>
        <v/>
      </c>
      <c r="K25">
        <f ca="1"/>
        <v>0</v>
      </c>
    </row>
    <row r="26" spans="1:11" x14ac:dyDescent="0.25">
      <c r="A26">
        <f ca="1"/>
        <v>70.449999999999974</v>
      </c>
      <c r="B26" t="str">
        <f ca="1"/>
        <v/>
      </c>
      <c r="C26">
        <f ca="1"/>
        <v>1.9595584216505193E-3</v>
      </c>
      <c r="D26">
        <f ca="1"/>
        <v>2.0768231435311991E-9</v>
      </c>
      <c r="E26" t="str">
        <f ca="1"/>
        <v/>
      </c>
      <c r="F26" t="str">
        <f ca="1"/>
        <v/>
      </c>
      <c r="G26">
        <f ca="1"/>
        <v>2.2858198948193507E-3</v>
      </c>
      <c r="H26">
        <f ca="1"/>
        <v>1.9995514764867892E-12</v>
      </c>
      <c r="I26" t="str">
        <f ca="1"/>
        <v/>
      </c>
      <c r="J26" t="str">
        <f ca="1"/>
        <v/>
      </c>
      <c r="K26">
        <f ca="1"/>
        <v>0</v>
      </c>
    </row>
    <row r="27" spans="1:11" x14ac:dyDescent="0.25">
      <c r="A27">
        <f ca="1"/>
        <v>70.499999999999972</v>
      </c>
      <c r="B27" t="str">
        <f ca="1"/>
        <v/>
      </c>
      <c r="C27">
        <f ca="1"/>
        <v>1.9837354391795186E-3</v>
      </c>
      <c r="D27">
        <f ca="1"/>
        <v>2.2031527249363913E-9</v>
      </c>
      <c r="E27" t="str">
        <f ca="1"/>
        <v/>
      </c>
      <c r="F27" t="str">
        <f ca="1"/>
        <v/>
      </c>
      <c r="G27">
        <f ca="1"/>
        <v>2.3150438312320846E-3</v>
      </c>
      <c r="H27">
        <f ca="1"/>
        <v>2.1526284922591661E-12</v>
      </c>
      <c r="I27" t="str">
        <f ca="1"/>
        <v/>
      </c>
      <c r="J27" t="str">
        <f ca="1"/>
        <v/>
      </c>
      <c r="K27">
        <f ca="1"/>
        <v>0</v>
      </c>
    </row>
    <row r="28" spans="1:11" x14ac:dyDescent="0.25">
      <c r="A28">
        <f ca="1"/>
        <v>70.549999999999969</v>
      </c>
      <c r="B28" t="str">
        <f ca="1"/>
        <v/>
      </c>
      <c r="C28">
        <f ca="1"/>
        <v>2.0081605479333833E-3</v>
      </c>
      <c r="D28">
        <f ca="1"/>
        <v>2.336933012609891E-9</v>
      </c>
      <c r="E28" t="str">
        <f ca="1"/>
        <v/>
      </c>
      <c r="F28" t="str">
        <f ca="1"/>
        <v/>
      </c>
      <c r="G28">
        <f ca="1"/>
        <v>2.3445762805082257E-3</v>
      </c>
      <c r="H28">
        <f ca="1"/>
        <v>2.3171663110158415E-12</v>
      </c>
      <c r="I28" t="str">
        <f ca="1"/>
        <v/>
      </c>
      <c r="J28" t="str">
        <f ca="1"/>
        <v/>
      </c>
      <c r="K28">
        <f ca="1"/>
        <v>0</v>
      </c>
    </row>
    <row r="29" spans="1:11" x14ac:dyDescent="0.25">
      <c r="A29">
        <f ca="1"/>
        <v>70.599999999999966</v>
      </c>
      <c r="B29" t="str">
        <f ca="1"/>
        <v/>
      </c>
      <c r="C29">
        <f ca="1"/>
        <v>2.0328355738225669E-3</v>
      </c>
      <c r="D29">
        <f ca="1"/>
        <v>2.4785888628299198E-9</v>
      </c>
      <c r="E29" t="str">
        <f ca="1"/>
        <v/>
      </c>
      <c r="F29" t="str">
        <f ca="1"/>
        <v/>
      </c>
      <c r="G29">
        <f ca="1"/>
        <v>2.3744195275512809E-3</v>
      </c>
      <c r="H29">
        <f ca="1"/>
        <v>2.4940028953239013E-12</v>
      </c>
      <c r="I29" t="str">
        <f ca="1"/>
        <v/>
      </c>
      <c r="J29" t="str">
        <f ca="1"/>
        <v/>
      </c>
      <c r="K29">
        <f ca="1"/>
        <v>0</v>
      </c>
    </row>
    <row r="30" spans="1:11" x14ac:dyDescent="0.25">
      <c r="A30">
        <f ca="1"/>
        <v>70.649999999999963</v>
      </c>
      <c r="B30" t="str">
        <f ca="1"/>
        <v/>
      </c>
      <c r="C30">
        <f ca="1"/>
        <v>2.0577623463575896E-3</v>
      </c>
      <c r="D30">
        <f ca="1"/>
        <v>2.6285684733963256E-9</v>
      </c>
      <c r="E30" t="str">
        <f ca="1"/>
        <v/>
      </c>
      <c r="F30" t="str">
        <f ca="1"/>
        <v/>
      </c>
      <c r="G30">
        <f ca="1"/>
        <v>2.4045758603228546E-3</v>
      </c>
      <c r="H30">
        <f ca="1"/>
        <v>2.6840359415623345E-12</v>
      </c>
      <c r="I30" t="str">
        <f ca="1"/>
        <v/>
      </c>
      <c r="J30" t="str">
        <f ca="1"/>
        <v/>
      </c>
      <c r="K30">
        <f ca="1"/>
        <v>0</v>
      </c>
    </row>
    <row r="31" spans="1:11" x14ac:dyDescent="0.25">
      <c r="A31">
        <f ca="1"/>
        <v>70.69999999999996</v>
      </c>
      <c r="B31" t="str">
        <f ca="1"/>
        <v/>
      </c>
      <c r="C31">
        <f ca="1"/>
        <v>2.0829426985091984E-3</v>
      </c>
      <c r="D31">
        <f ca="1"/>
        <v>2.7873446138093492E-9</v>
      </c>
      <c r="E31" t="str">
        <f ca="1"/>
        <v/>
      </c>
      <c r="F31" t="str">
        <f ca="1"/>
        <v/>
      </c>
      <c r="G31">
        <f ca="1"/>
        <v>2.4350475696257997E-3</v>
      </c>
      <c r="H31">
        <f ca="1"/>
        <v>2.8882270233866185E-12</v>
      </c>
      <c r="I31" t="str">
        <f ca="1"/>
        <v/>
      </c>
      <c r="J31" t="str">
        <f ca="1"/>
        <v/>
      </c>
      <c r="K31">
        <f ca="1"/>
        <v>0</v>
      </c>
    </row>
    <row r="32" spans="1:11" x14ac:dyDescent="0.25">
      <c r="A32">
        <f ca="1"/>
        <v>70.749999999999957</v>
      </c>
      <c r="B32" t="str">
        <f ca="1"/>
        <v/>
      </c>
      <c r="C32">
        <f ca="1"/>
        <v>2.1083784665663894E-3</v>
      </c>
      <c r="D32">
        <f ca="1"/>
        <v>2.9554159172958532E-9</v>
      </c>
      <c r="E32" t="str">
        <f ca="1"/>
        <v/>
      </c>
      <c r="F32" t="str">
        <f ca="1"/>
        <v/>
      </c>
      <c r="G32">
        <f ca="1"/>
        <v>2.4658369488842458E-3</v>
      </c>
      <c r="H32">
        <f ca="1"/>
        <v>3.1076060142311202E-12</v>
      </c>
      <c r="I32" t="str">
        <f ca="1"/>
        <v/>
      </c>
      <c r="J32" t="str">
        <f ca="1"/>
        <v/>
      </c>
      <c r="K32">
        <f ca="1"/>
        <v>0</v>
      </c>
    </row>
    <row r="33" spans="1:11" x14ac:dyDescent="0.25">
      <c r="A33">
        <f ca="1"/>
        <v>70.799999999999955</v>
      </c>
      <c r="B33" t="str">
        <f ca="1"/>
        <v/>
      </c>
      <c r="C33">
        <f ca="1"/>
        <v>2.1340714899922555E-3</v>
      </c>
      <c r="D33">
        <f ca="1"/>
        <v>3.1333082376263471E-9</v>
      </c>
      <c r="E33" t="str">
        <f ca="1"/>
        <v/>
      </c>
      <c r="F33" t="str">
        <f ca="1"/>
        <v/>
      </c>
      <c r="G33">
        <f ca="1"/>
        <v>2.4969462939204313E-3</v>
      </c>
      <c r="H33">
        <f ca="1"/>
        <v>3.343275807043198E-12</v>
      </c>
      <c r="I33" t="str">
        <f ca="1"/>
        <v/>
      </c>
      <c r="J33" t="str">
        <f ca="1"/>
        <v/>
      </c>
      <c r="K33">
        <f ca="1"/>
        <v>0</v>
      </c>
    </row>
    <row r="34" spans="1:11" x14ac:dyDescent="0.25">
      <c r="A34">
        <f ca="1"/>
        <v>70.849999999999952</v>
      </c>
      <c r="B34" t="str">
        <f ca="1"/>
        <v/>
      </c>
      <c r="C34">
        <f ca="1"/>
        <v>2.1600236112776878E-3</v>
      </c>
      <c r="D34">
        <f ca="1"/>
        <v>3.3215760737982207E-9</v>
      </c>
      <c r="E34" t="str">
        <f ca="1"/>
        <v/>
      </c>
      <c r="F34" t="str">
        <f ca="1"/>
        <v/>
      </c>
      <c r="G34">
        <f ca="1"/>
        <v>2.5283779027284073E-3</v>
      </c>
      <c r="H34">
        <f ca="1"/>
        <v>3.596417350587557E-12</v>
      </c>
      <c r="I34" t="str">
        <f ca="1"/>
        <v/>
      </c>
      <c r="J34" t="str">
        <f ca="1"/>
        <v/>
      </c>
      <c r="K34">
        <f ca="1"/>
        <v>0</v>
      </c>
    </row>
    <row r="35" spans="1:11" x14ac:dyDescent="0.25">
      <c r="A35">
        <f ca="1"/>
        <v>70.899999999999949</v>
      </c>
      <c r="B35" t="str">
        <f ca="1"/>
        <v/>
      </c>
      <c r="C35">
        <f ca="1"/>
        <v>2.1862366757929123E-3</v>
      </c>
      <c r="D35">
        <f ca="1"/>
        <v>3.5208040657969566E-9</v>
      </c>
      <c r="E35" t="str">
        <f ca="1"/>
        <v/>
      </c>
      <c r="F35" t="str">
        <f ca="1"/>
        <v/>
      </c>
      <c r="G35">
        <f ca="1"/>
        <v>2.5601340752445544E-3</v>
      </c>
      <c r="H35">
        <f ca="1"/>
        <v>3.8682950228735835E-12</v>
      </c>
      <c r="I35" t="str">
        <f ca="1"/>
        <v/>
      </c>
      <c r="J35" t="str">
        <f ca="1"/>
        <v/>
      </c>
      <c r="K35">
        <f ca="1"/>
        <v>0</v>
      </c>
    </row>
    <row r="36" spans="1:11" x14ac:dyDescent="0.25">
      <c r="A36">
        <f ca="1"/>
        <v>70.949999999999946</v>
      </c>
      <c r="B36" t="str">
        <f ca="1"/>
        <v/>
      </c>
      <c r="C36">
        <f ca="1"/>
        <v>2.2127125316368382E-3</v>
      </c>
      <c r="D36">
        <f ca="1"/>
        <v>3.7316085647889836E-9</v>
      </c>
      <c r="E36" t="str">
        <f ca="1"/>
        <v/>
      </c>
      <c r="F36" t="str">
        <f ca="1"/>
        <v/>
      </c>
      <c r="G36">
        <f ca="1"/>
        <v>2.5922171131149635E-3</v>
      </c>
      <c r="H36">
        <f ca="1"/>
        <v>4.1602623635447332E-12</v>
      </c>
      <c r="I36" t="str">
        <f ca="1"/>
        <v/>
      </c>
      <c r="J36" t="str">
        <f ca="1"/>
        <v/>
      </c>
      <c r="K36">
        <f ca="1"/>
        <v>0</v>
      </c>
    </row>
    <row r="37" spans="1:11" x14ac:dyDescent="0.25">
      <c r="A37">
        <f ca="1"/>
        <v>70.999999999999943</v>
      </c>
      <c r="B37" t="str">
        <f ca="1"/>
        <v/>
      </c>
      <c r="C37">
        <f ca="1"/>
        <v>2.2394530294842594E-3</v>
      </c>
      <c r="D37">
        <f ca="1"/>
        <v>3.9546392812486821E-9</v>
      </c>
      <c r="E37" t="str">
        <f ca="1"/>
        <v/>
      </c>
      <c r="F37" t="str">
        <f ca="1"/>
        <v/>
      </c>
      <c r="G37">
        <f ca="1"/>
        <v>2.6246293194596279E-3</v>
      </c>
      <c r="H37">
        <f ca="1"/>
        <v>4.4737681884344827E-12</v>
      </c>
      <c r="I37" t="str">
        <f ca="1"/>
        <v/>
      </c>
      <c r="J37" t="str">
        <f ca="1"/>
        <v/>
      </c>
      <c r="K37">
        <f ca="1"/>
        <v>0</v>
      </c>
    </row>
    <row r="38" spans="1:11" x14ac:dyDescent="0.25">
      <c r="A38">
        <f ca="1"/>
        <v>71.04999999999994</v>
      </c>
      <c r="B38" t="str">
        <f ca="1"/>
        <v/>
      </c>
      <c r="C38">
        <f ca="1"/>
        <v>2.2664600224308567E-3</v>
      </c>
      <c r="D38">
        <f ca="1"/>
        <v>4.1905810146751268E-9</v>
      </c>
      <c r="E38" t="str">
        <f ca="1"/>
        <v/>
      </c>
      <c r="F38" t="str">
        <f ca="1"/>
        <v/>
      </c>
      <c r="G38">
        <f ca="1"/>
        <v>2.657372998633487E-3</v>
      </c>
      <c r="H38">
        <f ca="1"/>
        <v>4.8103631109390382E-12</v>
      </c>
      <c r="I38" t="str">
        <f ca="1"/>
        <v/>
      </c>
      <c r="J38" t="str">
        <f ca="1"/>
        <v/>
      </c>
      <c r="K38">
        <f ca="1"/>
        <v>0</v>
      </c>
    </row>
    <row r="39" spans="1:11" x14ac:dyDescent="0.25">
      <c r="A39">
        <f ca="1"/>
        <v>71.099999999999937</v>
      </c>
      <c r="B39" t="str">
        <f ca="1"/>
        <v/>
      </c>
      <c r="C39">
        <f ca="1"/>
        <v>2.2937353658360349E-3</v>
      </c>
      <c r="D39">
        <f ca="1"/>
        <v>4.4401554687154712E-9</v>
      </c>
      <c r="E39" t="str">
        <f ca="1"/>
        <v/>
      </c>
      <c r="F39" t="str">
        <f ca="1"/>
        <v/>
      </c>
      <c r="G39">
        <f ca="1"/>
        <v>2.6904504559842886E-3</v>
      </c>
      <c r="H39">
        <f ca="1"/>
        <v>5.1717064963901018E-12</v>
      </c>
      <c r="I39" t="str">
        <f ca="1"/>
        <v/>
      </c>
      <c r="J39" t="str">
        <f ca="1"/>
        <v/>
      </c>
      <c r="K39">
        <f ca="1"/>
        <v>0</v>
      </c>
    </row>
    <row r="40" spans="1:11" x14ac:dyDescent="0.25">
      <c r="A40">
        <f ca="1"/>
        <v>71.149999999999935</v>
      </c>
      <c r="B40" t="str">
        <f ca="1"/>
        <v/>
      </c>
      <c r="C40">
        <f ca="1"/>
        <v>2.3212809171635762E-3</v>
      </c>
      <c r="D40">
        <f ca="1"/>
        <v>4.7041231556777998E-9</v>
      </c>
      <c r="E40" t="str">
        <f ca="1"/>
        <v/>
      </c>
      <c r="F40" t="str">
        <f ca="1"/>
        <v/>
      </c>
      <c r="G40">
        <f ca="1"/>
        <v>2.7238639976073205E-3</v>
      </c>
      <c r="H40">
        <f ca="1"/>
        <v>5.5595738772355793E-12</v>
      </c>
      <c r="I40" t="str">
        <f ca="1"/>
        <v/>
      </c>
      <c r="J40" t="str">
        <f ca="1"/>
        <v/>
      </c>
      <c r="K40">
        <f ca="1"/>
        <v>0</v>
      </c>
    </row>
    <row r="41" spans="1:11" x14ac:dyDescent="0.25">
      <c r="A41">
        <f ca="1"/>
        <v>71.199999999999932</v>
      </c>
      <c r="B41" t="str">
        <f ca="1"/>
        <v/>
      </c>
      <c r="C41">
        <f ca="1"/>
        <v>2.349098535820097E-3</v>
      </c>
      <c r="D41">
        <f ca="1"/>
        <v>4.9832853945897903E-9</v>
      </c>
      <c r="E41" t="str">
        <f ca="1"/>
        <v/>
      </c>
      <c r="F41" t="str">
        <f ca="1"/>
        <v/>
      </c>
      <c r="G41">
        <f ca="1"/>
        <v>2.7576159300969432E-3</v>
      </c>
      <c r="H41">
        <f ca="1"/>
        <v>5.9758648585569895E-12</v>
      </c>
      <c r="I41" t="str">
        <f ca="1"/>
        <v/>
      </c>
      <c r="J41" t="str">
        <f ca="1"/>
        <v/>
      </c>
      <c r="K41">
        <f ca="1"/>
        <v>0</v>
      </c>
    </row>
    <row r="42" spans="1:11" x14ac:dyDescent="0.25">
      <c r="A42">
        <f ca="1"/>
        <v>71.249999999999929</v>
      </c>
      <c r="B42" t="str">
        <f ca="1"/>
        <v/>
      </c>
      <c r="C42">
        <f ca="1"/>
        <v>2.3771900829913403E-3</v>
      </c>
      <c r="D42">
        <f ca="1"/>
        <v>5.2784864071407158E-9</v>
      </c>
      <c r="E42" t="str">
        <f ca="1"/>
        <v/>
      </c>
      <c r="F42" t="str">
        <f ca="1"/>
        <v/>
      </c>
      <c r="G42">
        <f ca="1"/>
        <v>2.7917085602949961E-3</v>
      </c>
      <c r="H42">
        <f ca="1"/>
        <v>6.4226115452754133E-12</v>
      </c>
      <c r="I42" t="str">
        <f ca="1"/>
        <v/>
      </c>
      <c r="J42" t="str">
        <f ca="1"/>
        <v/>
      </c>
      <c r="K42">
        <f ca="1"/>
        <v>0</v>
      </c>
    </row>
    <row r="43" spans="1:11" x14ac:dyDescent="0.25">
      <c r="A43">
        <f ca="1"/>
        <v>71.299999999999926</v>
      </c>
      <c r="B43" t="str">
        <f ca="1"/>
        <v/>
      </c>
      <c r="C43">
        <f ca="1"/>
        <v>2.4055574214762562E-3</v>
      </c>
      <c r="D43">
        <f ca="1"/>
        <v>5.5906155160304725E-9</v>
      </c>
      <c r="E43" t="str">
        <f ca="1"/>
        <v/>
      </c>
      <c r="F43" t="str">
        <f ca="1"/>
        <v/>
      </c>
      <c r="G43">
        <f ca="1"/>
        <v>2.8261441950360152E-3</v>
      </c>
      <c r="H43">
        <f ca="1"/>
        <v>6.901987524330232E-12</v>
      </c>
      <c r="I43" t="str">
        <f ca="1"/>
        <v/>
      </c>
      <c r="J43" t="str">
        <f ca="1"/>
        <v/>
      </c>
      <c r="K43">
        <f ca="1"/>
        <v>0</v>
      </c>
    </row>
    <row r="44" spans="1:11" x14ac:dyDescent="0.25">
      <c r="A44">
        <f ca="1"/>
        <v>71.349999999999923</v>
      </c>
      <c r="B44" t="str">
        <f ca="1"/>
        <v/>
      </c>
      <c r="C44">
        <f ca="1"/>
        <v>2.4342024155189104E-3</v>
      </c>
      <c r="D44">
        <f ca="1"/>
        <v>5.920609450445484E-9</v>
      </c>
      <c r="E44" t="str">
        <f ca="1"/>
        <v/>
      </c>
      <c r="F44" t="str">
        <f ca="1"/>
        <v/>
      </c>
      <c r="G44">
        <f ca="1"/>
        <v>2.8609251408893356E-3</v>
      </c>
      <c r="H44">
        <f ca="1"/>
        <v>7.4163174371584142E-12</v>
      </c>
      <c r="I44" t="str">
        <f ca="1"/>
        <v/>
      </c>
      <c r="J44" t="str">
        <f ca="1"/>
        <v/>
      </c>
      <c r="K44">
        <f ca="1"/>
        <v>0</v>
      </c>
    </row>
    <row r="45" spans="1:11" x14ac:dyDescent="0.25">
      <c r="A45">
        <f ca="1"/>
        <v>71.39999999999992</v>
      </c>
      <c r="B45" t="str">
        <f ca="1"/>
        <v/>
      </c>
      <c r="C45">
        <f ca="1"/>
        <v>2.4631269306382045E-3</v>
      </c>
      <c r="D45">
        <f ca="1"/>
        <v>6.2694547635833793E-9</v>
      </c>
      <c r="E45" t="str">
        <f ca="1"/>
        <v/>
      </c>
      <c r="F45" t="str">
        <f ca="1"/>
        <v/>
      </c>
      <c r="G45">
        <f ca="1"/>
        <v>2.896053703898018E-3</v>
      </c>
      <c r="H45">
        <f ca="1"/>
        <v>7.96808717996977E-12</v>
      </c>
      <c r="I45" t="str">
        <f ca="1"/>
        <v/>
      </c>
      <c r="J45" t="str">
        <f ca="1"/>
        <v/>
      </c>
      <c r="K45">
        <f ca="1"/>
        <v>0</v>
      </c>
    </row>
    <row r="46" spans="1:11" x14ac:dyDescent="0.25">
      <c r="A46">
        <f ca="1"/>
        <v>71.449999999999918</v>
      </c>
      <c r="B46" t="str">
        <f ca="1"/>
        <v/>
      </c>
      <c r="C46">
        <f ca="1"/>
        <v>2.492332833455384E-3</v>
      </c>
      <c r="D46">
        <f ca="1"/>
        <v>6.6381903673584388E-9</v>
      </c>
      <c r="E46" t="str">
        <f ca="1"/>
        <v/>
      </c>
      <c r="F46" t="str">
        <f ca="1"/>
        <v/>
      </c>
      <c r="G46">
        <f ca="1"/>
        <v>2.9315321893146409E-3</v>
      </c>
      <c r="H46">
        <f ca="1"/>
        <v>8.559954771605559E-12</v>
      </c>
      <c r="I46" t="str">
        <f ca="1"/>
        <v/>
      </c>
      <c r="J46" t="str">
        <f ca="1"/>
        <v/>
      </c>
      <c r="K46">
        <f ca="1"/>
        <v>0</v>
      </c>
    </row>
    <row r="47" spans="1:11" x14ac:dyDescent="0.25">
      <c r="A47">
        <f ca="1"/>
        <v>71.499999999999915</v>
      </c>
      <c r="B47" t="str">
        <f ca="1"/>
        <v/>
      </c>
      <c r="C47">
        <f ca="1"/>
        <v>2.5218219915193888E-3</v>
      </c>
      <c r="D47">
        <f ca="1"/>
        <v>7.0279101896401936E-9</v>
      </c>
      <c r="E47" t="str">
        <f ca="1"/>
        <v/>
      </c>
      <c r="F47" t="str">
        <f ca="1"/>
        <v/>
      </c>
      <c r="G47">
        <f ca="1"/>
        <v>2.967362901333957E-3</v>
      </c>
      <c r="H47">
        <f ca="1"/>
        <v>9.1947619311959214E-12</v>
      </c>
      <c r="I47" t="str">
        <f ca="1"/>
        <v/>
      </c>
      <c r="J47" t="str">
        <f ca="1"/>
        <v/>
      </c>
      <c r="K47">
        <f ca="1"/>
        <v>0</v>
      </c>
    </row>
    <row r="48" spans="1:11" x14ac:dyDescent="0.25">
      <c r="A48">
        <f ca="1"/>
        <v>71.549999999999912</v>
      </c>
      <c r="B48" t="str">
        <f ca="1"/>
        <v/>
      </c>
      <c r="C48">
        <f ca="1"/>
        <v>2.5515962731299832E-3</v>
      </c>
      <c r="D48">
        <f ca="1"/>
        <v>7.4397659596024657E-9</v>
      </c>
      <c r="E48" t="str">
        <f ca="1"/>
        <v/>
      </c>
      <c r="F48" t="str">
        <f ca="1"/>
        <v/>
      </c>
      <c r="G48">
        <f ca="1"/>
        <v>3.0035481428224201E-3</v>
      </c>
      <c r="H48">
        <f ca="1"/>
        <v>9.8755464104010532E-12</v>
      </c>
      <c r="I48" t="str">
        <f ca="1"/>
        <v/>
      </c>
      <c r="J48" t="str">
        <f ca="1"/>
        <v/>
      </c>
      <c r="K48">
        <f ca="1"/>
        <v>0</v>
      </c>
    </row>
    <row r="49" spans="1:11" x14ac:dyDescent="0.25">
      <c r="A49">
        <f ca="1"/>
        <v>71.599999999999909</v>
      </c>
      <c r="B49" t="str">
        <f ca="1"/>
        <v/>
      </c>
      <c r="C49">
        <f ca="1"/>
        <v>2.5816575471587131E-3</v>
      </c>
      <c r="D49">
        <f ca="1"/>
        <v>7.8749701269988888E-9</v>
      </c>
      <c r="E49" t="str">
        <f ca="1"/>
        <v/>
      </c>
      <c r="F49" t="str">
        <f ca="1"/>
        <v/>
      </c>
      <c r="G49">
        <f ca="1"/>
        <v>3.0400902150445864E-3</v>
      </c>
      <c r="H49">
        <f ca="1"/>
        <v>1.0605555127739486E-11</v>
      </c>
      <c r="I49" t="str">
        <f ca="1"/>
        <v/>
      </c>
      <c r="J49" t="str">
        <f ca="1"/>
        <v/>
      </c>
      <c r="K49">
        <f ca="1"/>
        <v>0</v>
      </c>
    </row>
    <row r="50" spans="1:11" x14ac:dyDescent="0.25">
      <c r="A50">
        <f ca="1"/>
        <v>71.649999999999906</v>
      </c>
      <c r="B50" t="str">
        <f ca="1"/>
        <v/>
      </c>
      <c r="C50">
        <f ca="1"/>
        <v>2.6120076828676821E-3</v>
      </c>
      <c r="D50">
        <f ca="1"/>
        <v>8.334798921423811E-9</v>
      </c>
      <c r="E50" t="str">
        <f ca="1"/>
        <v/>
      </c>
      <c r="F50" t="str">
        <f ca="1"/>
        <v/>
      </c>
      <c r="G50">
        <f ca="1"/>
        <v>3.0769914173863935E-3</v>
      </c>
      <c r="H50">
        <f ca="1"/>
        <v>1.1388258155384949E-11</v>
      </c>
      <c r="I50" t="str">
        <f ca="1"/>
        <v/>
      </c>
      <c r="J50" t="str">
        <f ca="1"/>
        <v/>
      </c>
      <c r="K50">
        <f ca="1"/>
        <v>0</v>
      </c>
    </row>
    <row r="51" spans="1:11" x14ac:dyDescent="0.25">
      <c r="A51">
        <f ca="1"/>
        <v>71.699999999999903</v>
      </c>
      <c r="B51" t="str">
        <f ca="1"/>
        <v/>
      </c>
      <c r="C51">
        <f ca="1"/>
        <v>2.6426485497261123E-3</v>
      </c>
      <c r="D51">
        <f ca="1"/>
        <v>8.8205955578736454E-9</v>
      </c>
      <c r="E51" t="str">
        <f ca="1"/>
        <v/>
      </c>
      <c r="F51" t="str">
        <f ca="1"/>
        <v/>
      </c>
      <c r="G51">
        <f ca="1"/>
        <v>3.1142540470753344E-3</v>
      </c>
      <c r="H51">
        <f ca="1"/>
        <v>1.2227363611857751E-11</v>
      </c>
      <c r="I51" t="str">
        <f ca="1"/>
        <v/>
      </c>
      <c r="J51" t="str">
        <f ca="1"/>
        <v/>
      </c>
      <c r="K51">
        <f ca="1"/>
        <v>0</v>
      </c>
    </row>
    <row r="52" spans="1:11" x14ac:dyDescent="0.25">
      <c r="A52">
        <f ca="1"/>
        <v>71.749999999999901</v>
      </c>
      <c r="B52" t="str">
        <f ca="1"/>
        <v/>
      </c>
      <c r="C52">
        <f ca="1"/>
        <v>2.6735820172247623E-3</v>
      </c>
      <c r="D52">
        <f ca="1"/>
        <v>9.3337735951874831E-9</v>
      </c>
      <c r="E52" t="str">
        <f ca="1"/>
        <v/>
      </c>
      <c r="F52" t="str">
        <f ca="1"/>
        <v/>
      </c>
      <c r="G52">
        <f ca="1"/>
        <v>3.151880398897544E-3</v>
      </c>
      <c r="H52">
        <f ca="1"/>
        <v>1.3126833517254711E-11</v>
      </c>
      <c r="I52" t="str">
        <f ca="1"/>
        <v/>
      </c>
      <c r="J52" t="str">
        <f ca="1"/>
        <v/>
      </c>
      <c r="K52">
        <f ca="1"/>
        <v>0</v>
      </c>
    </row>
    <row r="53" spans="1:11" x14ac:dyDescent="0.25">
      <c r="A53">
        <f ca="1"/>
        <v>71.799999999999898</v>
      </c>
      <c r="B53" t="str">
        <f ca="1"/>
        <v/>
      </c>
      <c r="C53">
        <f ca="1"/>
        <v>2.7048099546881149E-3</v>
      </c>
      <c r="D53">
        <f ca="1"/>
        <v>9.8758204542197577E-9</v>
      </c>
      <c r="E53" t="str">
        <f ca="1"/>
        <v/>
      </c>
      <c r="F53" t="str">
        <f ca="1"/>
        <v/>
      </c>
      <c r="G53">
        <f ca="1"/>
        <v>3.1898727649117787E-3</v>
      </c>
      <c r="H53">
        <f ca="1"/>
        <v>1.4090900671070056E-11</v>
      </c>
      <c r="I53" t="str">
        <f ca="1"/>
        <v/>
      </c>
      <c r="J53" t="str">
        <f ca="1"/>
        <v/>
      </c>
      <c r="K53">
        <f ca="1"/>
        <v>0</v>
      </c>
    </row>
    <row r="54" spans="1:11" x14ac:dyDescent="0.25">
      <c r="A54">
        <f ca="1"/>
        <v>71.849999999999895</v>
      </c>
      <c r="B54" t="str">
        <f ca="1"/>
        <v/>
      </c>
      <c r="C54">
        <f ca="1"/>
        <v>2.7363342310844276E-3</v>
      </c>
      <c r="D54">
        <f ca="1"/>
        <v>1.044830110288363E-8</v>
      </c>
      <c r="E54" t="str">
        <f ca="1"/>
        <v/>
      </c>
      <c r="F54" t="str">
        <f ca="1"/>
        <v/>
      </c>
      <c r="G54">
        <f ca="1"/>
        <v>3.2282334341603323E-3</v>
      </c>
      <c r="H54">
        <f ca="1"/>
        <v>1.512408661626025E-11</v>
      </c>
      <c r="I54" t="str">
        <f ca="1"/>
        <v/>
      </c>
      <c r="J54" t="str">
        <f ca="1"/>
        <v/>
      </c>
      <c r="K54">
        <f ca="1"/>
        <v>0</v>
      </c>
    </row>
    <row r="55" spans="1:11" x14ac:dyDescent="0.25">
      <c r="A55">
        <f ca="1"/>
        <v>71.899999999999892</v>
      </c>
      <c r="B55" t="str">
        <f ca="1"/>
        <v/>
      </c>
      <c r="C55">
        <f ca="1"/>
        <v>2.7681567148335885E-3</v>
      </c>
      <c r="D55">
        <f ca="1"/>
        <v>1.1052861915498116E-8</v>
      </c>
      <c r="E55" t="str">
        <f ca="1"/>
        <v/>
      </c>
      <c r="F55" t="str">
        <f ca="1"/>
        <v/>
      </c>
      <c r="G55">
        <f ca="1"/>
        <v>3.2669646923768657E-3</v>
      </c>
      <c r="H55">
        <f ca="1"/>
        <v>1.623122075701317E-11</v>
      </c>
      <c r="I55" t="str">
        <f ca="1"/>
        <v/>
      </c>
      <c r="J55" t="str">
        <f ca="1"/>
        <v/>
      </c>
      <c r="K55">
        <f ca="1"/>
        <v>0</v>
      </c>
    </row>
    <row r="56" spans="1:11" x14ac:dyDescent="0.25">
      <c r="A56">
        <f ca="1"/>
        <v>71.949999999999889</v>
      </c>
      <c r="B56" t="str">
        <f ca="1"/>
        <v/>
      </c>
      <c r="C56">
        <f ca="1"/>
        <v>2.8002792736127858E-3</v>
      </c>
      <c r="D56">
        <f ca="1"/>
        <v>1.1691234714178647E-8</v>
      </c>
      <c r="E56" t="str">
        <f ca="1"/>
        <v/>
      </c>
      <c r="F56" t="str">
        <f ca="1"/>
        <v/>
      </c>
      <c r="G56">
        <f ca="1"/>
        <v>3.3060688216912082E-3</v>
      </c>
      <c r="H56">
        <f ca="1"/>
        <v>1.7417460701710277E-11</v>
      </c>
      <c r="I56" t="str">
        <f ca="1"/>
        <v/>
      </c>
      <c r="J56" t="str">
        <f ca="1"/>
        <v/>
      </c>
      <c r="K56">
        <f ca="1"/>
        <v>0</v>
      </c>
    </row>
    <row r="57" spans="1:11" x14ac:dyDescent="0.25">
      <c r="A57">
        <f ca="1"/>
        <v>71.999999999999886</v>
      </c>
      <c r="B57" t="str">
        <f ca="1"/>
        <v/>
      </c>
      <c r="C57">
        <f ca="1"/>
        <v>2.8327037741600427E-3</v>
      </c>
      <c r="D57">
        <f ca="1"/>
        <v>1.2365241000330111E-8</v>
      </c>
      <c r="E57" t="str">
        <f ca="1"/>
        <v/>
      </c>
      <c r="F57" t="str">
        <f ca="1"/>
        <v/>
      </c>
      <c r="G57">
        <f ca="1"/>
        <v>3.3455481003310909E-3</v>
      </c>
      <c r="H57">
        <f ca="1"/>
        <v>1.8688313906824035E-11</v>
      </c>
      <c r="I57" t="str">
        <f ca="1"/>
        <v/>
      </c>
      <c r="J57" t="str">
        <f ca="1"/>
        <v/>
      </c>
      <c r="K57">
        <f ca="1"/>
        <v>0</v>
      </c>
    </row>
    <row r="58" spans="1:11" x14ac:dyDescent="0.25">
      <c r="A58">
        <f ca="1"/>
        <v>72.049999999999883</v>
      </c>
      <c r="B58" t="str">
        <f ca="1"/>
        <v/>
      </c>
      <c r="C58">
        <f ca="1"/>
        <v>2.8654320820755501E-3</v>
      </c>
      <c r="D58">
        <f ca="1"/>
        <v>1.3076796384628594E-8</v>
      </c>
      <c r="E58" t="str">
        <f ca="1"/>
        <v/>
      </c>
      <c r="F58" t="str">
        <f ca="1"/>
        <v/>
      </c>
      <c r="G58">
        <f ca="1"/>
        <v>3.3854048023208741E-3</v>
      </c>
      <c r="H58">
        <f ca="1"/>
        <v>2.0049660701993081E-11</v>
      </c>
      <c r="I58" t="str">
        <f ca="1"/>
        <v/>
      </c>
      <c r="J58" t="str">
        <f ca="1"/>
        <v/>
      </c>
      <c r="K58">
        <f ca="1"/>
        <v>0</v>
      </c>
    </row>
    <row r="59" spans="1:11" x14ac:dyDescent="0.25">
      <c r="A59">
        <f ca="1"/>
        <v>72.099999999999881</v>
      </c>
      <c r="B59" t="str">
        <f ca="1"/>
        <v/>
      </c>
      <c r="C59">
        <f ca="1"/>
        <v>2.8984660616208618E-3</v>
      </c>
      <c r="D59">
        <f ca="1"/>
        <v>1.3827915224222954E-8</v>
      </c>
      <c r="E59" t="str">
        <f ca="1"/>
        <v/>
      </c>
      <c r="F59" t="str">
        <f ca="1"/>
        <v/>
      </c>
      <c r="G59">
        <f ca="1"/>
        <v>3.4256411971772217E-3</v>
      </c>
      <c r="H59">
        <f ca="1"/>
        <v>2.1507778781267215E-11</v>
      </c>
      <c r="I59" t="str">
        <f ca="1"/>
        <v/>
      </c>
      <c r="J59" t="str">
        <f ca="1"/>
        <v/>
      </c>
      <c r="K59">
        <f ca="1"/>
        <v>0</v>
      </c>
    </row>
    <row r="60" spans="1:11" x14ac:dyDescent="0.25">
      <c r="A60">
        <f ca="1"/>
        <v>72.149999999999878</v>
      </c>
      <c r="B60" t="str">
        <f ca="1"/>
        <v/>
      </c>
      <c r="C60">
        <f ca="1"/>
        <v>2.9318075755159446E-3</v>
      </c>
      <c r="D60">
        <f ca="1"/>
        <v>1.4620715476239921E-8</v>
      </c>
      <c r="E60" t="str">
        <f ca="1"/>
        <v/>
      </c>
      <c r="F60" t="str">
        <f ca="1"/>
        <v/>
      </c>
      <c r="G60">
        <f ca="1"/>
        <v>3.4662595496018321E-3</v>
      </c>
      <c r="H60">
        <f ca="1"/>
        <v>2.3069369250541587E-11</v>
      </c>
      <c r="I60" t="str">
        <f ca="1"/>
        <v/>
      </c>
      <c r="J60" t="str">
        <f ca="1"/>
        <v/>
      </c>
      <c r="K60">
        <f ca="1"/>
        <v>0</v>
      </c>
    </row>
    <row r="61" spans="1:11" x14ac:dyDescent="0.25">
      <c r="A61">
        <f ca="1"/>
        <v>72.199999999999875</v>
      </c>
      <c r="B61" t="str">
        <f ca="1"/>
        <v/>
      </c>
      <c r="C61">
        <f ca="1"/>
        <v>2.9654584847340409E-3</v>
      </c>
      <c r="D61">
        <f ca="1"/>
        <v>1.5457423777043614E-8</v>
      </c>
      <c r="E61" t="str">
        <f ca="1"/>
        <v/>
      </c>
      <c r="F61" t="str">
        <f ca="1"/>
        <v/>
      </c>
      <c r="G61">
        <f ca="1"/>
        <v>3.5072621191711366E-3</v>
      </c>
      <c r="H61">
        <f ca="1"/>
        <v>2.4741584326499145E-11</v>
      </c>
      <c r="I61" t="str">
        <f ca="1"/>
        <v/>
      </c>
      <c r="J61" t="str">
        <f ca="1"/>
        <v/>
      </c>
      <c r="K61">
        <f ca="1"/>
        <v>0</v>
      </c>
    </row>
    <row r="62" spans="1:11" x14ac:dyDescent="0.25">
      <c r="A62">
        <f ca="1"/>
        <v>72.249999999999872</v>
      </c>
      <c r="B62" t="str">
        <f ca="1"/>
        <v/>
      </c>
      <c r="C62">
        <f ca="1"/>
        <v>2.9994206482944433E-3</v>
      </c>
      <c r="D62">
        <f ca="1"/>
        <v>1.6340380757084118E-8</v>
      </c>
      <c r="E62" t="str">
        <f ca="1"/>
        <v/>
      </c>
      <c r="F62" t="str">
        <f ca="1"/>
        <v/>
      </c>
      <c r="G62">
        <f ca="1"/>
        <v>3.548651160023055E-3</v>
      </c>
      <c r="H62">
        <f ca="1"/>
        <v>2.6532056787986678E-11</v>
      </c>
      <c r="I62" t="str">
        <f ca="1"/>
        <v/>
      </c>
      <c r="J62" t="str">
        <f ca="1"/>
        <v/>
      </c>
      <c r="K62">
        <f ca="1"/>
        <v>0</v>
      </c>
    </row>
    <row r="63" spans="1:11" x14ac:dyDescent="0.25">
      <c r="A63">
        <f ca="1"/>
        <v>72.299999999999869</v>
      </c>
      <c r="B63" t="str">
        <f ca="1"/>
        <v/>
      </c>
      <c r="C63">
        <f ca="1"/>
        <v>3.0336959230530753E-3</v>
      </c>
      <c r="D63">
        <f ca="1"/>
        <v>1.7272046601559522E-8</v>
      </c>
      <c r="E63" t="str">
        <f ca="1"/>
        <v/>
      </c>
      <c r="F63" t="str">
        <f ca="1"/>
        <v/>
      </c>
      <c r="G63">
        <f ca="1"/>
        <v>3.59042892054078E-3</v>
      </c>
      <c r="H63">
        <f ca="1"/>
        <v>2.8448931286670158E-11</v>
      </c>
      <c r="I63" t="str">
        <f ca="1"/>
        <v/>
      </c>
      <c r="J63" t="str">
        <f ca="1"/>
        <v/>
      </c>
      <c r="K63">
        <f ca="1"/>
        <v>0</v>
      </c>
    </row>
    <row r="64" spans="1:11" x14ac:dyDescent="0.25">
      <c r="A64">
        <f ca="1"/>
        <v>72.349999999999866</v>
      </c>
      <c r="B64" t="str">
        <f ca="1"/>
        <v/>
      </c>
      <c r="C64">
        <f ca="1"/>
        <v>3.0682861634909893E-3</v>
      </c>
      <c r="D64">
        <f ca="1"/>
        <v>1.825500686753026E-8</v>
      </c>
      <c r="E64" t="str">
        <f ca="1"/>
        <v/>
      </c>
      <c r="F64" t="str">
        <f ca="1"/>
        <v/>
      </c>
      <c r="G64">
        <f ca="1"/>
        <v>3.6325976430336645E-3</v>
      </c>
      <c r="H64">
        <f ca="1"/>
        <v>3.0500897630058515E-11</v>
      </c>
      <c r="I64" t="str">
        <f ca="1"/>
        <v/>
      </c>
      <c r="J64" t="str">
        <f ca="1"/>
        <v/>
      </c>
      <c r="K64">
        <f ca="1"/>
        <v>0</v>
      </c>
    </row>
    <row r="65" spans="1:11" x14ac:dyDescent="0.25">
      <c r="A65">
        <f ca="1"/>
        <v>72.399999999999864</v>
      </c>
      <c r="B65" t="str">
        <f ca="1"/>
        <v/>
      </c>
      <c r="C65">
        <f ca="1"/>
        <v>3.1031932215007307E-3</v>
      </c>
      <c r="D65">
        <f ca="1"/>
        <v>1.9291978568543818E-8</v>
      </c>
      <c r="E65" t="str">
        <f ca="1"/>
        <v/>
      </c>
      <c r="F65" t="str">
        <f ca="1"/>
        <v/>
      </c>
      <c r="G65">
        <f ca="1"/>
        <v>3.6751595634151608E-3</v>
      </c>
      <c r="H65">
        <f ca="1"/>
        <v>3.2697226156588808E-11</v>
      </c>
      <c r="I65" t="str">
        <f ca="1"/>
        <v/>
      </c>
      <c r="J65" t="str">
        <f ca="1"/>
        <v/>
      </c>
      <c r="K65">
        <f ca="1"/>
        <v>0</v>
      </c>
    </row>
    <row r="66" spans="1:11" x14ac:dyDescent="0.25">
      <c r="A66">
        <f ca="1"/>
        <v>72.449999999999861</v>
      </c>
      <c r="B66" t="str">
        <f ca="1"/>
        <v/>
      </c>
      <c r="C66">
        <f ca="1"/>
        <v>3.1384189461705634E-3</v>
      </c>
      <c r="D66">
        <f ca="1"/>
        <v>2.0385816538267398E-8</v>
      </c>
      <c r="E66" t="str">
        <f ca="1"/>
        <v/>
      </c>
      <c r="F66" t="str">
        <f ca="1"/>
        <v/>
      </c>
      <c r="G66">
        <f ca="1"/>
        <v>3.7181169108778862E-3</v>
      </c>
      <c r="H66">
        <f ca="1"/>
        <v>3.5047805329426318E-11</v>
      </c>
      <c r="I66" t="str">
        <f ca="1"/>
        <v/>
      </c>
      <c r="J66" t="str">
        <f ca="1"/>
        <v/>
      </c>
      <c r="K66">
        <f ca="1"/>
        <v>0</v>
      </c>
    </row>
    <row r="67" spans="1:11" x14ac:dyDescent="0.25">
      <c r="A67">
        <f ca="1"/>
        <v>72.499999999999858</v>
      </c>
      <c r="B67" t="str">
        <f ca="1"/>
        <v/>
      </c>
      <c r="C67">
        <f ca="1"/>
        <v>3.1739651835666401E-3</v>
      </c>
      <c r="D67">
        <f ca="1"/>
        <v>2.1539520085083185E-8</v>
      </c>
      <c r="E67" t="str">
        <f ca="1"/>
        <v/>
      </c>
      <c r="F67" t="str">
        <f ca="1"/>
        <v/>
      </c>
      <c r="G67">
        <f ca="1"/>
        <v>3.7614719075657948E-3</v>
      </c>
      <c r="H67">
        <f ca="1"/>
        <v>3.7563181682983902E-11</v>
      </c>
      <c r="I67" t="str">
        <f ca="1"/>
        <v/>
      </c>
      <c r="J67" t="str">
        <f ca="1"/>
        <v/>
      </c>
      <c r="K67">
        <f ca="1"/>
        <v>0</v>
      </c>
    </row>
    <row r="68" spans="1:11" x14ac:dyDescent="0.25">
      <c r="A68">
        <f ca="1"/>
        <v>72.549999999999855</v>
      </c>
      <c r="B68" t="str">
        <f ca="1"/>
        <v/>
      </c>
      <c r="C68">
        <f ca="1"/>
        <v>3.2098337765130193E-3</v>
      </c>
      <c r="D68">
        <f ca="1"/>
        <v>2.2756239950065667E-8</v>
      </c>
      <c r="E68" t="str">
        <f ca="1"/>
        <v/>
      </c>
      <c r="F68" t="str">
        <f ca="1"/>
        <v/>
      </c>
      <c r="G68">
        <f ca="1"/>
        <v>3.8052267682435379E-3</v>
      </c>
      <c r="H68">
        <f ca="1"/>
        <v>4.0254602263928418E-11</v>
      </c>
      <c r="I68" t="str">
        <f ca="1"/>
        <v/>
      </c>
      <c r="J68" t="str">
        <f ca="1"/>
        <v/>
      </c>
      <c r="K68">
        <f ca="1"/>
        <v>0</v>
      </c>
    </row>
    <row r="69" spans="1:11" x14ac:dyDescent="0.25">
      <c r="A69">
        <f ca="1"/>
        <v>72.599999999999852</v>
      </c>
      <c r="B69" t="str">
        <f ca="1"/>
        <v/>
      </c>
      <c r="C69">
        <f ca="1"/>
        <v>3.2460265643696378E-3</v>
      </c>
      <c r="D69">
        <f ca="1"/>
        <v>2.4039285581252573E-8</v>
      </c>
      <c r="E69" t="str">
        <f ca="1"/>
        <v/>
      </c>
      <c r="F69" t="str">
        <f ca="1"/>
        <v/>
      </c>
      <c r="G69">
        <f ca="1"/>
        <v>3.8493836999629488E-3</v>
      </c>
      <c r="H69">
        <f ca="1"/>
        <v>4.3134059716617062E-11</v>
      </c>
      <c r="I69" t="str">
        <f ca="1"/>
        <v/>
      </c>
      <c r="J69" t="str">
        <f ca="1"/>
        <v/>
      </c>
      <c r="K69">
        <f ca="1"/>
        <v>0</v>
      </c>
    </row>
    <row r="70" spans="1:11" x14ac:dyDescent="0.25">
      <c r="A70">
        <f ca="1"/>
        <v>72.649999999999849</v>
      </c>
      <c r="B70" t="str">
        <f ca="1"/>
        <v/>
      </c>
      <c r="C70">
        <f ca="1"/>
        <v>3.2825453828082057E-3</v>
      </c>
      <c r="D70">
        <f ca="1"/>
        <v>2.5392132737621664E-8</v>
      </c>
      <c r="E70" t="str">
        <f ca="1"/>
        <v/>
      </c>
      <c r="F70" t="str">
        <f ca="1"/>
        <v/>
      </c>
      <c r="G70">
        <f ca="1"/>
        <v>3.8939449017267405E-3</v>
      </c>
      <c r="H70">
        <f ca="1"/>
        <v>4.6214340171550402E-11</v>
      </c>
      <c r="I70" t="str">
        <f ca="1"/>
        <v/>
      </c>
      <c r="J70" t="str">
        <f ca="1"/>
        <v/>
      </c>
      <c r="K70">
        <f ca="1"/>
        <v>0</v>
      </c>
    </row>
    <row r="71" spans="1:11" x14ac:dyDescent="0.25">
      <c r="A71">
        <f ca="1"/>
        <v>72.699999999999847</v>
      </c>
      <c r="B71" t="str">
        <f ca="1"/>
        <v/>
      </c>
      <c r="C71">
        <f ca="1"/>
        <v>3.3193920635859976E-3</v>
      </c>
      <c r="D71">
        <f ca="1"/>
        <v>2.681843143670493E-8</v>
      </c>
      <c r="E71" t="str">
        <f ca="1"/>
        <v/>
      </c>
      <c r="F71" t="str">
        <f ca="1"/>
        <v/>
      </c>
      <c r="G71">
        <f ca="1"/>
        <v>3.938912564149433E-3</v>
      </c>
      <c r="H71">
        <f ca="1"/>
        <v>4.9509074104534705E-11</v>
      </c>
      <c r="I71" t="str">
        <f ca="1"/>
        <v/>
      </c>
      <c r="J71" t="str">
        <f ca="1"/>
        <v/>
      </c>
      <c r="K71">
        <f ca="1"/>
        <v>0</v>
      </c>
    </row>
    <row r="72" spans="1:11" x14ac:dyDescent="0.25">
      <c r="A72">
        <f ca="1"/>
        <v>72.749999999999844</v>
      </c>
      <c r="B72" t="str">
        <f ca="1"/>
        <v/>
      </c>
      <c r="C72">
        <f ca="1"/>
        <v>3.3565684343176382E-3</v>
      </c>
      <c r="D72">
        <f ca="1"/>
        <v>2.8322014260317522E-8</v>
      </c>
      <c r="E72" t="str">
        <f ca="1"/>
        <v/>
      </c>
      <c r="F72" t="str">
        <f ca="1"/>
        <v/>
      </c>
      <c r="G72">
        <f ca="1"/>
        <v>3.9842888691155043E-3</v>
      </c>
      <c r="H72">
        <f ca="1"/>
        <v>5.3032790343851282E-11</v>
      </c>
      <c r="I72" t="str">
        <f ca="1"/>
        <v/>
      </c>
      <c r="J72" t="str">
        <f ca="1"/>
        <v/>
      </c>
      <c r="K72">
        <f ca="1"/>
        <v>0</v>
      </c>
    </row>
    <row r="73" spans="1:11" x14ac:dyDescent="0.25">
      <c r="A73">
        <f ca="1"/>
        <v>72.799999999999841</v>
      </c>
      <c r="B73" t="str">
        <f ca="1"/>
        <v/>
      </c>
      <c r="C73">
        <f ca="1"/>
        <v>3.3940763182448005E-3</v>
      </c>
      <c r="D73">
        <f ca="1"/>
        <v>2.9906905033426789E-8</v>
      </c>
      <c r="E73" t="str">
        <f ca="1"/>
        <v/>
      </c>
      <c r="F73" t="str">
        <f ca="1"/>
        <v/>
      </c>
      <c r="G73">
        <f ca="1"/>
        <v>4.0300759894348103E-3</v>
      </c>
      <c r="H73">
        <f ca="1"/>
        <v>5.6800973412861831E-11</v>
      </c>
      <c r="I73" t="str">
        <f ca="1"/>
        <v/>
      </c>
      <c r="J73" t="str">
        <f ca="1"/>
        <v/>
      </c>
      <c r="K73">
        <f ca="1"/>
        <v>0</v>
      </c>
    </row>
    <row r="74" spans="1:11" x14ac:dyDescent="0.25">
      <c r="A74">
        <f ca="1"/>
        <v>72.849999999999838</v>
      </c>
      <c r="B74" t="str">
        <f ca="1"/>
        <v/>
      </c>
      <c r="C74">
        <f ca="1"/>
        <v>3.4319175340038976E-3</v>
      </c>
      <c r="D74">
        <f ca="1"/>
        <v>3.1577327891772467E-8</v>
      </c>
      <c r="E74" t="str">
        <f ca="1"/>
        <v/>
      </c>
      <c r="F74" t="str">
        <f ca="1"/>
        <v/>
      </c>
      <c r="G74">
        <f ca="1"/>
        <v>4.0762760884952946E-3</v>
      </c>
      <c r="H74">
        <f ca="1"/>
        <v>6.0830124406161454E-11</v>
      </c>
      <c r="I74" t="str">
        <f ca="1"/>
        <v/>
      </c>
      <c r="J74" t="str">
        <f ca="1"/>
        <v/>
      </c>
      <c r="K74">
        <f ca="1"/>
        <v>0</v>
      </c>
    </row>
    <row r="75" spans="1:11" x14ac:dyDescent="0.25">
      <c r="A75">
        <f ca="1"/>
        <v>72.899999999999835</v>
      </c>
      <c r="B75" t="str">
        <f ca="1"/>
        <v/>
      </c>
      <c r="C75">
        <f ca="1"/>
        <v>3.4700938953917573E-3</v>
      </c>
      <c r="D75">
        <f ca="1"/>
        <v>3.3337716754439732E-8</v>
      </c>
      <c r="E75" t="str">
        <f ca="1"/>
        <v/>
      </c>
      <c r="F75" t="str">
        <f ca="1"/>
        <v/>
      </c>
      <c r="G75">
        <f ca="1"/>
        <v>4.1228913199130432E-3</v>
      </c>
      <c r="H75">
        <f ca="1"/>
        <v>6.5137825608644121E-11</v>
      </c>
      <c r="I75" t="str">
        <f ca="1"/>
        <v/>
      </c>
      <c r="J75" t="str">
        <f ca="1"/>
        <v/>
      </c>
      <c r="K75">
        <f ca="1"/>
        <v>0</v>
      </c>
    </row>
    <row r="76" spans="1:11" x14ac:dyDescent="0.25">
      <c r="A76">
        <f ca="1"/>
        <v>72.949999999999832</v>
      </c>
      <c r="B76" t="str">
        <f ca="1"/>
        <v/>
      </c>
      <c r="C76">
        <f ca="1"/>
        <v>3.5086072111292551E-3</v>
      </c>
      <c r="D76">
        <f ca="1"/>
        <v>3.5192725218202746E-8</v>
      </c>
      <c r="E76" t="str">
        <f ca="1"/>
        <v/>
      </c>
      <c r="F76" t="str">
        <f ca="1"/>
        <v/>
      </c>
      <c r="G76">
        <f ca="1"/>
        <v>4.1699238271796502E-3</v>
      </c>
      <c r="H76">
        <f ca="1"/>
        <v>6.9742809078724209E-11</v>
      </c>
      <c r="I76" t="str">
        <f ca="1"/>
        <v/>
      </c>
      <c r="J76" t="str">
        <f ca="1"/>
        <v/>
      </c>
      <c r="K76">
        <f ca="1"/>
        <v>0</v>
      </c>
    </row>
    <row r="77" spans="1:11" x14ac:dyDescent="0.25">
      <c r="A77">
        <f ca="1"/>
        <v>72.999999999999829</v>
      </c>
      <c r="B77" t="str">
        <f ca="1"/>
        <v/>
      </c>
      <c r="C77">
        <f ca="1"/>
        <v>3.5474592846230098E-3</v>
      </c>
      <c r="D77">
        <f ca="1"/>
        <v>3.7147236891098993E-8</v>
      </c>
      <c r="E77" t="str">
        <f ca="1"/>
        <v/>
      </c>
      <c r="F77" t="str">
        <f ca="1"/>
        <v/>
      </c>
      <c r="G77">
        <f ca="1"/>
        <v>4.2173757433069947E-3</v>
      </c>
      <c r="H77">
        <f ca="1"/>
        <v>7.4665029429448126E-11</v>
      </c>
      <c r="I77" t="str">
        <f ca="1"/>
        <v/>
      </c>
      <c r="J77" t="str">
        <f ca="1"/>
        <v/>
      </c>
      <c r="K77">
        <f ca="1"/>
        <v>0</v>
      </c>
    </row>
    <row r="78" spans="1:11" x14ac:dyDescent="0.25">
      <c r="A78">
        <f ca="1"/>
        <v>73.049999999999827</v>
      </c>
      <c r="B78" t="str">
        <f ca="1"/>
        <v/>
      </c>
      <c r="C78">
        <f ca="1"/>
        <v>3.5866519137250389E-3</v>
      </c>
      <c r="D78">
        <f ca="1"/>
        <v>3.9206376183344194E-8</v>
      </c>
      <c r="E78" t="str">
        <f ca="1"/>
        <v/>
      </c>
      <c r="F78" t="str">
        <f ca="1"/>
        <v/>
      </c>
      <c r="G78">
        <f ca="1"/>
        <v>4.2652491904693786E-3</v>
      </c>
      <c r="H78">
        <f ca="1"/>
        <v>7.9925741054423656E-11</v>
      </c>
      <c r="I78" t="str">
        <f ca="1"/>
        <v/>
      </c>
      <c r="J78" t="str">
        <f ca="1"/>
        <v/>
      </c>
      <c r="K78">
        <f ca="1"/>
        <v>0</v>
      </c>
    </row>
    <row r="79" spans="1:11" x14ac:dyDescent="0.25">
      <c r="A79">
        <f ca="1"/>
        <v>73.099999999999824</v>
      </c>
      <c r="B79" t="str">
        <f ca="1"/>
        <v/>
      </c>
      <c r="C79">
        <f ca="1"/>
        <v>3.6261868904904821E-3</v>
      </c>
      <c r="D79">
        <f ca="1"/>
        <v>4.137551957438516E-8</v>
      </c>
      <c r="E79" t="str">
        <f ca="1"/>
        <v/>
      </c>
      <c r="F79" t="str">
        <f ca="1"/>
        <v/>
      </c>
      <c r="G79">
        <f ca="1"/>
        <v>4.3135462796431625E-3</v>
      </c>
      <c r="H79">
        <f ca="1"/>
        <v>8.5547580059371771E-11</v>
      </c>
      <c r="I79" t="str">
        <f ca="1"/>
        <v/>
      </c>
      <c r="J79" t="str">
        <f ca="1"/>
        <v/>
      </c>
      <c r="K79">
        <f ca="1"/>
        <v>0</v>
      </c>
    </row>
    <row r="80" spans="1:11" x14ac:dyDescent="0.25">
      <c r="A80">
        <f ca="1"/>
        <v>73.149999999999821</v>
      </c>
      <c r="B80" t="str">
        <f ca="1"/>
        <v/>
      </c>
      <c r="C80">
        <f ca="1"/>
        <v>3.6660660009333844E-3</v>
      </c>
      <c r="D80">
        <f ca="1"/>
        <v>4.3660307375587403E-8</v>
      </c>
      <c r="E80" t="str">
        <f ca="1"/>
        <v/>
      </c>
      <c r="F80" t="str">
        <f ca="1"/>
        <v/>
      </c>
      <c r="G80">
        <f ca="1"/>
        <v>4.3622691102438212E-3</v>
      </c>
      <c r="H80">
        <f ca="1"/>
        <v>9.1554651174725128E-11</v>
      </c>
      <c r="I80" t="str">
        <f ca="1"/>
        <v/>
      </c>
      <c r="J80" t="str">
        <f ca="1"/>
        <v/>
      </c>
      <c r="K80">
        <f ca="1"/>
        <v>0</v>
      </c>
    </row>
    <row r="81" spans="1:11" x14ac:dyDescent="0.25">
      <c r="A81">
        <f ca="1"/>
        <v>73.199999999999818</v>
      </c>
      <c r="B81" t="str">
        <f ca="1"/>
        <v/>
      </c>
      <c r="C81">
        <f ca="1"/>
        <v>3.7062910247805006E-3</v>
      </c>
      <c r="D81">
        <f ca="1"/>
        <v>4.6066656008775216E-8</v>
      </c>
      <c r="E81" t="str">
        <f ca="1"/>
        <v/>
      </c>
      <c r="F81" t="str">
        <f ca="1"/>
        <v/>
      </c>
      <c r="G81">
        <f ca="1"/>
        <v>4.4114197697605138E-3</v>
      </c>
      <c r="H81">
        <f ca="1"/>
        <v>9.7972619940110106E-11</v>
      </c>
      <c r="I81" t="str">
        <f ca="1"/>
        <v/>
      </c>
      <c r="J81" t="str">
        <f ca="1"/>
        <v/>
      </c>
      <c r="K81">
        <f ca="1"/>
        <v>0</v>
      </c>
    </row>
    <row r="82" spans="1:11" x14ac:dyDescent="0.25">
      <c r="A82">
        <f ca="1"/>
        <v>73.249999999999815</v>
      </c>
      <c r="B82" t="str">
        <f ca="1"/>
        <v/>
      </c>
      <c r="C82">
        <f ca="1"/>
        <v>3.7468637352232269E-3</v>
      </c>
      <c r="D82">
        <f ca="1"/>
        <v>4.8600770821600947E-8</v>
      </c>
      <c r="E82" t="str">
        <f ca="1"/>
        <v/>
      </c>
      <c r="F82" t="str">
        <f ca="1"/>
        <v/>
      </c>
      <c r="G82">
        <f ca="1"/>
        <v>4.4610003333881709E-3</v>
      </c>
      <c r="H82">
        <f ca="1"/>
        <v>1.0482881046776512E-10</v>
      </c>
      <c r="I82" t="str">
        <f ca="1"/>
        <v/>
      </c>
      <c r="J82" t="str">
        <f ca="1"/>
        <v/>
      </c>
      <c r="K82">
        <f ca="1"/>
        <v>0</v>
      </c>
    </row>
    <row r="83" spans="1:11" x14ac:dyDescent="0.25">
      <c r="A83">
        <f ca="1"/>
        <v>73.299999999999812</v>
      </c>
      <c r="B83" t="str">
        <f ca="1"/>
        <v/>
      </c>
      <c r="C83">
        <f ca="1"/>
        <v>3.7877858986675949E-3</v>
      </c>
      <c r="D83">
        <f ca="1"/>
        <v>5.1269159461481657E-8</v>
      </c>
      <c r="E83" t="str">
        <f ca="1"/>
        <v/>
      </c>
      <c r="F83" t="str">
        <f ca="1"/>
        <v/>
      </c>
      <c r="G83">
        <f ca="1"/>
        <v>4.511012863657197E-3</v>
      </c>
      <c r="H83">
        <f ca="1"/>
        <v>1.1215230910901432E-10</v>
      </c>
      <c r="I83" t="str">
        <f ca="1"/>
        <v/>
      </c>
      <c r="J83" t="str">
        <f ca="1"/>
        <v/>
      </c>
      <c r="K83">
        <f ca="1"/>
        <v>0</v>
      </c>
    </row>
    <row r="84" spans="1:11" x14ac:dyDescent="0.25">
      <c r="A84">
        <f ca="1"/>
        <v>73.34999999999981</v>
      </c>
      <c r="B84" t="str">
        <f ca="1"/>
        <v/>
      </c>
      <c r="C84">
        <f ca="1"/>
        <v>3.8290592744823844E-3</v>
      </c>
      <c r="D84">
        <f ca="1"/>
        <v>5.4078645830647558E-8</v>
      </c>
      <c r="E84" t="str">
        <f ca="1"/>
        <v/>
      </c>
      <c r="F84" t="str">
        <f ca="1"/>
        <v/>
      </c>
      <c r="G84">
        <f ca="1"/>
        <v>4.5614594100607158E-3</v>
      </c>
      <c r="H84">
        <f ca="1"/>
        <v>1.1997407436592176E-10</v>
      </c>
      <c r="I84" t="str">
        <f ca="1"/>
        <v/>
      </c>
      <c r="J84" t="str">
        <f ca="1"/>
        <v/>
      </c>
      <c r="K84">
        <f ca="1"/>
        <v>0</v>
      </c>
    </row>
    <row r="85" spans="1:11" x14ac:dyDescent="0.25">
      <c r="A85">
        <f ca="1"/>
        <v>73.399999999999807</v>
      </c>
      <c r="B85" t="str">
        <f ca="1"/>
        <v/>
      </c>
      <c r="C85">
        <f ca="1"/>
        <v>3.8706856147454013E-3</v>
      </c>
      <c r="D85">
        <f ca="1"/>
        <v>5.7036384645667876E-8</v>
      </c>
      <c r="E85" t="str">
        <f ca="1"/>
        <v/>
      </c>
      <c r="F85" t="str">
        <f ca="1"/>
        <v/>
      </c>
      <c r="G85">
        <f ca="1"/>
        <v>4.6123420086794809E-3</v>
      </c>
      <c r="H85">
        <f ca="1"/>
        <v>1.2832705340913367E-10</v>
      </c>
      <c r="I85" t="str">
        <f ca="1"/>
        <v/>
      </c>
      <c r="J85" t="str">
        <f ca="1"/>
        <v/>
      </c>
      <c r="K85">
        <f ca="1"/>
        <v>0</v>
      </c>
    </row>
    <row r="86" spans="1:11" x14ac:dyDescent="0.25">
      <c r="A86">
        <f ca="1"/>
        <v>73.449999999999804</v>
      </c>
      <c r="B86" t="str">
        <f ca="1"/>
        <v/>
      </c>
      <c r="C86">
        <f ca="1"/>
        <v>3.9126666639878321E-3</v>
      </c>
      <c r="D86">
        <f ca="1"/>
        <v>6.0149876625663937E-8</v>
      </c>
      <c r="E86" t="str">
        <f ca="1"/>
        <v/>
      </c>
      <c r="F86" t="str">
        <f ca="1"/>
        <v/>
      </c>
      <c r="G86">
        <f ca="1"/>
        <v>4.6636626818044548E-3</v>
      </c>
      <c r="H86">
        <f ca="1"/>
        <v>1.3724630558287119E-10</v>
      </c>
      <c r="I86" t="str">
        <f ca="1"/>
        <v/>
      </c>
      <c r="J86" t="str">
        <f ca="1"/>
        <v/>
      </c>
      <c r="K86">
        <f ca="1"/>
        <v>0</v>
      </c>
    </row>
    <row r="87" spans="1:11" x14ac:dyDescent="0.25">
      <c r="A87">
        <f ca="1"/>
        <v>73.499999999999801</v>
      </c>
      <c r="B87" t="str">
        <f ca="1"/>
        <v/>
      </c>
      <c r="C87">
        <f ca="1"/>
        <v>3.9550041589368522E-3</v>
      </c>
      <c r="D87">
        <f ca="1"/>
        <v>6.3426984334306114E-8</v>
      </c>
      <c r="E87" t="str">
        <f ca="1"/>
        <v/>
      </c>
      <c r="F87" t="str">
        <f ca="1"/>
        <v/>
      </c>
      <c r="G87">
        <f ca="1"/>
        <v>4.7154234375571015E-3</v>
      </c>
      <c r="H87">
        <f ca="1"/>
        <v>1.467691332989526E-10</v>
      </c>
      <c r="I87" t="str">
        <f ca="1"/>
        <v/>
      </c>
      <c r="J87" t="str">
        <f ca="1"/>
        <v/>
      </c>
      <c r="K87">
        <f ca="1"/>
        <v>0</v>
      </c>
    </row>
    <row r="88" spans="1:11" x14ac:dyDescent="0.25">
      <c r="A88">
        <f ca="1"/>
        <v>73.549999999999798</v>
      </c>
      <c r="B88" t="str">
        <f ca="1"/>
        <v/>
      </c>
      <c r="C88">
        <f ca="1"/>
        <v>3.9976998282563415E-3</v>
      </c>
      <c r="D88">
        <f ca="1"/>
        <v>6.6875948701581872E-8</v>
      </c>
      <c r="E88" t="str">
        <f ca="1"/>
        <v/>
      </c>
      <c r="F88" t="str">
        <f ca="1"/>
        <v/>
      </c>
      <c r="G88">
        <f ca="1"/>
        <v>4.7676262695074247E-3</v>
      </c>
      <c r="H88">
        <f ca="1"/>
        <v>1.5693522074380526E-10</v>
      </c>
      <c r="I88" t="str">
        <f ca="1"/>
        <v/>
      </c>
      <c r="J88" t="str">
        <f ca="1"/>
        <v/>
      </c>
      <c r="K88">
        <f ca="1"/>
        <v>0</v>
      </c>
    </row>
    <row r="89" spans="1:11" x14ac:dyDescent="0.25">
      <c r="A89">
        <f ca="1"/>
        <v>73.599999999999795</v>
      </c>
      <c r="B89" t="str">
        <f ca="1"/>
        <v/>
      </c>
      <c r="C89">
        <f ca="1"/>
        <v>4.0407553922858531E-3</v>
      </c>
      <c r="D89">
        <f ca="1"/>
        <v>7.0505406252265601E-8</v>
      </c>
      <c r="E89" t="str">
        <f ca="1"/>
        <v/>
      </c>
      <c r="F89" t="str">
        <f ca="1"/>
        <v/>
      </c>
      <c r="G89">
        <f ca="1"/>
        <v>4.8202731562897935E-3</v>
      </c>
      <c r="H89">
        <f ca="1"/>
        <v>1.6778678084557791E-10</v>
      </c>
      <c r="I89" t="str">
        <f ca="1"/>
        <v/>
      </c>
      <c r="J89" t="str">
        <f ca="1"/>
        <v/>
      </c>
      <c r="K89">
        <f ca="1"/>
        <v>0</v>
      </c>
    </row>
    <row r="90" spans="1:11" x14ac:dyDescent="0.25">
      <c r="A90">
        <f ca="1"/>
        <v>73.649999999999793</v>
      </c>
      <c r="B90" t="str">
        <f ca="1"/>
        <v/>
      </c>
      <c r="C90">
        <f ca="1"/>
        <v>4.0841725627777997E-3</v>
      </c>
      <c r="D90">
        <f ca="1"/>
        <v>7.4324407068973752E-8</v>
      </c>
      <c r="E90" t="str">
        <f ca="1"/>
        <v/>
      </c>
      <c r="F90" t="str">
        <f ca="1"/>
        <v/>
      </c>
      <c r="G90">
        <f ca="1"/>
        <v>4.8733660612165766E-3</v>
      </c>
      <c r="H90">
        <f ca="1"/>
        <v>1.7936871097288733E-10</v>
      </c>
      <c r="I90" t="str">
        <f ca="1"/>
        <v/>
      </c>
      <c r="J90" t="str">
        <f ca="1"/>
        <v/>
      </c>
      <c r="K90">
        <f ca="1"/>
        <v>0</v>
      </c>
    </row>
    <row r="91" spans="1:11" x14ac:dyDescent="0.25">
      <c r="A91">
        <f ca="1"/>
        <v>73.69999999999979</v>
      </c>
      <c r="B91" t="str">
        <f ca="1"/>
        <v/>
      </c>
      <c r="C91">
        <f ca="1"/>
        <v>4.1279530426328532E-3</v>
      </c>
      <c r="D91">
        <f ca="1"/>
        <v>7.834243351867865E-8</v>
      </c>
      <c r="E91" t="str">
        <f ca="1"/>
        <v/>
      </c>
      <c r="F91" t="str">
        <f ca="1"/>
        <v/>
      </c>
      <c r="G91">
        <f ca="1"/>
        <v>4.9269069318896826E-3</v>
      </c>
      <c r="H91">
        <f ca="1"/>
        <v>1.9172875786234829E-10</v>
      </c>
      <c r="I91" t="str">
        <f ca="1"/>
        <v/>
      </c>
      <c r="J91" t="str">
        <f ca="1"/>
        <v/>
      </c>
      <c r="K91">
        <f ca="1"/>
        <v>0</v>
      </c>
    </row>
    <row r="92" spans="1:11" x14ac:dyDescent="0.25">
      <c r="A92">
        <f ca="1"/>
        <v>73.749999999999787</v>
      </c>
      <c r="B92" t="str">
        <f ca="1"/>
        <v/>
      </c>
      <c r="C92">
        <f ca="1"/>
        <v>4.172098525633672E-3</v>
      </c>
      <c r="D92">
        <f ca="1"/>
        <v>8.2569419772581492E-8</v>
      </c>
      <c r="E92" t="str">
        <f ca="1"/>
        <v/>
      </c>
      <c r="F92" t="str">
        <f ca="1"/>
        <v/>
      </c>
      <c r="G92">
        <f ca="1"/>
        <v>4.9808976998099823E-3</v>
      </c>
      <c r="H92">
        <f ca="1"/>
        <v>2.0491769229903134E-10</v>
      </c>
      <c r="I92" t="str">
        <f ca="1"/>
        <v/>
      </c>
      <c r="J92" t="str">
        <f ca="1"/>
        <v/>
      </c>
      <c r="K92">
        <f ca="1"/>
        <v>0</v>
      </c>
    </row>
    <row r="93" spans="1:11" x14ac:dyDescent="0.25">
      <c r="A93">
        <f ca="1"/>
        <v>73.799999999999784</v>
      </c>
      <c r="B93" t="str">
        <f ca="1"/>
        <v/>
      </c>
      <c r="C93">
        <f ca="1"/>
        <v>4.2166106961768401E-3</v>
      </c>
      <c r="D93">
        <f ca="1"/>
        <v>8.7015772150282713E-8</v>
      </c>
      <c r="E93" t="str">
        <f ca="1"/>
        <v/>
      </c>
      <c r="F93" t="str">
        <f ca="1"/>
        <v/>
      </c>
      <c r="G93">
        <f ca="1"/>
        <v>5.0353402799846883E-3</v>
      </c>
      <c r="H93">
        <f ca="1"/>
        <v>2.1898949410230396E-10</v>
      </c>
      <c r="I93" t="str">
        <f ca="1"/>
        <v/>
      </c>
      <c r="J93" t="str">
        <f ca="1"/>
        <v/>
      </c>
      <c r="K93">
        <f ca="1"/>
        <v>0</v>
      </c>
    </row>
    <row r="94" spans="1:11" x14ac:dyDescent="0.25">
      <c r="A94">
        <f ca="1"/>
        <v>73.849999999999781</v>
      </c>
      <c r="B94" t="str">
        <f ca="1"/>
        <v/>
      </c>
      <c r="C94">
        <f ca="1"/>
        <v>4.2614912290031802E-3</v>
      </c>
      <c r="D94">
        <f ca="1"/>
        <v>9.1692390320285733E-8</v>
      </c>
      <c r="E94" t="str">
        <f ca="1"/>
        <v/>
      </c>
      <c r="F94" t="str">
        <f ca="1"/>
        <v/>
      </c>
      <c r="G94">
        <f ca="1"/>
        <v>5.0902365705327076E-3</v>
      </c>
      <c r="H94">
        <f ca="1"/>
        <v>2.3400154799932777E-10</v>
      </c>
      <c r="I94" t="str">
        <f ca="1"/>
        <v/>
      </c>
      <c r="J94" t="str">
        <f ca="1"/>
        <v/>
      </c>
      <c r="K94">
        <f ca="1"/>
        <v>0</v>
      </c>
    </row>
    <row r="95" spans="1:11" x14ac:dyDescent="0.25">
      <c r="A95">
        <f ca="1"/>
        <v>73.899999999999778</v>
      </c>
      <c r="B95" t="str">
        <f ca="1"/>
        <v/>
      </c>
      <c r="C95">
        <f ca="1"/>
        <v>4.3067417889263724E-3</v>
      </c>
      <c r="D95">
        <f ca="1"/>
        <v>9.6610689389971164E-8</v>
      </c>
      <c r="E95" t="str">
        <f ca="1"/>
        <v/>
      </c>
      <c r="F95" t="str">
        <f ca="1"/>
        <v/>
      </c>
      <c r="G95">
        <f ca="1"/>
        <v>5.1455884522880963E-3</v>
      </c>
      <c r="H95">
        <f ca="1"/>
        <v>2.5001485099978849E-10</v>
      </c>
      <c r="I95" t="str">
        <f ca="1"/>
        <v/>
      </c>
      <c r="J95" t="str">
        <f ca="1"/>
        <v/>
      </c>
      <c r="K95">
        <f ca="1"/>
        <v>0</v>
      </c>
    </row>
    <row r="96" spans="1:11" x14ac:dyDescent="0.25">
      <c r="A96">
        <f ca="1"/>
        <v>73.949999999999775</v>
      </c>
      <c r="B96" t="str">
        <f ca="1"/>
        <v/>
      </c>
      <c r="C96">
        <f ca="1"/>
        <v>4.3523640305599166E-3</v>
      </c>
      <c r="D96">
        <f ca="1"/>
        <v>1.0178262291932914E-7</v>
      </c>
      <c r="E96" t="str">
        <f ca="1"/>
        <v/>
      </c>
      <c r="F96" t="str">
        <f ca="1"/>
        <v/>
      </c>
      <c r="G96">
        <f ca="1"/>
        <v>5.201397788401522E-3</v>
      </c>
      <c r="H96">
        <f ca="1"/>
        <v>2.6709423191832405E-10</v>
      </c>
      <c r="I96" t="str">
        <f ca="1"/>
        <v/>
      </c>
      <c r="J96" t="str">
        <f ca="1"/>
        <v/>
      </c>
      <c r="K96">
        <f ca="1"/>
        <v>0</v>
      </c>
    </row>
    <row r="97" spans="1:11" x14ac:dyDescent="0.25">
      <c r="A97">
        <f ca="1"/>
        <v>73.999999999999773</v>
      </c>
      <c r="B97" t="str">
        <f ca="1"/>
        <v/>
      </c>
      <c r="C97">
        <f ca="1"/>
        <v>4.3983595980425106E-3</v>
      </c>
      <c r="D97">
        <f ca="1"/>
        <v>1.0722070689392715E-7</v>
      </c>
      <c r="E97" t="str">
        <f ca="1"/>
        <v/>
      </c>
      <c r="F97" t="str">
        <f ca="1"/>
        <v/>
      </c>
      <c r="G97">
        <f ca="1"/>
        <v>5.2576664239399077E-3</v>
      </c>
      <c r="H97">
        <f ca="1"/>
        <v>2.8530858372568657E-10</v>
      </c>
      <c r="I97" t="str">
        <f ca="1"/>
        <v/>
      </c>
      <c r="J97" t="str">
        <f ca="1"/>
        <v/>
      </c>
      <c r="K97">
        <f ca="1"/>
        <v>0</v>
      </c>
    </row>
    <row r="98" spans="1:11" x14ac:dyDescent="0.25">
      <c r="A98">
        <f ca="1"/>
        <v>74.04999999999977</v>
      </c>
      <c r="B98" t="str">
        <f ca="1"/>
        <v/>
      </c>
      <c r="C98">
        <f ca="1"/>
        <v>4.4447301247617799E-3</v>
      </c>
      <c r="D98">
        <f ca="1"/>
        <v>1.129380446937885E-7</v>
      </c>
      <c r="E98" t="str">
        <f ca="1"/>
        <v/>
      </c>
      <c r="F98" t="str">
        <f ca="1"/>
        <v/>
      </c>
      <c r="G98">
        <f ca="1"/>
        <v>5.3143961854842173E-3</v>
      </c>
      <c r="H98">
        <f ca="1"/>
        <v>3.0473110944596877E-10</v>
      </c>
      <c r="I98" t="str">
        <f ca="1"/>
        <v/>
      </c>
      <c r="J98" t="str">
        <f ca="1"/>
        <v/>
      </c>
      <c r="K98">
        <f ca="1"/>
        <v>0</v>
      </c>
    </row>
    <row r="99" spans="1:11" x14ac:dyDescent="0.25">
      <c r="A99">
        <f ca="1"/>
        <v>74.099999999999767</v>
      </c>
      <c r="B99" t="str">
        <f ca="1"/>
        <v/>
      </c>
      <c r="C99">
        <f ca="1"/>
        <v>4.4914772330764885E-3</v>
      </c>
      <c r="D99">
        <f ca="1"/>
        <v>1.1894835309612634E-7</v>
      </c>
      <c r="E99" t="str">
        <f ca="1"/>
        <v/>
      </c>
      <c r="F99" t="str">
        <f ca="1"/>
        <v/>
      </c>
      <c r="G99">
        <f ca="1"/>
        <v>5.3715888807255125E-3</v>
      </c>
      <c r="H99">
        <f ca="1"/>
        <v>3.2543958235535115E-10</v>
      </c>
      <c r="I99" t="str">
        <f ca="1"/>
        <v/>
      </c>
      <c r="J99" t="str">
        <f ca="1"/>
        <v/>
      </c>
      <c r="K99">
        <f ca="1"/>
        <v>0</v>
      </c>
    </row>
    <row r="100" spans="1:11" x14ac:dyDescent="0.25">
      <c r="A100">
        <f ca="1"/>
        <v>74.149999999999764</v>
      </c>
      <c r="B100" t="str">
        <f ca="1"/>
        <v/>
      </c>
      <c r="C100">
        <f ca="1"/>
        <v>4.5386025340371765E-3</v>
      </c>
      <c r="D100">
        <f ca="1"/>
        <v>1.2526598935114756E-7</v>
      </c>
      <c r="E100" t="str">
        <f ca="1"/>
        <v/>
      </c>
      <c r="F100" t="str">
        <f ca="1"/>
        <v/>
      </c>
      <c r="G100">
        <f ca="1"/>
        <v>5.4292462980592192E-3</v>
      </c>
      <c r="H100">
        <f ca="1"/>
        <v>3.475166212778879E-10</v>
      </c>
      <c r="I100" t="str">
        <f ca="1"/>
        <v/>
      </c>
      <c r="J100" t="str">
        <f ca="1"/>
        <v/>
      </c>
      <c r="K100">
        <f ca="1"/>
        <v>0</v>
      </c>
    </row>
    <row r="101" spans="1:11" x14ac:dyDescent="0.25">
      <c r="A101">
        <f ca="1"/>
        <v>74.199999999999761</v>
      </c>
      <c r="B101" t="str">
        <f ca="1"/>
        <v/>
      </c>
      <c r="C101">
        <f ca="1"/>
        <v>4.5861076271052608E-3</v>
      </c>
      <c r="D101">
        <f ca="1"/>
        <v>1.3190597937147177E-7</v>
      </c>
      <c r="E101" t="str">
        <f ca="1"/>
        <v/>
      </c>
      <c r="F101" t="str">
        <f ca="1"/>
        <v/>
      </c>
      <c r="G101">
        <f ca="1"/>
        <v>5.4873702061777893E-3</v>
      </c>
      <c r="H101">
        <f ca="1"/>
        <v>3.7104998181581301E-10</v>
      </c>
      <c r="I101" t="str">
        <f ca="1"/>
        <v/>
      </c>
      <c r="J101" t="str">
        <f ca="1"/>
        <v/>
      </c>
      <c r="K101">
        <f ca="1"/>
        <v>0</v>
      </c>
    </row>
    <row r="102" spans="1:11" x14ac:dyDescent="0.25">
      <c r="A102">
        <f ca="1"/>
        <v>74.249999999999758</v>
      </c>
      <c r="B102" t="str">
        <f ca="1"/>
        <v/>
      </c>
      <c r="C102">
        <f ca="1"/>
        <v>4.6339940998706905E-3</v>
      </c>
      <c r="D102">
        <f ca="1"/>
        <v>1.3888404707707248E-7</v>
      </c>
      <c r="E102" t="str">
        <f ca="1"/>
        <v/>
      </c>
      <c r="F102" t="str">
        <f ca="1"/>
        <v/>
      </c>
      <c r="G102">
        <f ca="1"/>
        <v>5.5459623536616336E-3</v>
      </c>
      <c r="H102">
        <f ca="1"/>
        <v>3.9613286439605424E-10</v>
      </c>
      <c r="I102" t="str">
        <f ca="1"/>
        <v/>
      </c>
      <c r="J102" t="str">
        <f ca="1"/>
        <v/>
      </c>
      <c r="K102">
        <f ca="1"/>
        <v>0</v>
      </c>
    </row>
    <row r="103" spans="1:11" x14ac:dyDescent="0.25">
      <c r="A103">
        <f ca="1"/>
        <v>74.299999999999756</v>
      </c>
      <c r="B103" t="str">
        <f ca="1"/>
        <v/>
      </c>
      <c r="C103">
        <f ca="1"/>
        <v>4.6822635277680791E-3</v>
      </c>
      <c r="D103">
        <f ca="1"/>
        <v>1.4621664493903316E-7</v>
      </c>
      <c r="E103" t="str">
        <f ca="1"/>
        <v/>
      </c>
      <c r="F103" t="str">
        <f ca="1"/>
        <v/>
      </c>
      <c r="G103">
        <f ca="1"/>
        <v>5.6050244685686111E-3</v>
      </c>
      <c r="H103">
        <f ca="1"/>
        <v>4.2286424006088803E-10</v>
      </c>
      <c r="I103" t="str">
        <f ca="1"/>
        <v/>
      </c>
      <c r="J103" t="str">
        <f ca="1"/>
        <v/>
      </c>
      <c r="K103">
        <f ca="1"/>
        <v>0</v>
      </c>
    </row>
    <row r="104" spans="1:11" x14ac:dyDescent="0.25">
      <c r="A104">
        <f ca="1"/>
        <v>74.349999999999753</v>
      </c>
      <c r="B104" t="str">
        <f ca="1"/>
        <v/>
      </c>
      <c r="C104">
        <f ca="1"/>
        <v>4.73091747379143E-3</v>
      </c>
      <c r="D104">
        <f ca="1"/>
        <v>1.5392098576686349E-7</v>
      </c>
      <c r="E104" t="str">
        <f ca="1"/>
        <v/>
      </c>
      <c r="F104" t="str">
        <f ca="1"/>
        <v/>
      </c>
      <c r="G104">
        <f ca="1"/>
        <v>5.6645582580218696E-3</v>
      </c>
      <c r="H104">
        <f ca="1"/>
        <v>4.5134919497928107E-10</v>
      </c>
      <c r="I104" t="str">
        <f ca="1"/>
        <v/>
      </c>
      <c r="J104" t="str">
        <f ca="1"/>
        <v/>
      </c>
      <c r="K104">
        <f ca="1"/>
        <v>0</v>
      </c>
    </row>
    <row r="105" spans="1:11" x14ac:dyDescent="0.25">
      <c r="A105">
        <f ca="1"/>
        <v>74.39999999999975</v>
      </c>
      <c r="B105" t="str">
        <f ca="1"/>
        <v/>
      </c>
      <c r="C105">
        <f ca="1"/>
        <v>4.7799574882074567E-3</v>
      </c>
      <c r="D105">
        <f ca="1"/>
        <v>1.6201507578558573E-7</v>
      </c>
      <c r="E105" t="str">
        <f ca="1"/>
        <v/>
      </c>
      <c r="F105" t="str">
        <f ca="1"/>
        <v/>
      </c>
      <c r="G105">
        <f ca="1"/>
        <v>5.7245654077962864E-3</v>
      </c>
      <c r="H105">
        <f ca="1"/>
        <v>4.8169929470646924E-10</v>
      </c>
      <c r="I105" t="str">
        <f ca="1"/>
        <v/>
      </c>
      <c r="J105" t="str">
        <f ca="1"/>
        <v/>
      </c>
      <c r="K105">
        <f ca="1"/>
        <v>0</v>
      </c>
    </row>
    <row r="106" spans="1:11" x14ac:dyDescent="0.25">
      <c r="A106">
        <f ca="1"/>
        <v>74.449999999999747</v>
      </c>
      <c r="B106" t="str">
        <f ca="1"/>
        <v/>
      </c>
      <c r="C106">
        <f ca="1"/>
        <v>4.8293851082674795E-3</v>
      </c>
      <c r="D106">
        <f ca="1"/>
        <v>1.7051774905031297E-7</v>
      </c>
      <c r="E106" t="str">
        <f ca="1"/>
        <v/>
      </c>
      <c r="F106" t="str">
        <f ca="1"/>
        <v/>
      </c>
      <c r="G106">
        <f ca="1"/>
        <v>5.7850475819034627E-3</v>
      </c>
      <c r="H106">
        <f ca="1"/>
        <v>5.1403296927277003E-10</v>
      </c>
      <c r="I106" t="str">
        <f ca="1"/>
        <v/>
      </c>
      <c r="J106" t="str">
        <f ca="1"/>
        <v/>
      </c>
      <c r="K106">
        <f ca="1"/>
        <v>0</v>
      </c>
    </row>
    <row r="107" spans="1:11" x14ac:dyDescent="0.25">
      <c r="A107">
        <f ca="1"/>
        <v>74.499999999999744</v>
      </c>
      <c r="B107" t="str">
        <f ca="1"/>
        <v/>
      </c>
      <c r="C107">
        <f ca="1"/>
        <v>4.879201857918021E-3</v>
      </c>
      <c r="D107">
        <f ca="1"/>
        <v>1.7944870324761991E-7</v>
      </c>
      <c r="E107" t="str">
        <f ca="1"/>
        <v/>
      </c>
      <c r="F107" t="str">
        <f ca="1"/>
        <v/>
      </c>
      <c r="G107">
        <f ca="1"/>
        <v>5.8460064221753571E-3</v>
      </c>
      <c r="H107">
        <f ca="1"/>
        <v>5.4847592023875914E-10</v>
      </c>
      <c r="I107" t="str">
        <f ca="1"/>
        <v/>
      </c>
      <c r="J107" t="str">
        <f ca="1"/>
        <v/>
      </c>
      <c r="K107">
        <f ca="1"/>
        <v>0</v>
      </c>
    </row>
    <row r="108" spans="1:11" x14ac:dyDescent="0.25">
      <c r="A108">
        <f ca="1"/>
        <v>74.549999999999741</v>
      </c>
      <c r="B108" t="str">
        <f ca="1"/>
        <v/>
      </c>
      <c r="C108">
        <f ca="1"/>
        <v>4.9294092475100229E-3</v>
      </c>
      <c r="D108">
        <f ca="1"/>
        <v>1.8882853693456783E-7</v>
      </c>
      <c r="E108" t="str">
        <f ca="1"/>
        <v/>
      </c>
      <c r="F108" t="str">
        <f ca="1"/>
        <v/>
      </c>
      <c r="G108">
        <f ca="1"/>
        <v>5.9074435478466336E-3</v>
      </c>
      <c r="H108">
        <f ca="1"/>
        <v>5.8516155091277091E-10</v>
      </c>
      <c r="I108" t="str">
        <f ca="1"/>
        <v/>
      </c>
      <c r="J108" t="str">
        <f ca="1"/>
        <v/>
      </c>
      <c r="K108">
        <f ca="1"/>
        <v>0</v>
      </c>
    </row>
    <row r="109" spans="1:11" x14ac:dyDescent="0.25">
      <c r="A109">
        <f ca="1"/>
        <v>74.599999999999739</v>
      </c>
      <c r="B109" t="str">
        <f ca="1"/>
        <v/>
      </c>
      <c r="C109">
        <f ca="1"/>
        <v>4.9800087735068091E-3</v>
      </c>
      <c r="D109">
        <f ca="1"/>
        <v>1.9867878826792947E-7</v>
      </c>
      <c r="E109" t="str">
        <f ca="1"/>
        <v/>
      </c>
      <c r="F109" t="str">
        <f ca="1"/>
        <v/>
      </c>
      <c r="G109">
        <f ca="1"/>
        <v>5.9693605551357099E-3</v>
      </c>
      <c r="H109">
        <f ca="1"/>
        <v>6.2423142098833095E-10</v>
      </c>
      <c r="I109" t="str">
        <f ca="1"/>
        <v/>
      </c>
      <c r="J109" t="str">
        <f ca="1"/>
        <v/>
      </c>
      <c r="K109">
        <f ca="1"/>
        <v>0</v>
      </c>
    </row>
    <row r="110" spans="1:11" x14ac:dyDescent="0.25">
      <c r="A110">
        <f ca="1"/>
        <v>74.649999999999736</v>
      </c>
      <c r="B110" t="str">
        <f ca="1"/>
        <v/>
      </c>
      <c r="C110">
        <f ca="1"/>
        <v>5.031001918190784E-3</v>
      </c>
      <c r="D110">
        <f ca="1"/>
        <v>2.0902197527780785E-7</v>
      </c>
      <c r="E110" t="str">
        <f ca="1"/>
        <v/>
      </c>
      <c r="F110" t="str">
        <f ca="1"/>
        <v/>
      </c>
      <c r="G110">
        <f ca="1"/>
        <v>6.0317590168246565E-3</v>
      </c>
      <c r="H110">
        <f ca="1"/>
        <v>6.6583572692383892E-10</v>
      </c>
      <c r="I110" t="str">
        <f ca="1"/>
        <v/>
      </c>
      <c r="J110" t="str">
        <f ca="1"/>
        <v/>
      </c>
      <c r="K110">
        <f ca="1"/>
        <v>0</v>
      </c>
    </row>
    <row r="111" spans="1:11" x14ac:dyDescent="0.25">
      <c r="A111">
        <f ca="1"/>
        <v>74.699999999999733</v>
      </c>
      <c r="B111" t="str">
        <f ca="1"/>
        <v/>
      </c>
      <c r="C111">
        <f ca="1"/>
        <v>5.0823901493688402E-3</v>
      </c>
      <c r="D111">
        <f ca="1"/>
        <v>2.1988163774158086E-7</v>
      </c>
      <c r="E111" t="str">
        <f ca="1"/>
        <v/>
      </c>
      <c r="F111" t="str">
        <f ca="1"/>
        <v/>
      </c>
      <c r="G111">
        <f ca="1"/>
        <v>6.094640481837923E-3</v>
      </c>
      <c r="H111">
        <f ca="1"/>
        <v>7.1013380945459942E-10</v>
      </c>
      <c r="I111" t="str">
        <f ca="1"/>
        <v/>
      </c>
      <c r="J111" t="str">
        <f ca="1"/>
        <v/>
      </c>
      <c r="K111">
        <f ca="1"/>
        <v>0</v>
      </c>
    </row>
    <row r="112" spans="1:11" x14ac:dyDescent="0.25">
      <c r="A112">
        <f ca="1"/>
        <v>74.74999999999973</v>
      </c>
      <c r="B112" t="str">
        <f ca="1"/>
        <v/>
      </c>
      <c r="C112">
        <f ca="1"/>
        <v>5.1341749200766651E-3</v>
      </c>
      <c r="D112">
        <f ca="1"/>
        <v>2.312823807158934E-7</v>
      </c>
      <c r="E112" t="str">
        <f ca="1"/>
        <v/>
      </c>
      <c r="F112" t="str">
        <f ca="1"/>
        <v/>
      </c>
      <c r="G112">
        <f ca="1"/>
        <v>6.1580064748200198E-3</v>
      </c>
      <c r="H112">
        <f ca="1"/>
        <v>7.572946896983117E-10</v>
      </c>
      <c r="I112" t="str">
        <f ca="1"/>
        <v/>
      </c>
      <c r="J112" t="str">
        <f ca="1"/>
        <v/>
      </c>
      <c r="K112">
        <f ca="1"/>
        <v>0</v>
      </c>
    </row>
    <row r="113" spans="1:11" x14ac:dyDescent="0.25">
      <c r="A113">
        <f ca="1"/>
        <v>74.799999999999727</v>
      </c>
      <c r="B113" t="str">
        <f ca="1"/>
        <v/>
      </c>
      <c r="C113">
        <f ca="1"/>
        <v>5.1863576682817736E-3</v>
      </c>
      <c r="D113">
        <f ca="1"/>
        <v>2.4324991978619749E-7</v>
      </c>
      <c r="E113" t="str">
        <f ca="1"/>
        <v/>
      </c>
      <c r="F113" t="str">
        <f ca="1"/>
        <v/>
      </c>
      <c r="G113">
        <f ca="1"/>
        <v>6.2218584957121391E-3</v>
      </c>
      <c r="H113">
        <f ca="1"/>
        <v>8.0749763538957484E-10</v>
      </c>
      <c r="I113" t="str">
        <f ca="1"/>
        <v/>
      </c>
      <c r="J113" t="str">
        <f ca="1"/>
        <v/>
      </c>
      <c r="K113">
        <f ca="1"/>
        <v>0</v>
      </c>
    </row>
    <row r="114" spans="1:11" x14ac:dyDescent="0.25">
      <c r="A114">
        <f ca="1"/>
        <v>74.849999999999724</v>
      </c>
      <c r="B114" t="str">
        <f ca="1"/>
        <v/>
      </c>
      <c r="C114">
        <f ca="1"/>
        <v>5.2389398165854743E-3</v>
      </c>
      <c r="D114">
        <f ca="1"/>
        <v>2.5581112809524396E-7</v>
      </c>
      <c r="E114" t="str">
        <f ca="1"/>
        <v/>
      </c>
      <c r="F114" t="str">
        <f ca="1"/>
        <v/>
      </c>
      <c r="G114">
        <f ca="1"/>
        <v>6.2861980193278516E-3</v>
      </c>
      <c r="H114">
        <f ca="1"/>
        <v>8.6093275885698594E-10</v>
      </c>
      <c r="I114" t="str">
        <f ca="1"/>
        <v/>
      </c>
      <c r="J114" t="str">
        <f ca="1"/>
        <v/>
      </c>
      <c r="K114">
        <f ca="1"/>
        <v>0</v>
      </c>
    </row>
    <row r="115" spans="1:11" x14ac:dyDescent="0.25">
      <c r="A115">
        <f ca="1"/>
        <v>74.899999999999721</v>
      </c>
      <c r="B115" t="str">
        <f ca="1"/>
        <v/>
      </c>
      <c r="C115">
        <f ca="1"/>
        <v>5.2919227719237325E-3</v>
      </c>
      <c r="D115">
        <f ca="1"/>
        <v>2.6899408521381343E-7</v>
      </c>
      <c r="E115" t="str">
        <f ca="1"/>
        <v/>
      </c>
      <c r="F115" t="str">
        <f ca="1"/>
        <v/>
      </c>
      <c r="G115">
        <f ca="1"/>
        <v>6.3510264949278843E-3</v>
      </c>
      <c r="H115">
        <f ca="1"/>
        <v>9.1780164843800019E-10</v>
      </c>
      <c r="I115" t="str">
        <f ca="1"/>
        <v/>
      </c>
      <c r="J115" t="str">
        <f ca="1"/>
        <v/>
      </c>
      <c r="K115">
        <f ca="1"/>
        <v>0</v>
      </c>
    </row>
    <row r="116" spans="1:11" x14ac:dyDescent="0.25">
      <c r="A116">
        <f ca="1"/>
        <v>74.949999999999719</v>
      </c>
      <c r="B116" t="str">
        <f ca="1"/>
        <v/>
      </c>
      <c r="C116">
        <f ca="1"/>
        <v>5.345307925266901E-3</v>
      </c>
      <c r="D116">
        <f ca="1"/>
        <v>2.828281279189203E-7</v>
      </c>
      <c r="E116" t="str">
        <f ca="1"/>
        <v/>
      </c>
      <c r="F116" t="str">
        <f ca="1"/>
        <v/>
      </c>
      <c r="G116">
        <f ca="1"/>
        <v>6.41634534579407E-3</v>
      </c>
      <c r="H116">
        <f ca="1"/>
        <v>9.7831803511244447E-10</v>
      </c>
      <c r="I116" t="str">
        <f ca="1"/>
        <v/>
      </c>
      <c r="J116" t="str">
        <f ca="1"/>
        <v/>
      </c>
      <c r="K116">
        <f ca="1"/>
        <v>0</v>
      </c>
    </row>
    <row r="117" spans="1:11" x14ac:dyDescent="0.25">
      <c r="A117">
        <f ca="1"/>
        <v>74.999999999999716</v>
      </c>
      <c r="B117" t="str">
        <f ca="1"/>
        <v/>
      </c>
      <c r="C117">
        <f ca="1"/>
        <v>5.3990966513184982E-3</v>
      </c>
      <c r="D117">
        <f ca="1"/>
        <v>2.9734390294677505E-7</v>
      </c>
      <c r="E117" t="str">
        <f ca="1"/>
        <v/>
      </c>
      <c r="F117" t="str">
        <f ca="1"/>
        <v/>
      </c>
      <c r="G117">
        <f ca="1"/>
        <v>6.4821559688025164E-3</v>
      </c>
      <c r="H117">
        <f ca="1"/>
        <v>1.0427084962249141E-9</v>
      </c>
      <c r="I117" t="str">
        <f ca="1"/>
        <v/>
      </c>
      <c r="J117" t="str">
        <f ca="1"/>
        <v/>
      </c>
      <c r="K117">
        <f ca="1"/>
        <v>0</v>
      </c>
    </row>
    <row r="118" spans="1:11" x14ac:dyDescent="0.25">
      <c r="A118">
        <f ca="1"/>
        <v>75.049999999999713</v>
      </c>
      <c r="B118" t="str">
        <f ca="1"/>
        <v/>
      </c>
      <c r="C118">
        <f ca="1"/>
        <v>5.4532903082129269E-3</v>
      </c>
      <c r="D118">
        <f ca="1"/>
        <v>3.1257342178976925E-7</v>
      </c>
      <c r="E118" t="str">
        <f ca="1"/>
        <v/>
      </c>
      <c r="F118" t="str">
        <f ca="1"/>
        <v/>
      </c>
      <c r="G118">
        <f ca="1"/>
        <v>6.5484597339960822E-3</v>
      </c>
      <c r="H118">
        <f ca="1"/>
        <v>1.1112131982603092E-9</v>
      </c>
      <c r="I118" t="str">
        <f ca="1"/>
        <v/>
      </c>
      <c r="J118" t="str">
        <f ca="1"/>
        <v/>
      </c>
      <c r="K118">
        <f ca="1"/>
        <v>0</v>
      </c>
    </row>
    <row r="119" spans="1:11" x14ac:dyDescent="0.25">
      <c r="A119">
        <f ca="1"/>
        <v>75.09999999999971</v>
      </c>
      <c r="B119" t="str">
        <f ca="1"/>
        <v/>
      </c>
      <c r="C119">
        <f ca="1"/>
        <v>5.507890237212259E-3</v>
      </c>
      <c r="D119">
        <f ca="1"/>
        <v>3.2855011760891972E-7</v>
      </c>
      <c r="E119" t="str">
        <f ca="1"/>
        <v/>
      </c>
      <c r="F119" t="str">
        <f ca="1"/>
        <v/>
      </c>
      <c r="G119">
        <f ca="1"/>
        <v>6.6152579841561674E-3</v>
      </c>
      <c r="H119">
        <f ca="1"/>
        <v>1.1840866807348415E-9</v>
      </c>
      <c r="I119" t="str">
        <f ca="1"/>
        <v/>
      </c>
      <c r="J119" t="str">
        <f ca="1"/>
        <v/>
      </c>
      <c r="K119">
        <f ca="1"/>
        <v>0</v>
      </c>
    </row>
    <row r="120" spans="1:11" x14ac:dyDescent="0.25">
      <c r="A120">
        <f ca="1"/>
        <v>75.149999999999707</v>
      </c>
      <c r="B120" t="str">
        <f ca="1"/>
        <v/>
      </c>
      <c r="C120">
        <f ca="1"/>
        <v>5.5628977624020883E-3</v>
      </c>
      <c r="D120">
        <f ca="1"/>
        <v>3.4530890433531415E-7</v>
      </c>
      <c r="E120" t="str">
        <f ca="1"/>
        <v/>
      </c>
      <c r="F120" t="str">
        <f ca="1"/>
        <v/>
      </c>
      <c r="G120">
        <f ca="1"/>
        <v>6.6825520343739876E-3</v>
      </c>
      <c r="H120">
        <f ca="1"/>
        <v>1.2615986833675221E-9</v>
      </c>
      <c r="I120" t="str">
        <f ca="1"/>
        <v/>
      </c>
      <c r="J120" t="str">
        <f ca="1"/>
        <v/>
      </c>
      <c r="K120">
        <f ca="1"/>
        <v>0</v>
      </c>
    </row>
    <row r="121" spans="1:11" x14ac:dyDescent="0.25">
      <c r="A121">
        <f ca="1"/>
        <v>75.199999999999704</v>
      </c>
      <c r="B121" t="str">
        <f ca="1"/>
        <v/>
      </c>
      <c r="C121">
        <f ca="1"/>
        <v>5.6183141903864758E-3</v>
      </c>
      <c r="D121">
        <f ca="1"/>
        <v>3.6288623803629912E-7</v>
      </c>
      <c r="E121" t="str">
        <f ca="1"/>
        <v/>
      </c>
      <c r="F121" t="str">
        <f ca="1"/>
        <v/>
      </c>
      <c r="G121">
        <f ca="1"/>
        <v>6.7503431716212491E-3</v>
      </c>
      <c r="H121">
        <f ca="1"/>
        <v>1.344035018804847E-9</v>
      </c>
      <c r="I121" t="str">
        <f ca="1"/>
        <v/>
      </c>
      <c r="J121" t="str">
        <f ca="1"/>
        <v/>
      </c>
      <c r="K121">
        <f ca="1"/>
        <v>0</v>
      </c>
    </row>
    <row r="122" spans="1:11" x14ac:dyDescent="0.25">
      <c r="A122">
        <f ca="1"/>
        <v>75.249999999999702</v>
      </c>
      <c r="B122" t="str">
        <f ca="1"/>
        <v/>
      </c>
      <c r="C122">
        <f ca="1"/>
        <v>5.6741408099820669E-3</v>
      </c>
      <c r="D122">
        <f ca="1"/>
        <v>3.8132018062444978E-7</v>
      </c>
      <c r="E122" t="str">
        <f ca="1"/>
        <v/>
      </c>
      <c r="F122" t="str">
        <f ca="1"/>
        <v/>
      </c>
      <c r="G122">
        <f ca="1"/>
        <v>6.8186326543204648E-3</v>
      </c>
      <c r="H122">
        <f ca="1"/>
        <v>1.4316984932837025E-9</v>
      </c>
      <c r="I122" t="str">
        <f ca="1"/>
        <v/>
      </c>
      <c r="J122" t="str">
        <f ca="1"/>
        <v/>
      </c>
      <c r="K122">
        <f ca="1"/>
        <v>0</v>
      </c>
    </row>
    <row r="123" spans="1:11" x14ac:dyDescent="0.25">
      <c r="A123">
        <f ca="1"/>
        <v>75.299999999999699</v>
      </c>
      <c r="B123" t="str">
        <f ca="1"/>
        <v/>
      </c>
      <c r="C123">
        <f ca="1"/>
        <v>5.7303788919113715E-3</v>
      </c>
      <c r="D123">
        <f ca="1"/>
        <v>4.0065046598958036E-7</v>
      </c>
      <c r="E123" t="str">
        <f ca="1"/>
        <v/>
      </c>
      <c r="F123" t="str">
        <f ca="1"/>
        <v/>
      </c>
      <c r="G123">
        <f ca="1"/>
        <v>6.8874217119148044E-3</v>
      </c>
      <c r="H123">
        <f ca="1"/>
        <v>1.5249098777353339E-9</v>
      </c>
      <c r="I123" t="str">
        <f ca="1"/>
        <v/>
      </c>
      <c r="J123" t="str">
        <f ca="1"/>
        <v/>
      </c>
      <c r="K123">
        <f ca="1"/>
        <v>0</v>
      </c>
    </row>
    <row r="124" spans="1:11" x14ac:dyDescent="0.25">
      <c r="A124">
        <f ca="1"/>
        <v>75.349999999999696</v>
      </c>
      <c r="B124" t="str">
        <f ca="1"/>
        <v/>
      </c>
      <c r="C124">
        <f ca="1"/>
        <v>5.7870296884952729E-3</v>
      </c>
      <c r="D124">
        <f ca="1"/>
        <v>4.2091856863649881E-7</v>
      </c>
      <c r="E124" t="str">
        <f ca="1"/>
        <v/>
      </c>
      <c r="F124" t="str">
        <f ca="1"/>
        <v/>
      </c>
      <c r="G124">
        <f ca="1"/>
        <v>6.9567115444377102E-3</v>
      </c>
      <c r="H124">
        <f ca="1"/>
        <v>1.6240089319562394E-9</v>
      </c>
      <c r="I124" t="str">
        <f ca="1"/>
        <v/>
      </c>
      <c r="J124" t="str">
        <f ca="1"/>
        <v/>
      </c>
      <c r="K124">
        <f ca="1"/>
        <v>0</v>
      </c>
    </row>
    <row r="125" spans="1:11" x14ac:dyDescent="0.25">
      <c r="A125">
        <f ca="1"/>
        <v>75.399999999999693</v>
      </c>
      <c r="B125" t="str">
        <f ca="1"/>
        <v/>
      </c>
      <c r="C125">
        <f ca="1"/>
        <v>5.8440944333447951E-3</v>
      </c>
      <c r="D125">
        <f ca="1"/>
        <v>4.4216777491355073E-7</v>
      </c>
      <c r="E125" t="str">
        <f ca="1"/>
        <v/>
      </c>
      <c r="F125" t="str">
        <f ca="1"/>
        <v/>
      </c>
      <c r="G125">
        <f ca="1"/>
        <v>7.0265033220821968E-3</v>
      </c>
      <c r="H125">
        <f ca="1"/>
        <v>1.7293554846005788E-9</v>
      </c>
      <c r="I125" t="str">
        <f ca="1"/>
        <v/>
      </c>
      <c r="J125" t="str">
        <f ca="1"/>
        <v/>
      </c>
      <c r="K125">
        <f ca="1"/>
        <v>0</v>
      </c>
    </row>
    <row r="126" spans="1:11" x14ac:dyDescent="0.25">
      <c r="A126">
        <f ca="1"/>
        <v>75.44999999999969</v>
      </c>
      <c r="B126" t="str">
        <f ca="1"/>
        <v/>
      </c>
      <c r="C126">
        <f ca="1"/>
        <v>5.9015743410521689E-3</v>
      </c>
      <c r="D126">
        <f ca="1"/>
        <v>4.6444325691945749E-7</v>
      </c>
      <c r="E126" t="str">
        <f ca="1"/>
        <v/>
      </c>
      <c r="F126" t="str">
        <f ca="1"/>
        <v/>
      </c>
      <c r="G126">
        <f ca="1"/>
        <v>7.0967981847700383E-3</v>
      </c>
      <c r="H126">
        <f ca="1"/>
        <v>1.84133057188318E-9</v>
      </c>
      <c r="I126" t="str">
        <f ca="1"/>
        <v/>
      </c>
      <c r="J126" t="str">
        <f ca="1"/>
        <v/>
      </c>
      <c r="K126">
        <f ca="1"/>
        <v>0</v>
      </c>
    </row>
    <row r="127" spans="1:11" x14ac:dyDescent="0.25">
      <c r="A127">
        <f ca="1"/>
        <v>75.499999999999687</v>
      </c>
      <c r="B127" t="str">
        <f ca="1"/>
        <v/>
      </c>
      <c r="C127">
        <f ca="1"/>
        <v>5.9594706068812437E-3</v>
      </c>
      <c r="D127">
        <f ca="1"/>
        <v>4.8779214917852237E-7</v>
      </c>
      <c r="E127" t="str">
        <f ca="1"/>
        <v/>
      </c>
      <c r="F127" t="str">
        <f ca="1"/>
        <v/>
      </c>
      <c r="G127">
        <f ca="1"/>
        <v>7.1675972417207991E-3</v>
      </c>
      <c r="H127">
        <f ca="1"/>
        <v>1.9603376380230864E-9</v>
      </c>
      <c r="I127" t="str">
        <f ca="1"/>
        <v/>
      </c>
      <c r="J127" t="str">
        <f ca="1"/>
        <v/>
      </c>
      <c r="K127">
        <f ca="1"/>
        <v>0</v>
      </c>
    </row>
    <row r="128" spans="1:11" x14ac:dyDescent="0.25">
      <c r="A128">
        <f ca="1"/>
        <v>75.549999999999685</v>
      </c>
      <c r="B128" t="str">
        <f ca="1"/>
        <v/>
      </c>
      <c r="C128">
        <f ca="1"/>
        <v>6.0177844064572697E-3</v>
      </c>
      <c r="D128">
        <f ca="1"/>
        <v>5.1226362817675051E-7</v>
      </c>
      <c r="E128" t="str">
        <f ca="1"/>
        <v/>
      </c>
      <c r="F128" t="str">
        <f ca="1"/>
        <v/>
      </c>
      <c r="G128">
        <f ca="1"/>
        <v>7.2389015710208754E-3</v>
      </c>
      <c r="H128">
        <f ca="1"/>
        <v>2.0868038006043682E-9</v>
      </c>
      <c r="I128" t="str">
        <f ca="1"/>
        <v/>
      </c>
      <c r="J128" t="str">
        <f ca="1"/>
        <v/>
      </c>
      <c r="K128">
        <f ca="1"/>
        <v>0</v>
      </c>
    </row>
    <row r="129" spans="1:11" x14ac:dyDescent="0.25">
      <c r="A129">
        <f ca="1"/>
        <v>75.599999999999682</v>
      </c>
      <c r="B129" t="str">
        <f ca="1"/>
        <v/>
      </c>
      <c r="C129">
        <f ca="1"/>
        <v>6.0765168954561022E-3</v>
      </c>
      <c r="D129">
        <f ca="1"/>
        <v>5.3790899485413646E-7</v>
      </c>
      <c r="E129" t="str">
        <f ca="1"/>
        <v/>
      </c>
      <c r="F129" t="str">
        <f ca="1"/>
        <v/>
      </c>
      <c r="G129">
        <f ca="1"/>
        <v>7.310712219192543E-3</v>
      </c>
      <c r="H129">
        <f ca="1"/>
        <v>2.2211811841847955E-9</v>
      </c>
      <c r="I129" t="str">
        <f ca="1"/>
        <v/>
      </c>
      <c r="J129" t="str">
        <f ca="1"/>
        <v/>
      </c>
      <c r="K129">
        <f ca="1"/>
        <v>0</v>
      </c>
    </row>
    <row r="130" spans="1:11" x14ac:dyDescent="0.25">
      <c r="A130">
        <f ca="1"/>
        <v>75.649999999999679</v>
      </c>
      <c r="B130" t="str">
        <f ca="1"/>
        <v/>
      </c>
      <c r="C130">
        <f ca="1"/>
        <v>6.1356692092928685E-3</v>
      </c>
      <c r="D130">
        <f ca="1"/>
        <v>5.6478176015098858E-7</v>
      </c>
      <c r="E130" t="str">
        <f ca="1"/>
        <v/>
      </c>
      <c r="F130" t="str">
        <f ca="1"/>
        <v/>
      </c>
      <c r="G130">
        <f ca="1"/>
        <v>7.3830302007631384E-3</v>
      </c>
      <c r="H130">
        <f ca="1"/>
        <v>2.3639483256433453E-9</v>
      </c>
      <c r="I130" t="str">
        <f ca="1"/>
        <v/>
      </c>
      <c r="J130" t="str">
        <f ca="1"/>
        <v/>
      </c>
      <c r="K130">
        <f ca="1"/>
        <v>0</v>
      </c>
    </row>
    <row r="131" spans="1:11" x14ac:dyDescent="0.25">
      <c r="A131">
        <f ca="1"/>
        <v>75.699999999999676</v>
      </c>
      <c r="B131" t="str">
        <f ca="1"/>
        <v/>
      </c>
      <c r="C131">
        <f ca="1"/>
        <v>6.1952424628101289E-3</v>
      </c>
      <c r="D131">
        <f ca="1"/>
        <v>5.929377337088671E-7</v>
      </c>
      <c r="E131" t="str">
        <f ca="1"/>
        <v/>
      </c>
      <c r="F131" t="str">
        <f ca="1"/>
        <v/>
      </c>
      <c r="G131">
        <f ca="1"/>
        <v>7.4558564978344111E-3</v>
      </c>
      <c r="H131">
        <f ca="1"/>
        <v>2.5156116549251842E-9</v>
      </c>
      <c r="I131" t="str">
        <f ca="1"/>
        <v/>
      </c>
      <c r="J131" t="str">
        <f ca="1"/>
        <v/>
      </c>
      <c r="K131">
        <f ca="1"/>
        <v>0</v>
      </c>
    </row>
    <row r="132" spans="1:11" x14ac:dyDescent="0.25">
      <c r="A132">
        <f ca="1"/>
        <v>75.749999999999673</v>
      </c>
      <c r="B132" t="str">
        <f ca="1"/>
        <v/>
      </c>
      <c r="C132">
        <f ca="1"/>
        <v>6.2552377499656064E-3</v>
      </c>
      <c r="D132">
        <f ca="1"/>
        <v>6.2243511582959103E-7</v>
      </c>
      <c r="E132" t="str">
        <f ca="1"/>
        <v/>
      </c>
      <c r="F132" t="str">
        <f ca="1"/>
        <v/>
      </c>
      <c r="G132">
        <f ca="1"/>
        <v>7.5291920596521371E-3</v>
      </c>
      <c r="H132">
        <f ca="1"/>
        <v>2.6767070550182043E-9</v>
      </c>
      <c r="I132" t="str">
        <f ca="1"/>
        <v/>
      </c>
      <c r="J132" t="str">
        <f ca="1"/>
        <v/>
      </c>
      <c r="K132">
        <f ca="1"/>
        <v>0</v>
      </c>
    </row>
    <row r="133" spans="1:11" x14ac:dyDescent="0.25">
      <c r="A133">
        <f ca="1"/>
        <v>75.79999999999967</v>
      </c>
      <c r="B133" t="str">
        <f ca="1"/>
        <v/>
      </c>
      <c r="C133">
        <f ca="1"/>
        <v>6.315656143519463E-3</v>
      </c>
      <c r="D133">
        <f ca="1"/>
        <v>6.5333459279844732E-7</v>
      </c>
      <c r="E133" t="str">
        <f ca="1"/>
        <v/>
      </c>
      <c r="F133" t="str">
        <f ca="1"/>
        <v/>
      </c>
      <c r="G133">
        <f ca="1"/>
        <v>7.603037802176079E-3</v>
      </c>
      <c r="H133">
        <f ca="1"/>
        <v>2.8478015051776126E-9</v>
      </c>
      <c r="I133" t="str">
        <f ca="1"/>
        <v/>
      </c>
      <c r="J133" t="str">
        <f ca="1"/>
        <v/>
      </c>
      <c r="K133">
        <f ca="1"/>
        <v>0</v>
      </c>
    </row>
    <row r="134" spans="1:11" x14ac:dyDescent="0.25">
      <c r="A134">
        <f ca="1"/>
        <v>75.849999999999667</v>
      </c>
      <c r="B134" t="str">
        <f ca="1"/>
        <v/>
      </c>
      <c r="C134">
        <f ca="1"/>
        <v>6.3764986947212575E-3</v>
      </c>
      <c r="D134">
        <f ca="1"/>
        <v>6.856994356807874E-7</v>
      </c>
      <c r="E134" t="str">
        <f ca="1"/>
        <v/>
      </c>
      <c r="F134" t="str">
        <f ca="1"/>
        <v/>
      </c>
      <c r="G134">
        <f ca="1"/>
        <v>7.6773946076503273E-3</v>
      </c>
      <c r="H134">
        <f ca="1"/>
        <v>3.0294948116064809E-9</v>
      </c>
      <c r="I134" t="str">
        <f ca="1"/>
        <v/>
      </c>
      <c r="J134" t="str">
        <f ca="1"/>
        <v/>
      </c>
      <c r="K134">
        <f ca="1"/>
        <v>0</v>
      </c>
    </row>
    <row r="135" spans="1:11" x14ac:dyDescent="0.25">
      <c r="A135">
        <f ca="1"/>
        <v>75.899999999999665</v>
      </c>
      <c r="B135" t="str">
        <f ca="1"/>
        <v/>
      </c>
      <c r="C135">
        <f ca="1"/>
        <v>6.4377664329965233E-3</v>
      </c>
      <c r="D135">
        <f ca="1"/>
        <v>7.195956027040181E-7</v>
      </c>
      <c r="E135" t="str">
        <f ca="1"/>
        <v/>
      </c>
      <c r="F135" t="str">
        <f ca="1"/>
        <v/>
      </c>
      <c r="G135">
        <f ca="1"/>
        <v>7.7522633241741603E-3</v>
      </c>
      <c r="H135">
        <f ca="1"/>
        <v>3.2224214299992089E-9</v>
      </c>
      <c r="I135" t="str">
        <f ca="1"/>
        <v/>
      </c>
      <c r="J135" t="str">
        <f ca="1"/>
        <v/>
      </c>
      <c r="K135">
        <f ca="1"/>
        <v>0</v>
      </c>
    </row>
    <row r="136" spans="1:11" x14ac:dyDescent="0.25">
      <c r="A136">
        <f ca="1"/>
        <v>75.949999999999662</v>
      </c>
      <c r="B136" t="str">
        <f ca="1"/>
        <v/>
      </c>
      <c r="C136">
        <f ca="1"/>
        <v>6.4994603656331031E-3</v>
      </c>
      <c r="D136">
        <f ca="1"/>
        <v>7.5509184534002162E-7</v>
      </c>
      <c r="E136" t="str">
        <f ca="1"/>
        <v/>
      </c>
      <c r="F136" t="str">
        <f ca="1"/>
        <v/>
      </c>
      <c r="G136">
        <f ca="1"/>
        <v>7.8276447652734261E-3</v>
      </c>
      <c r="H136">
        <f ca="1"/>
        <v>3.4272523845631538E-9</v>
      </c>
      <c r="I136" t="str">
        <f ca="1"/>
        <v/>
      </c>
      <c r="J136" t="str">
        <f ca="1"/>
        <v/>
      </c>
      <c r="K136">
        <f ca="1"/>
        <v>0</v>
      </c>
    </row>
    <row r="137" spans="1:11" x14ac:dyDescent="0.25">
      <c r="A137">
        <f ca="1"/>
        <v>75.999999999999659</v>
      </c>
      <c r="B137" t="str">
        <f ca="1"/>
        <v/>
      </c>
      <c r="C137">
        <f ca="1"/>
        <v>6.5615814774672336E-3</v>
      </c>
      <c r="D137">
        <f ca="1"/>
        <v>7.9225981820615475E-7</v>
      </c>
      <c r="E137" t="str">
        <f ca="1"/>
        <v/>
      </c>
      <c r="F137" t="str">
        <f ca="1"/>
        <v/>
      </c>
      <c r="G137">
        <f ca="1"/>
        <v>7.9035397094726154E-3</v>
      </c>
      <c r="H137">
        <f ca="1"/>
        <v>3.6446972883504904E-9</v>
      </c>
      <c r="I137" t="str">
        <f ca="1"/>
        <v/>
      </c>
      <c r="J137" t="str">
        <f ca="1"/>
        <v/>
      </c>
      <c r="K137">
        <f ca="1"/>
        <v>0</v>
      </c>
    </row>
    <row r="138" spans="1:11" x14ac:dyDescent="0.25">
      <c r="A138">
        <f ca="1"/>
        <v>76.049999999999656</v>
      </c>
      <c r="B138" t="str">
        <f ca="1"/>
        <v/>
      </c>
      <c r="C138">
        <f ca="1"/>
        <v>6.6241307305694407E-3</v>
      </c>
      <c r="D138">
        <f ca="1"/>
        <v>8.3117419290596713E-7</v>
      </c>
      <c r="E138" t="str">
        <f ca="1"/>
        <v/>
      </c>
      <c r="F138" t="str">
        <f ca="1"/>
        <v/>
      </c>
      <c r="G138">
        <f ca="1"/>
        <v>7.9799488998675769E-3</v>
      </c>
      <c r="H138">
        <f ca="1"/>
        <v>3.8755064699593405E-9</v>
      </c>
      <c r="I138" t="str">
        <f ca="1"/>
        <v/>
      </c>
      <c r="J138" t="str">
        <f ca="1"/>
        <v/>
      </c>
      <c r="K138">
        <f ca="1"/>
        <v>0</v>
      </c>
    </row>
    <row r="139" spans="1:11" x14ac:dyDescent="0.25">
      <c r="A139">
        <f ca="1"/>
        <v>76.099999999999653</v>
      </c>
      <c r="B139" t="str">
        <f ca="1"/>
        <v/>
      </c>
      <c r="C139">
        <f ca="1"/>
        <v>6.6871090639302761E-3</v>
      </c>
      <c r="D139">
        <f ca="1"/>
        <v>8.7191277593403767E-7</v>
      </c>
      <c r="E139" t="str">
        <f ca="1"/>
        <v/>
      </c>
      <c r="F139" t="str">
        <f ca="1"/>
        <v/>
      </c>
      <c r="G139">
        <f ca="1"/>
        <v>8.0568730436991129E-3</v>
      </c>
      <c r="H139">
        <f ca="1"/>
        <v>4.1204732118987732E-9</v>
      </c>
      <c r="I139" t="str">
        <f ca="1"/>
        <v/>
      </c>
      <c r="J139" t="str">
        <f ca="1"/>
        <v/>
      </c>
      <c r="K139">
        <f ca="1"/>
        <v>0</v>
      </c>
    </row>
    <row r="140" spans="1:11" x14ac:dyDescent="0.25">
      <c r="A140">
        <f ca="1"/>
        <v>76.14999999999965</v>
      </c>
      <c r="B140" t="str">
        <f ca="1"/>
        <v/>
      </c>
      <c r="C140">
        <f ca="1"/>
        <v>6.7505173931459682E-3</v>
      </c>
      <c r="D140">
        <f ca="1"/>
        <v>9.1455663077252349E-7</v>
      </c>
      <c r="E140" t="str">
        <f ca="1"/>
        <v/>
      </c>
      <c r="F140" t="str">
        <f ca="1"/>
        <v/>
      </c>
      <c r="G140">
        <f ca="1"/>
        <v>8.134312811927372E-3</v>
      </c>
      <c r="H140">
        <f ca="1"/>
        <v>4.380436106159896E-9</v>
      </c>
      <c r="I140" t="str">
        <f ca="1"/>
        <v/>
      </c>
      <c r="J140" t="str">
        <f ca="1"/>
        <v/>
      </c>
      <c r="K140">
        <f ca="1"/>
        <v>0</v>
      </c>
    </row>
    <row r="141" spans="1:11" x14ac:dyDescent="0.25">
      <c r="A141">
        <f ca="1"/>
        <v>76.199999999999648</v>
      </c>
      <c r="B141" t="str">
        <f ca="1"/>
        <v/>
      </c>
      <c r="C141">
        <f ca="1"/>
        <v>6.8143566101040052E-3</v>
      </c>
      <c r="D141">
        <f ca="1"/>
        <v>9.5919020431018061E-7</v>
      </c>
      <c r="E141" t="str">
        <f ca="1"/>
        <v/>
      </c>
      <c r="F141" t="str">
        <f ca="1"/>
        <v/>
      </c>
      <c r="G141">
        <f ca="1"/>
        <v>8.2122688388072546E-3</v>
      </c>
      <c r="H141">
        <f ca="1"/>
        <v>4.6562815327907787E-9</v>
      </c>
      <c r="I141" t="str">
        <f ca="1"/>
        <v/>
      </c>
      <c r="J141" t="str">
        <f ca="1"/>
        <v/>
      </c>
      <c r="K141">
        <f ca="1"/>
        <v>0</v>
      </c>
    </row>
    <row r="142" spans="1:11" x14ac:dyDescent="0.25">
      <c r="A142">
        <f ca="1"/>
        <v>76.249999999999645</v>
      </c>
      <c r="B142" t="str">
        <f ca="1"/>
        <v/>
      </c>
      <c r="C142">
        <f ca="1"/>
        <v>6.8786275826687318E-3</v>
      </c>
      <c r="D142">
        <f ca="1"/>
        <v>1.0059014577181495E-6</v>
      </c>
      <c r="E142" t="str">
        <f ca="1"/>
        <v/>
      </c>
      <c r="F142" t="str">
        <f ca="1"/>
        <v/>
      </c>
      <c r="G142">
        <f ca="1"/>
        <v>8.2907417214648071E-3</v>
      </c>
      <c r="H142">
        <f ca="1"/>
        <v>4.9489462675422728E-9</v>
      </c>
      <c r="I142" t="str">
        <f ca="1"/>
        <v/>
      </c>
      <c r="J142" t="str">
        <f ca="1"/>
        <v/>
      </c>
      <c r="K142">
        <f ca="1"/>
        <v>0</v>
      </c>
    </row>
    <row r="143" spans="1:11" x14ac:dyDescent="0.25">
      <c r="A143">
        <f ca="1"/>
        <v>76.299999999999642</v>
      </c>
      <c r="B143" t="str">
        <f ca="1"/>
        <v/>
      </c>
      <c r="C143">
        <f ca="1"/>
        <v>6.9433311543669546E-3</v>
      </c>
      <c r="D143">
        <f ca="1"/>
        <v>1.0547820019199048E-6</v>
      </c>
      <c r="E143" t="str">
        <f ca="1"/>
        <v/>
      </c>
      <c r="F143" t="str">
        <f ca="1"/>
        <v/>
      </c>
      <c r="G143">
        <f ca="1"/>
        <v>8.3697320194747651E-3</v>
      </c>
      <c r="H143">
        <f ca="1"/>
        <v>5.2594202249301939E-9</v>
      </c>
      <c r="I143" t="str">
        <f ca="1"/>
        <v/>
      </c>
      <c r="J143" t="str">
        <f ca="1"/>
        <v/>
      </c>
      <c r="K143">
        <f ca="1"/>
        <v>0</v>
      </c>
    </row>
    <row r="144" spans="1:11" x14ac:dyDescent="0.25">
      <c r="A144">
        <f ca="1"/>
        <v>76.349999999999639</v>
      </c>
      <c r="B144" t="str">
        <f ca="1"/>
        <v/>
      </c>
      <c r="C144">
        <f ca="1"/>
        <v>7.0084681440736596E-3</v>
      </c>
      <c r="D144">
        <f ca="1"/>
        <v>1.1059272377964351E-6</v>
      </c>
      <c r="E144" t="str">
        <f ca="1"/>
        <v/>
      </c>
      <c r="F144" t="str">
        <f ca="1"/>
        <v/>
      </c>
      <c r="G144">
        <f ca="1"/>
        <v>8.4492402544392598E-3</v>
      </c>
      <c r="H144">
        <f ca="1"/>
        <v>5.58874934335074E-9</v>
      </c>
      <c r="I144" t="str">
        <f ca="1"/>
        <v/>
      </c>
      <c r="J144" t="str">
        <f ca="1"/>
        <v/>
      </c>
      <c r="K144">
        <f ca="1"/>
        <v>0</v>
      </c>
    </row>
    <row r="145" spans="1:11" x14ac:dyDescent="0.25">
      <c r="A145">
        <f ca="1"/>
        <v>76.399999999999636</v>
      </c>
      <c r="B145" t="str">
        <f ca="1"/>
        <v/>
      </c>
      <c r="C145">
        <f ca="1"/>
        <v>7.0740393456978617E-3</v>
      </c>
      <c r="D145">
        <f ca="1"/>
        <v>1.1594365012710599E-6</v>
      </c>
      <c r="E145" t="str">
        <f ca="1"/>
        <v/>
      </c>
      <c r="F145" t="str">
        <f ca="1"/>
        <v/>
      </c>
      <c r="G145">
        <f ca="1"/>
        <v>8.5292669095678522E-3</v>
      </c>
      <c r="H145">
        <f ca="1"/>
        <v>5.9380386191895098E-9</v>
      </c>
      <c r="I145" t="str">
        <f ca="1"/>
        <v/>
      </c>
      <c r="J145" t="str">
        <f ca="1"/>
        <v/>
      </c>
      <c r="K145">
        <f ca="1"/>
        <v>0</v>
      </c>
    </row>
    <row r="146" spans="1:11" x14ac:dyDescent="0.25">
      <c r="A146">
        <f ca="1"/>
        <v>76.449999999999633</v>
      </c>
      <c r="B146" t="str">
        <f ca="1"/>
        <v/>
      </c>
      <c r="C146">
        <f ca="1"/>
        <v>7.1400455278686171E-3</v>
      </c>
      <c r="D146">
        <f ca="1"/>
        <v>1.2154132134218023E-6</v>
      </c>
      <c r="E146" t="str">
        <f ca="1"/>
        <v/>
      </c>
      <c r="F146" t="str">
        <f ca="1"/>
        <v/>
      </c>
      <c r="G146">
        <f ca="1"/>
        <v>8.6098124292588573E-3</v>
      </c>
      <c r="H146">
        <f ca="1"/>
        <v>6.3084552971800591E-9</v>
      </c>
      <c r="I146" t="str">
        <f ca="1"/>
        <v/>
      </c>
      <c r="J146" t="str">
        <f ca="1"/>
        <v/>
      </c>
      <c r="K146">
        <f ca="1"/>
        <v>0</v>
      </c>
    </row>
    <row r="147" spans="1:11" x14ac:dyDescent="0.25">
      <c r="A147">
        <f ca="1"/>
        <v>76.499999999999631</v>
      </c>
      <c r="B147" t="str">
        <f ca="1"/>
        <v/>
      </c>
      <c r="C147">
        <f ca="1"/>
        <v>7.2064874336213074E-3</v>
      </c>
      <c r="D147">
        <f ca="1"/>
        <v>1.2739650357729768E-6</v>
      </c>
      <c r="E147" t="str">
        <f ca="1"/>
        <v/>
      </c>
      <c r="F147" t="str">
        <f ca="1"/>
        <v/>
      </c>
      <c r="G147">
        <f ca="1"/>
        <v>8.6908772186821831E-3</v>
      </c>
      <c r="H147">
        <f ca="1"/>
        <v>6.701232224597531E-9</v>
      </c>
      <c r="I147" t="str">
        <f ca="1"/>
        <v/>
      </c>
      <c r="J147" t="str">
        <f ca="1"/>
        <v/>
      </c>
      <c r="K147">
        <f ca="1"/>
        <v>0</v>
      </c>
    </row>
    <row r="148" spans="1:11" x14ac:dyDescent="0.25">
      <c r="A148">
        <f ca="1"/>
        <v>76.549999999999628</v>
      </c>
      <c r="B148" t="str">
        <f ca="1"/>
        <v/>
      </c>
      <c r="C148">
        <f ca="1"/>
        <v>7.2733657800841704E-3</v>
      </c>
      <c r="D148">
        <f ca="1"/>
        <v>1.3352040309210299E-6</v>
      </c>
      <c r="E148" t="str">
        <f ca="1"/>
        <v/>
      </c>
      <c r="F148" t="str">
        <f ca="1"/>
        <v/>
      </c>
      <c r="G148">
        <f ca="1"/>
        <v>8.7724616433636424E-3</v>
      </c>
      <c r="H148">
        <f ca="1"/>
        <v>7.117671377215645E-9</v>
      </c>
      <c r="I148" t="str">
        <f ca="1"/>
        <v/>
      </c>
      <c r="J148" t="str">
        <f ca="1"/>
        <v/>
      </c>
      <c r="K148">
        <f ca="1"/>
        <v>0</v>
      </c>
    </row>
    <row r="149" spans="1:11" x14ac:dyDescent="0.25">
      <c r="A149">
        <f ca="1"/>
        <v>76.599999999999625</v>
      </c>
      <c r="B149" t="str">
        <f ca="1"/>
        <v/>
      </c>
      <c r="C149">
        <f ca="1"/>
        <v>7.340681258165181E-3</v>
      </c>
      <c r="D149">
        <f ca="1"/>
        <v>1.3992468286535864E-6</v>
      </c>
      <c r="E149" t="str">
        <f ca="1"/>
        <v/>
      </c>
      <c r="F149" t="str">
        <f ca="1"/>
        <v/>
      </c>
      <c r="G149">
        <f ca="1"/>
        <v>8.8545660287709157E-3</v>
      </c>
      <c r="H149">
        <f ca="1"/>
        <v>7.5591475653118906E-9</v>
      </c>
      <c r="I149" t="str">
        <f ca="1"/>
        <v/>
      </c>
      <c r="J149" t="str">
        <f ca="1"/>
        <v/>
      </c>
      <c r="K149">
        <f ca="1"/>
        <v>0</v>
      </c>
    </row>
    <row r="150" spans="1:11" x14ac:dyDescent="0.25">
      <c r="A150">
        <f ca="1"/>
        <v>76.649999999999622</v>
      </c>
      <c r="B150" t="str">
        <f ca="1"/>
        <v/>
      </c>
      <c r="C150">
        <f ca="1"/>
        <v>7.4084345322393179E-3</v>
      </c>
      <c r="D150">
        <f ca="1"/>
        <v>1.4662147977242708E-6</v>
      </c>
      <c r="E150" t="str">
        <f ca="1"/>
        <v/>
      </c>
      <c r="F150" t="str">
        <f ca="1"/>
        <v/>
      </c>
      <c r="G150">
        <f ca="1"/>
        <v>8.9371906599011747E-3</v>
      </c>
      <c r="H150">
        <f ca="1"/>
        <v>8.0271123283778279E-9</v>
      </c>
      <c r="I150" t="str">
        <f ca="1"/>
        <v/>
      </c>
      <c r="J150" t="str">
        <f ca="1"/>
        <v/>
      </c>
      <c r="K150">
        <f ca="1"/>
        <v>0</v>
      </c>
    </row>
    <row r="151" spans="1:11" x14ac:dyDescent="0.25">
      <c r="A151">
        <f ca="1"/>
        <v>76.699999999999619</v>
      </c>
      <c r="B151" t="str">
        <f ca="1"/>
        <v/>
      </c>
      <c r="C151">
        <f ca="1"/>
        <v>7.4766262398362404E-3</v>
      </c>
      <c r="D151">
        <f ca="1"/>
        <v>1.5362342234495455E-6</v>
      </c>
      <c r="E151" t="str">
        <f ca="1"/>
        <v/>
      </c>
      <c r="F151" t="str">
        <f ca="1"/>
        <v/>
      </c>
      <c r="G151">
        <f ca="1"/>
        <v>9.0203357808705184E-3</v>
      </c>
      <c r="H151">
        <f ca="1"/>
        <v>8.523098027578211E-9</v>
      </c>
      <c r="I151" t="str">
        <f ca="1"/>
        <v/>
      </c>
      <c r="J151" t="str">
        <f ca="1"/>
        <v/>
      </c>
      <c r="K151">
        <f ca="1"/>
        <v>0</v>
      </c>
    </row>
    <row r="152" spans="1:11" x14ac:dyDescent="0.25">
      <c r="A152">
        <f ca="1"/>
        <v>76.749999999999616</v>
      </c>
      <c r="B152" t="str">
        <f ca="1"/>
        <v/>
      </c>
      <c r="C152">
        <f ca="1"/>
        <v>7.5452569913284934E-3</v>
      </c>
      <c r="D152">
        <f ca="1"/>
        <v>1.609436491297887E-6</v>
      </c>
      <c r="E152" t="str">
        <f ca="1"/>
        <v/>
      </c>
      <c r="F152" t="str">
        <f ca="1"/>
        <v/>
      </c>
      <c r="G152">
        <f ca="1"/>
        <v>9.1040015945052441E-3</v>
      </c>
      <c r="H152">
        <f ca="1"/>
        <v>9.0487221454047739E-9</v>
      </c>
      <c r="I152" t="str">
        <f ca="1"/>
        <v/>
      </c>
      <c r="J152" t="str">
        <f ca="1"/>
        <v/>
      </c>
      <c r="K152">
        <f ca="1"/>
        <v>0</v>
      </c>
    </row>
    <row r="153" spans="1:11" x14ac:dyDescent="0.25">
      <c r="A153">
        <f ca="1"/>
        <v>76.799999999999613</v>
      </c>
      <c r="B153" t="str">
        <f ca="1"/>
        <v/>
      </c>
      <c r="C153">
        <f ca="1"/>
        <v>7.6143273696201953E-3</v>
      </c>
      <c r="D153">
        <f ca="1"/>
        <v>1.6859582766451523E-6</v>
      </c>
      <c r="E153" t="str">
        <f ca="1"/>
        <v/>
      </c>
      <c r="F153" t="str">
        <f ca="1"/>
        <v/>
      </c>
      <c r="G153">
        <f ca="1"/>
        <v>9.1881882619351072E-3</v>
      </c>
      <c r="H153">
        <f ca="1"/>
        <v>9.6056918023895555E-9</v>
      </c>
      <c r="I153" t="str">
        <f ca="1"/>
        <v/>
      </c>
      <c r="J153" t="str">
        <f ca="1"/>
        <v/>
      </c>
      <c r="K153">
        <f ca="1"/>
        <v>0</v>
      </c>
    </row>
    <row r="154" spans="1:11" x14ac:dyDescent="0.25">
      <c r="A154">
        <f ca="1"/>
        <v>76.849999999999611</v>
      </c>
      <c r="B154" t="str">
        <f ca="1"/>
        <v/>
      </c>
      <c r="C154">
        <f ca="1"/>
        <v>7.6838379298363657E-3</v>
      </c>
      <c r="D154">
        <f ca="1"/>
        <v>1.7659417408741794E-6</v>
      </c>
      <c r="E154" t="str">
        <f ca="1"/>
        <v/>
      </c>
      <c r="F154" t="str">
        <f ca="1"/>
        <v/>
      </c>
      <c r="G154">
        <f ca="1"/>
        <v>9.2728959021885736E-3</v>
      </c>
      <c r="H154">
        <f ca="1"/>
        <v>1.0195808501178791E-8</v>
      </c>
      <c r="I154" t="str">
        <f ca="1"/>
        <v/>
      </c>
      <c r="J154" t="str">
        <f ca="1"/>
        <v/>
      </c>
      <c r="K154">
        <f ca="1"/>
        <v>0</v>
      </c>
    </row>
    <row r="155" spans="1:11" x14ac:dyDescent="0.25">
      <c r="A155">
        <f ca="1"/>
        <v>76.899999999999608</v>
      </c>
      <c r="B155" t="str">
        <f ca="1"/>
        <v/>
      </c>
      <c r="C155">
        <f ca="1"/>
        <v>7.7537891990128492E-3</v>
      </c>
      <c r="D155">
        <f ca="1"/>
        <v>1.8495347340004566E-6</v>
      </c>
      <c r="E155" t="str">
        <f ca="1"/>
        <v/>
      </c>
      <c r="F155" t="str">
        <f ca="1"/>
        <v/>
      </c>
      <c r="G155">
        <f ca="1"/>
        <v>9.3581245917902407E-3</v>
      </c>
      <c r="H155">
        <f ca="1"/>
        <v>1.0820973108720139E-8</v>
      </c>
      <c r="I155" t="str">
        <f ca="1"/>
        <v/>
      </c>
      <c r="J155" t="str">
        <f ca="1"/>
        <v/>
      </c>
      <c r="K155">
        <f ca="1"/>
        <v>0</v>
      </c>
    </row>
    <row r="156" spans="1:11" x14ac:dyDescent="0.25">
      <c r="A156">
        <f ca="1"/>
        <v>76.949999999999605</v>
      </c>
      <c r="B156" t="str">
        <f ca="1"/>
        <v/>
      </c>
      <c r="C156">
        <f ca="1"/>
        <v>7.8241816757869554E-3</v>
      </c>
      <c r="D156">
        <f ca="1"/>
        <v>1.9368910040095817E-6</v>
      </c>
      <c r="E156" t="str">
        <f ca="1"/>
        <v/>
      </c>
      <c r="F156" t="str">
        <f ca="1"/>
        <v/>
      </c>
      <c r="G156">
        <f ca="1"/>
        <v>9.4438743643604356E-3</v>
      </c>
      <c r="H156">
        <f ca="1"/>
        <v>1.1483191087789658E-8</v>
      </c>
      <c r="I156" t="str">
        <f ca="1"/>
        <v/>
      </c>
      <c r="J156" t="str">
        <f ca="1"/>
        <v/>
      </c>
      <c r="K156">
        <f ca="1"/>
        <v>0</v>
      </c>
    </row>
    <row r="157" spans="1:11" x14ac:dyDescent="0.25">
      <c r="A157">
        <f ca="1"/>
        <v>76.999999999999602</v>
      </c>
      <c r="B157" t="str">
        <f ca="1"/>
        <v/>
      </c>
      <c r="C157">
        <f ca="1"/>
        <v>7.8950158300888501E-3</v>
      </c>
      <c r="D157">
        <f ca="1"/>
        <v>2.0281704130966063E-6</v>
      </c>
      <c r="E157" t="str">
        <f ca="1"/>
        <v/>
      </c>
      <c r="F157" t="str">
        <f ca="1"/>
        <v/>
      </c>
      <c r="G157">
        <f ca="1"/>
        <v>9.5301452102171461E-3</v>
      </c>
      <c r="H157">
        <f ca="1"/>
        <v>1.2184577989571822E-8</v>
      </c>
      <c r="I157" t="str">
        <f ca="1"/>
        <v/>
      </c>
      <c r="J157" t="str">
        <f ca="1"/>
        <v/>
      </c>
      <c r="K157">
        <f ca="1"/>
        <v>0</v>
      </c>
    </row>
    <row r="158" spans="1:11" x14ac:dyDescent="0.25">
      <c r="A158">
        <f ca="1"/>
        <v>77.049999999999599</v>
      </c>
      <c r="B158" t="str">
        <f ca="1"/>
        <v/>
      </c>
      <c r="C158">
        <f ca="1"/>
        <v>7.966292102833724E-3</v>
      </c>
      <c r="D158">
        <f ca="1"/>
        <v>2.1235391610008976E-6</v>
      </c>
      <c r="E158" t="str">
        <f ca="1"/>
        <v/>
      </c>
      <c r="F158" t="str">
        <f ca="1"/>
        <v/>
      </c>
      <c r="G158">
        <f ca="1"/>
        <v>9.616937075980287E-3</v>
      </c>
      <c r="H158">
        <f ca="1"/>
        <v>1.2927365219517812E-8</v>
      </c>
      <c r="I158" t="str">
        <f ca="1"/>
        <v/>
      </c>
      <c r="J158" t="str">
        <f ca="1"/>
        <v/>
      </c>
      <c r="K158">
        <f ca="1"/>
        <v>0</v>
      </c>
    </row>
    <row r="159" spans="1:11" x14ac:dyDescent="0.25">
      <c r="A159">
        <f ca="1"/>
        <v>77.099999999999596</v>
      </c>
      <c r="B159" t="str">
        <f ca="1"/>
        <v/>
      </c>
      <c r="C159">
        <f ca="1"/>
        <v>8.0380109056148348E-3</v>
      </c>
      <c r="D159">
        <f ca="1"/>
        <v>2.2231700156347363E-6</v>
      </c>
      <c r="E159" t="str">
        <f ca="1"/>
        <v/>
      </c>
      <c r="F159" t="str">
        <f ca="1"/>
        <v/>
      </c>
      <c r="G159">
        <f ca="1"/>
        <v>9.7042498641785151E-3</v>
      </c>
      <c r="H159">
        <f ca="1"/>
        <v>1.3713906089234907E-8</v>
      </c>
      <c r="I159" t="str">
        <f ca="1"/>
        <v/>
      </c>
      <c r="J159" t="str">
        <f ca="1"/>
        <v/>
      </c>
      <c r="K159">
        <f ca="1"/>
        <v>0</v>
      </c>
    </row>
    <row r="160" spans="1:11" x14ac:dyDescent="0.25">
      <c r="A160">
        <f ca="1"/>
        <v>77.149999999999594</v>
      </c>
      <c r="B160" t="str">
        <f ca="1"/>
        <v/>
      </c>
      <c r="C160">
        <f ca="1"/>
        <v>8.1101726203974371E-3</v>
      </c>
      <c r="D160">
        <f ca="1"/>
        <v>2.3272425512076736E-6</v>
      </c>
      <c r="E160" t="str">
        <f ca="1"/>
        <v/>
      </c>
      <c r="F160" t="str">
        <f ca="1"/>
        <v/>
      </c>
      <c r="G160">
        <f ca="1"/>
        <v>9.7920834328585268E-3</v>
      </c>
      <c r="H160">
        <f ca="1"/>
        <v>1.4546682167710501E-8</v>
      </c>
      <c r="I160" t="str">
        <f ca="1"/>
        <v/>
      </c>
      <c r="J160" t="str">
        <f ca="1"/>
        <v/>
      </c>
      <c r="K160">
        <f ca="1"/>
        <v>0</v>
      </c>
    </row>
    <row r="161" spans="1:11" x14ac:dyDescent="0.25">
      <c r="A161">
        <f ca="1"/>
        <v>77.199999999999591</v>
      </c>
      <c r="B161" t="str">
        <f ca="1"/>
        <v/>
      </c>
      <c r="C161">
        <f ca="1"/>
        <v>8.1827775992136861E-3</v>
      </c>
      <c r="D161">
        <f ca="1"/>
        <v>2.4359433940528222E-6</v>
      </c>
      <c r="E161" t="str">
        <f ca="1"/>
        <v/>
      </c>
      <c r="F161" t="str">
        <f ca="1"/>
        <v/>
      </c>
      <c r="G161">
        <f ca="1"/>
        <v>9.8804375951970832E-3</v>
      </c>
      <c r="H161">
        <f ca="1"/>
        <v>1.5428309945745251E-8</v>
      </c>
      <c r="I161" t="str">
        <f ca="1"/>
        <v/>
      </c>
      <c r="J161" t="str">
        <f ca="1"/>
        <v/>
      </c>
      <c r="K161">
        <f ca="1"/>
        <v>0</v>
      </c>
    </row>
    <row r="162" spans="1:11" x14ac:dyDescent="0.25">
      <c r="A162">
        <f ca="1"/>
        <v>77.249999999999588</v>
      </c>
      <c r="B162" t="str">
        <f ca="1"/>
        <v/>
      </c>
      <c r="C162">
        <f ca="1"/>
        <v>8.2558261638585578E-3</v>
      </c>
      <c r="D162">
        <f ca="1"/>
        <v>2.549466476365733E-6</v>
      </c>
      <c r="E162" t="str">
        <f ca="1"/>
        <v/>
      </c>
      <c r="F162" t="str">
        <f ca="1"/>
        <v/>
      </c>
      <c r="G162">
        <f ca="1"/>
        <v>9.9693121191157027E-3</v>
      </c>
      <c r="H162">
        <f ca="1"/>
        <v>1.6361547828063627E-8</v>
      </c>
      <c r="I162" t="str">
        <f ca="1"/>
        <v/>
      </c>
      <c r="J162" t="str">
        <f ca="1"/>
        <v/>
      </c>
      <c r="K162">
        <f ca="1"/>
        <v>0</v>
      </c>
    </row>
    <row r="163" spans="1:11" x14ac:dyDescent="0.25">
      <c r="A163">
        <f ca="1"/>
        <v>77.299999999999585</v>
      </c>
      <c r="B163" t="str">
        <f ca="1"/>
        <v/>
      </c>
      <c r="C163">
        <f ca="1"/>
        <v>8.3293186055868329E-3</v>
      </c>
      <c r="D163">
        <f ca="1"/>
        <v>2.6680132980701677E-6</v>
      </c>
      <c r="E163" t="str">
        <f ca="1"/>
        <v/>
      </c>
      <c r="F163" t="str">
        <f ca="1"/>
        <v/>
      </c>
      <c r="G163">
        <f ca="1"/>
        <v>1.0058706726898261E-2</v>
      </c>
      <c r="H163">
        <f ca="1"/>
        <v>1.7349303468185414E-8</v>
      </c>
      <c r="I163" t="str">
        <f ca="1"/>
        <v/>
      </c>
      <c r="J163" t="str">
        <f ca="1"/>
        <v/>
      </c>
      <c r="K163">
        <f ca="1"/>
        <v>0</v>
      </c>
    </row>
    <row r="164" spans="1:11" x14ac:dyDescent="0.25">
      <c r="A164">
        <f ca="1"/>
        <v>77.349999999999582</v>
      </c>
      <c r="B164" t="str">
        <f ca="1"/>
        <v/>
      </c>
      <c r="C164">
        <f ca="1"/>
        <v>8.4032551848112116E-3</v>
      </c>
      <c r="D164">
        <f ca="1"/>
        <v>2.7917931970298976E-6</v>
      </c>
      <c r="E164" t="str">
        <f ca="1"/>
        <v/>
      </c>
      <c r="F164" t="str">
        <f ca="1"/>
        <v/>
      </c>
      <c r="G164">
        <f ca="1"/>
        <v>1.0148621094811435E-2</v>
      </c>
      <c r="H164">
        <f ca="1"/>
        <v>1.8394641461783415E-8</v>
      </c>
      <c r="I164" t="str">
        <f ca="1"/>
        <v/>
      </c>
      <c r="J164" t="str">
        <f ca="1"/>
        <v/>
      </c>
      <c r="K164">
        <f ca="1"/>
        <v>0</v>
      </c>
    </row>
    <row r="165" spans="1:11" x14ac:dyDescent="0.25">
      <c r="A165">
        <f ca="1"/>
        <v>77.399999999999579</v>
      </c>
      <c r="B165" t="str">
        <f ca="1"/>
        <v/>
      </c>
      <c r="C165">
        <f ca="1"/>
        <v>8.4776361308015954E-3</v>
      </c>
      <c r="D165">
        <f ca="1"/>
        <v>2.9210236278294726E-6</v>
      </c>
      <c r="E165" t="str">
        <f ca="1"/>
        <v/>
      </c>
      <c r="F165" t="str">
        <f ca="1"/>
        <v/>
      </c>
      <c r="G165">
        <f ca="1"/>
        <v>1.0239054852728227E-2</v>
      </c>
      <c r="H165">
        <f ca="1"/>
        <v>1.9500791414914351E-8</v>
      </c>
      <c r="I165" t="str">
        <f ca="1"/>
        <v/>
      </c>
      <c r="J165" t="str">
        <f ca="1"/>
        <v/>
      </c>
      <c r="K165">
        <f ca="1"/>
        <v>0</v>
      </c>
    </row>
    <row r="166" spans="1:11" x14ac:dyDescent="0.25">
      <c r="A166">
        <f ca="1"/>
        <v>77.449999999999577</v>
      </c>
      <c r="B166" t="str">
        <f ca="1"/>
        <v/>
      </c>
      <c r="C166">
        <f ca="1"/>
        <v>8.552461641385626E-3</v>
      </c>
      <c r="D166">
        <f ca="1"/>
        <v>3.0559304493511515E-6</v>
      </c>
      <c r="E166" t="str">
        <f ca="1"/>
        <v/>
      </c>
      <c r="F166" t="str">
        <f ca="1"/>
        <v/>
      </c>
      <c r="G166">
        <f ca="1"/>
        <v>1.0330007583754521E-2</v>
      </c>
      <c r="H166">
        <f ca="1"/>
        <v>2.0671156404201142E-8</v>
      </c>
      <c r="I166" t="str">
        <f ca="1"/>
        <v/>
      </c>
      <c r="J166" t="str">
        <f ca="1"/>
        <v/>
      </c>
      <c r="K166">
        <f ca="1"/>
        <v>0</v>
      </c>
    </row>
    <row r="167" spans="1:11" x14ac:dyDescent="0.25">
      <c r="A167">
        <f ca="1"/>
        <v>77.499999999999574</v>
      </c>
      <c r="B167" t="str">
        <f ca="1"/>
        <v/>
      </c>
      <c r="C167">
        <f ca="1"/>
        <v>8.6277318826505078E-3</v>
      </c>
      <c r="D167">
        <f ca="1"/>
        <v>3.1967482213798682E-6</v>
      </c>
      <c r="E167" t="str">
        <f ca="1"/>
        <v/>
      </c>
      <c r="F167" t="str">
        <f ca="1"/>
        <v/>
      </c>
      <c r="G167">
        <f ca="1"/>
        <v>1.0421478823858894E-2</v>
      </c>
      <c r="H167">
        <f ca="1"/>
        <v>2.1909321846758814E-8</v>
      </c>
      <c r="I167" t="str">
        <f ca="1"/>
        <v/>
      </c>
      <c r="J167" t="str">
        <f ca="1"/>
        <v/>
      </c>
      <c r="K167">
        <f ca="1"/>
        <v>0</v>
      </c>
    </row>
    <row r="168" spans="1:11" x14ac:dyDescent="0.25">
      <c r="A168">
        <f ca="1"/>
        <v>77.549999999999571</v>
      </c>
      <c r="B168" t="str">
        <f ca="1"/>
        <v/>
      </c>
      <c r="C168">
        <f ca="1"/>
        <v>8.7034469886461824E-3</v>
      </c>
      <c r="D168">
        <f ca="1"/>
        <v>3.3437205104717376E-6</v>
      </c>
      <c r="E168" t="str">
        <f ca="1"/>
        <v/>
      </c>
      <c r="F168" t="str">
        <f ca="1"/>
        <v/>
      </c>
      <c r="G168">
        <f ca="1"/>
        <v>1.0513468061505653E-2</v>
      </c>
      <c r="H168">
        <f ca="1"/>
        <v>2.3219064798399298E-8</v>
      </c>
      <c r="I168" t="str">
        <f ca="1"/>
        <v/>
      </c>
      <c r="J168" t="str">
        <f ca="1"/>
        <v/>
      </c>
      <c r="K168">
        <f ca="1"/>
        <v>0</v>
      </c>
    </row>
    <row r="169" spans="1:11" x14ac:dyDescent="0.25">
      <c r="A169">
        <f ca="1"/>
        <v>77.599999999999568</v>
      </c>
      <c r="B169" t="str">
        <f ca="1"/>
        <v/>
      </c>
      <c r="C169">
        <f ca="1"/>
        <v>8.7796070610899023E-3</v>
      </c>
      <c r="D169">
        <f ca="1"/>
        <v>3.4971002053264729E-6</v>
      </c>
      <c r="E169" t="str">
        <f ca="1"/>
        <v/>
      </c>
      <c r="F169" t="str">
        <f ca="1"/>
        <v/>
      </c>
      <c r="G169">
        <f ca="1"/>
        <v>1.0605974737291282E-2</v>
      </c>
      <c r="H169">
        <f ca="1"/>
        <v>2.4604363699418844E-8</v>
      </c>
      <c r="I169" t="str">
        <f ca="1"/>
        <v/>
      </c>
      <c r="J169" t="str">
        <f ca="1"/>
        <v/>
      </c>
      <c r="K169">
        <f ca="1"/>
        <v>0</v>
      </c>
    </row>
    <row r="170" spans="1:11" x14ac:dyDescent="0.25">
      <c r="A170">
        <f ca="1"/>
        <v>77.649999999999565</v>
      </c>
      <c r="B170" t="str">
        <f ca="1"/>
        <v/>
      </c>
      <c r="C170">
        <f ca="1"/>
        <v>8.8562121690722757E-3</v>
      </c>
      <c r="D170">
        <f ca="1"/>
        <v>3.6571498419080523E-6</v>
      </c>
      <c r="E170" t="str">
        <f ca="1"/>
        <v/>
      </c>
      <c r="F170" t="str">
        <f ca="1"/>
        <v/>
      </c>
      <c r="G170">
        <f ca="1"/>
        <v>1.0698998243584322E-2</v>
      </c>
      <c r="H170">
        <f ca="1"/>
        <v>2.6069408588070393E-8</v>
      </c>
      <c r="I170" t="str">
        <f ca="1"/>
        <v/>
      </c>
      <c r="J170" t="str">
        <f ca="1"/>
        <v/>
      </c>
      <c r="K170">
        <f ca="1"/>
        <v>0</v>
      </c>
    </row>
    <row r="171" spans="1:11" x14ac:dyDescent="0.25">
      <c r="A171">
        <f ca="1"/>
        <v>77.699999999999562</v>
      </c>
      <c r="B171" t="str">
        <f ca="1"/>
        <v/>
      </c>
      <c r="C171">
        <f ca="1"/>
        <v>8.9332623487648252E-3</v>
      </c>
      <c r="D171">
        <f ca="1"/>
        <v>3.824141938562046E-6</v>
      </c>
      <c r="E171" t="str">
        <f ca="1"/>
        <v/>
      </c>
      <c r="F171" t="str">
        <f ca="1"/>
        <v/>
      </c>
      <c r="G171">
        <f ca="1"/>
        <v>1.0792537924168831E-2</v>
      </c>
      <c r="H171">
        <f ca="1"/>
        <v>2.7618611802650849E-8</v>
      </c>
      <c r="I171" t="str">
        <f ca="1"/>
        <v/>
      </c>
      <c r="J171" t="str">
        <f ca="1"/>
        <v/>
      </c>
      <c r="K171">
        <f ca="1"/>
        <v>0</v>
      </c>
    </row>
    <row r="172" spans="1:11" x14ac:dyDescent="0.25">
      <c r="A172">
        <f ca="1"/>
        <v>77.749999999999559</v>
      </c>
      <c r="B172" t="str">
        <f ca="1"/>
        <v/>
      </c>
      <c r="C172">
        <f ca="1"/>
        <v>9.010757603129126E-3</v>
      </c>
      <c r="D172">
        <f ca="1"/>
        <v>3.9983593413829956E-6</v>
      </c>
      <c r="E172" t="str">
        <f ca="1"/>
        <v/>
      </c>
      <c r="F172" t="str">
        <f ca="1"/>
        <v/>
      </c>
      <c r="G172">
        <f ca="1"/>
        <v>1.0886593073891452E-2</v>
      </c>
      <c r="H172">
        <f ca="1"/>
        <v>2.9256619193991095E-8</v>
      </c>
      <c r="I172" t="str">
        <f ca="1"/>
        <v/>
      </c>
      <c r="J172" t="str">
        <f ca="1"/>
        <v/>
      </c>
      <c r="K172">
        <f ca="1"/>
        <v>0</v>
      </c>
    </row>
    <row r="173" spans="1:11" x14ac:dyDescent="0.25">
      <c r="A173">
        <f ca="1"/>
        <v>77.799999999999557</v>
      </c>
      <c r="B173" t="str">
        <f ca="1"/>
        <v/>
      </c>
      <c r="C173">
        <f ca="1"/>
        <v>9.0886979016275935E-3</v>
      </c>
      <c r="D173">
        <f ca="1"/>
        <v>4.1800955800884477E-6</v>
      </c>
      <c r="E173" t="str">
        <f ca="1"/>
        <v/>
      </c>
      <c r="F173" t="str">
        <f ca="1"/>
        <v/>
      </c>
      <c r="G173">
        <f ca="1"/>
        <v>1.0981162938312264E-2</v>
      </c>
      <c r="H173">
        <f ca="1"/>
        <v>3.0988321871024096E-8</v>
      </c>
      <c r="I173" t="str">
        <f ca="1"/>
        <v/>
      </c>
      <c r="J173" t="str">
        <f ca="1"/>
        <v/>
      </c>
      <c r="K173">
        <f ca="1"/>
        <v>0</v>
      </c>
    </row>
    <row r="174" spans="1:11" x14ac:dyDescent="0.25">
      <c r="A174">
        <f ca="1"/>
        <v>77.849999999999554</v>
      </c>
      <c r="B174" t="str">
        <f ca="1"/>
        <v/>
      </c>
      <c r="C174">
        <f ca="1"/>
        <v>9.1670831799359285E-3</v>
      </c>
      <c r="D174">
        <f ca="1"/>
        <v>4.3696552346615546E-6</v>
      </c>
      <c r="E174" t="str">
        <f ca="1"/>
        <v/>
      </c>
      <c r="F174" t="str">
        <f ca="1"/>
        <v/>
      </c>
      <c r="G174">
        <f ca="1"/>
        <v>1.1076246713359394E-2</v>
      </c>
      <c r="H174">
        <f ca="1"/>
        <v>3.2818868503029007E-8</v>
      </c>
      <c r="I174" t="str">
        <f ca="1"/>
        <v/>
      </c>
      <c r="J174" t="str">
        <f ca="1"/>
        <v/>
      </c>
      <c r="K174">
        <f ca="1"/>
        <v>0</v>
      </c>
    </row>
    <row r="175" spans="1:11" x14ac:dyDescent="0.25">
      <c r="A175">
        <f ca="1"/>
        <v>77.899999999999551</v>
      </c>
      <c r="B175" t="str">
        <f ca="1"/>
        <v/>
      </c>
      <c r="C175">
        <f ca="1"/>
        <v>9.2459133396573575E-3</v>
      </c>
      <c r="D175">
        <f ca="1"/>
        <v>4.5673543130275746E-6</v>
      </c>
      <c r="E175" t="str">
        <f ca="1"/>
        <v/>
      </c>
      <c r="F175" t="str">
        <f ca="1"/>
        <v/>
      </c>
      <c r="G175">
        <f ca="1"/>
        <v>1.1171843544987623E-2</v>
      </c>
      <c r="H175">
        <f ca="1"/>
        <v>3.4753678203102551E-8</v>
      </c>
      <c r="I175" t="str">
        <f ca="1"/>
        <v/>
      </c>
      <c r="J175" t="str">
        <f ca="1"/>
        <v/>
      </c>
      <c r="K175">
        <f ca="1"/>
        <v>0</v>
      </c>
    </row>
    <row r="176" spans="1:11" x14ac:dyDescent="0.25">
      <c r="A176">
        <f ca="1"/>
        <v>77.949999999999548</v>
      </c>
      <c r="B176" t="str">
        <f ca="1"/>
        <v/>
      </c>
      <c r="C176">
        <f ca="1"/>
        <v>9.3251882480386364E-3</v>
      </c>
      <c r="D176">
        <f ca="1"/>
        <v>4.7735206400340122E-6</v>
      </c>
      <c r="E176" t="str">
        <f ca="1"/>
        <v/>
      </c>
      <c r="F176" t="str">
        <f ca="1"/>
        <v/>
      </c>
      <c r="G176">
        <f ca="1"/>
        <v>1.1267952528840917E-2</v>
      </c>
      <c r="H176">
        <f ca="1"/>
        <v>3.6798454018397445E-8</v>
      </c>
      <c r="I176" t="str">
        <f ca="1"/>
        <v/>
      </c>
      <c r="J176" t="str">
        <f ca="1"/>
        <v/>
      </c>
      <c r="K176">
        <f ca="1"/>
        <v>0</v>
      </c>
    </row>
    <row r="177" spans="1:11" x14ac:dyDescent="0.25">
      <c r="A177">
        <f ca="1"/>
        <v>77.999999999999545</v>
      </c>
      <c r="B177" t="str">
        <f ca="1"/>
        <v/>
      </c>
      <c r="C177">
        <f ca="1"/>
        <v>9.4049077376879668E-3</v>
      </c>
      <c r="D177">
        <f ca="1"/>
        <v>4.9884942580087218E-6</v>
      </c>
      <c r="E177" t="str">
        <f ca="1"/>
        <v/>
      </c>
      <c r="F177" t="str">
        <f ca="1"/>
        <v/>
      </c>
      <c r="G177">
        <f ca="1"/>
        <v>1.1364572709919144E-2</v>
      </c>
      <c r="H177">
        <f ca="1"/>
        <v>3.8959197053689744E-8</v>
      </c>
      <c r="I177" t="str">
        <f ca="1"/>
        <v/>
      </c>
      <c r="J177" t="str">
        <f ca="1"/>
        <v/>
      </c>
      <c r="K177">
        <f ca="1"/>
        <v>0</v>
      </c>
    </row>
    <row r="178" spans="1:11" x14ac:dyDescent="0.25">
      <c r="A178">
        <f ca="1"/>
        <v>78.049999999999542</v>
      </c>
      <c r="B178" t="str">
        <f ca="1"/>
        <v/>
      </c>
      <c r="C178">
        <f ca="1"/>
        <v>9.4850716062948003E-3</v>
      </c>
      <c r="D178">
        <f ca="1"/>
        <v>5.2126278391735763E-6</v>
      </c>
      <c r="E178" t="str">
        <f ca="1"/>
        <v/>
      </c>
      <c r="F178" t="str">
        <f ca="1"/>
        <v/>
      </c>
      <c r="G178">
        <f ca="1"/>
        <v>1.1461703082248881E-2</v>
      </c>
      <c r="H178">
        <f ca="1"/>
        <v>4.1242221255898507E-8</v>
      </c>
      <c r="I178" t="str">
        <f ca="1"/>
        <v/>
      </c>
      <c r="J178" t="str">
        <f ca="1"/>
        <v/>
      </c>
      <c r="K178">
        <f ca="1"/>
        <v>0</v>
      </c>
    </row>
    <row r="179" spans="1:11" x14ac:dyDescent="0.25">
      <c r="A179">
        <f ca="1"/>
        <v>78.09999999999954</v>
      </c>
      <c r="B179" t="str">
        <f ca="1"/>
        <v/>
      </c>
      <c r="C179">
        <f ca="1"/>
        <v>9.5656796163516543E-3</v>
      </c>
      <c r="D179">
        <f ca="1"/>
        <v>5.4462871101963252E-6</v>
      </c>
      <c r="E179" t="str">
        <f ca="1"/>
        <v/>
      </c>
      <c r="F179" t="str">
        <f ca="1"/>
        <v/>
      </c>
      <c r="G179">
        <f ca="1"/>
        <v>1.1559342588558619E-2</v>
      </c>
      <c r="H179">
        <f ca="1"/>
        <v>4.3654168888273733E-8</v>
      </c>
      <c r="I179" t="str">
        <f ca="1"/>
        <v/>
      </c>
      <c r="J179" t="str">
        <f ca="1"/>
        <v/>
      </c>
      <c r="K179">
        <f ca="1"/>
        <v>0</v>
      </c>
    </row>
    <row r="180" spans="1:11" x14ac:dyDescent="0.25">
      <c r="A180">
        <f ca="1"/>
        <v>78.149999999999537</v>
      </c>
      <c r="B180" t="str">
        <f ca="1"/>
        <v/>
      </c>
      <c r="C180">
        <f ca="1"/>
        <v>9.6467314948779585E-3</v>
      </c>
      <c r="D180">
        <f ca="1"/>
        <v>5.6898512891665666E-6</v>
      </c>
      <c r="E180" t="str">
        <f ca="1"/>
        <v/>
      </c>
      <c r="F180" t="str">
        <f ca="1"/>
        <v/>
      </c>
      <c r="G180">
        <f ca="1"/>
        <v>1.1657490119958206E-2</v>
      </c>
      <c r="H180">
        <f ca="1"/>
        <v>4.6202026724109363E-8</v>
      </c>
      <c r="I180" t="str">
        <f ca="1"/>
        <v/>
      </c>
      <c r="J180" t="str">
        <f ca="1"/>
        <v/>
      </c>
      <c r="K180">
        <f ca="1"/>
        <v>0</v>
      </c>
    </row>
    <row r="181" spans="1:11" x14ac:dyDescent="0.25">
      <c r="A181">
        <f ca="1"/>
        <v>78.199999999999534</v>
      </c>
      <c r="B181" t="str">
        <f ca="1"/>
        <v/>
      </c>
      <c r="C181">
        <f ca="1"/>
        <v>9.7282269331459906E-3</v>
      </c>
      <c r="D181">
        <f ca="1"/>
        <v>5.9437135352860219E-6</v>
      </c>
      <c r="E181" t="str">
        <f ca="1"/>
        <v/>
      </c>
      <c r="F181" t="str">
        <f ca="1"/>
        <v/>
      </c>
      <c r="G181">
        <f ca="1"/>
        <v>1.1756144515622903E-2</v>
      </c>
      <c r="H181">
        <f ca="1"/>
        <v>4.8893142991004149E-8</v>
      </c>
      <c r="I181" t="str">
        <f ca="1"/>
        <v/>
      </c>
      <c r="J181" t="str">
        <f ca="1"/>
        <v/>
      </c>
      <c r="K181">
        <f ca="1"/>
        <v>0</v>
      </c>
    </row>
    <row r="182" spans="1:11" x14ac:dyDescent="0.25">
      <c r="A182">
        <f ca="1"/>
        <v>78.249999999999531</v>
      </c>
      <c r="B182" t="str">
        <f ca="1"/>
        <v/>
      </c>
      <c r="C182">
        <f ca="1"/>
        <v>9.8101655864090108E-3</v>
      </c>
      <c r="D182">
        <f ca="1"/>
        <v>6.2082814115675052E-6</v>
      </c>
      <c r="E182" t="str">
        <f ca="1"/>
        <v/>
      </c>
      <c r="F182" t="str">
        <f ca="1"/>
        <v/>
      </c>
      <c r="G182">
        <f ca="1"/>
        <v>1.1855304562481848E-2</v>
      </c>
      <c r="H182">
        <f ca="1"/>
        <v>5.1735245097913549E-8</v>
      </c>
      <c r="I182" t="str">
        <f ca="1"/>
        <v/>
      </c>
      <c r="J182" t="str">
        <f ca="1"/>
        <v/>
      </c>
      <c r="K182">
        <f ca="1"/>
        <v>0</v>
      </c>
    </row>
    <row r="183" spans="1:11" x14ac:dyDescent="0.25">
      <c r="A183">
        <f ca="1"/>
        <v>78.299999999999528</v>
      </c>
      <c r="B183" t="str">
        <f ca="1"/>
        <v/>
      </c>
      <c r="C183">
        <f ca="1"/>
        <v>9.8925470736315919E-3</v>
      </c>
      <c r="D183">
        <f ca="1"/>
        <v>6.483977360840106E-6</v>
      </c>
      <c r="E183" t="str">
        <f ca="1"/>
        <v/>
      </c>
      <c r="F183" t="str">
        <f ca="1"/>
        <v/>
      </c>
      <c r="G183">
        <f ca="1"/>
        <v>1.1954968994911282E-2</v>
      </c>
      <c r="H183">
        <f ca="1"/>
        <v>5.4736458178488624E-8</v>
      </c>
      <c r="I183" t="str">
        <f ca="1"/>
        <v/>
      </c>
      <c r="J183" t="str">
        <f ca="1"/>
        <v/>
      </c>
      <c r="K183">
        <f ca="1"/>
        <v>0</v>
      </c>
    </row>
    <row r="184" spans="1:11" x14ac:dyDescent="0.25">
      <c r="A184">
        <f ca="1"/>
        <v>78.349999999999525</v>
      </c>
      <c r="B184" t="str">
        <f ca="1"/>
        <v/>
      </c>
      <c r="C184">
        <f ca="1"/>
        <v>9.9753709772222188E-3</v>
      </c>
      <c r="D184">
        <f ca="1"/>
        <v>6.7712391953627864E-6</v>
      </c>
      <c r="E184" t="str">
        <f ca="1"/>
        <v/>
      </c>
      <c r="F184" t="str">
        <f ca="1"/>
        <v/>
      </c>
      <c r="G184">
        <f ca="1"/>
        <v>1.2055136494432425E-2</v>
      </c>
      <c r="H184">
        <f ca="1"/>
        <v>5.7905324485497023E-8</v>
      </c>
      <c r="I184" t="str">
        <f ca="1"/>
        <v/>
      </c>
      <c r="J184" t="str">
        <f ca="1"/>
        <v/>
      </c>
      <c r="K184">
        <f ca="1"/>
        <v>0</v>
      </c>
    </row>
    <row r="185" spans="1:11" x14ac:dyDescent="0.25">
      <c r="A185">
        <f ca="1"/>
        <v>78.399999999999523</v>
      </c>
      <c r="B185" t="str">
        <f ca="1"/>
        <v/>
      </c>
      <c r="C185">
        <f ca="1"/>
        <v>1.0058636842768261E-2</v>
      </c>
      <c r="D185">
        <f ca="1"/>
        <v>7.0705206003517182E-6</v>
      </c>
      <c r="E185" t="str">
        <f ca="1"/>
        <v/>
      </c>
      <c r="F185" t="str">
        <f ca="1"/>
        <v/>
      </c>
      <c r="G185">
        <f ca="1"/>
        <v>1.2155805689414247E-2</v>
      </c>
      <c r="H185">
        <f ca="1"/>
        <v>6.1250823672461697E-8</v>
      </c>
      <c r="I185" t="str">
        <f ca="1"/>
        <v/>
      </c>
      <c r="J185" t="str">
        <f ca="1"/>
        <v/>
      </c>
      <c r="K185">
        <f ca="1"/>
        <v>0</v>
      </c>
    </row>
    <row r="186" spans="1:11" x14ac:dyDescent="0.25">
      <c r="A186">
        <f ca="1"/>
        <v>78.44999999999952</v>
      </c>
      <c r="B186" t="str">
        <f ca="1"/>
        <v/>
      </c>
      <c r="C186">
        <f ca="1"/>
        <v>1.0142344178773303E-2</v>
      </c>
      <c r="D186">
        <f ca="1"/>
        <v>7.3822916517301593E-6</v>
      </c>
      <c r="E186" t="str">
        <f ca="1"/>
        <v/>
      </c>
      <c r="F186" t="str">
        <f ca="1"/>
        <v/>
      </c>
      <c r="G186">
        <f ca="1"/>
        <v>1.2256975154781089E-2</v>
      </c>
      <c r="H186">
        <f ca="1"/>
        <v>6.47823940000418E-8</v>
      </c>
      <c r="I186" t="str">
        <f ca="1"/>
        <v/>
      </c>
      <c r="J186" t="str">
        <f ca="1"/>
        <v/>
      </c>
      <c r="K186">
        <f ca="1"/>
        <v>0</v>
      </c>
    </row>
    <row r="187" spans="1:11" x14ac:dyDescent="0.25">
      <c r="A187">
        <f ca="1"/>
        <v>78.499999999999517</v>
      </c>
      <c r="B187" t="str">
        <f ca="1"/>
        <v/>
      </c>
      <c r="C187">
        <f ca="1"/>
        <v>1.0226492456396986E-2</v>
      </c>
      <c r="D187">
        <f ca="1"/>
        <v>7.7070393484142221E-6</v>
      </c>
      <c r="E187" t="str">
        <f ca="1"/>
        <v/>
      </c>
      <c r="F187" t="str">
        <f ca="1"/>
        <v/>
      </c>
      <c r="G187">
        <f ca="1"/>
        <v>1.2358643411725365E-2</v>
      </c>
      <c r="H187">
        <f ca="1"/>
        <v>6.8509954506109943E-8</v>
      </c>
      <c r="I187" t="str">
        <f ca="1"/>
        <v/>
      </c>
      <c r="J187" t="str">
        <f ca="1"/>
        <v/>
      </c>
      <c r="K187">
        <f ca="1"/>
        <v>0</v>
      </c>
    </row>
    <row r="188" spans="1:11" x14ac:dyDescent="0.25">
      <c r="A188">
        <f ca="1"/>
        <v>78.549999999999514</v>
      </c>
      <c r="B188" t="str">
        <f ca="1"/>
        <v/>
      </c>
      <c r="C188">
        <f ca="1"/>
        <v>1.0311081109197316E-2</v>
      </c>
      <c r="D188">
        <f ca="1"/>
        <v>8.0452681594496509E-6</v>
      </c>
      <c r="E188" t="str">
        <f ca="1"/>
        <v/>
      </c>
      <c r="F188" t="str">
        <f ca="1"/>
        <v/>
      </c>
      <c r="G188">
        <f ca="1"/>
        <v>1.2460808927425278E-2</v>
      </c>
      <c r="H188">
        <f ca="1"/>
        <v>7.244392817996606E-8</v>
      </c>
      <c r="I188" t="str">
        <f ca="1"/>
        <v/>
      </c>
      <c r="J188" t="str">
        <f ca="1"/>
        <v/>
      </c>
      <c r="K188">
        <f ca="1"/>
        <v>0</v>
      </c>
    </row>
    <row r="189" spans="1:11" x14ac:dyDescent="0.25">
      <c r="A189">
        <f ca="1"/>
        <v>78.599999999999511</v>
      </c>
      <c r="B189" t="str">
        <f ca="1"/>
        <v/>
      </c>
      <c r="C189">
        <f ca="1"/>
        <v>1.0396109532875585E-2</v>
      </c>
      <c r="D189">
        <f ca="1"/>
        <v>8.397500586319942E-6</v>
      </c>
      <c r="E189" t="str">
        <f ca="1"/>
        <v/>
      </c>
      <c r="F189" t="str">
        <f ca="1"/>
        <v/>
      </c>
      <c r="G189">
        <f ca="1"/>
        <v>1.2563470114767789E-2</v>
      </c>
      <c r="H189">
        <f ca="1"/>
        <v>7.659526618264679E-8</v>
      </c>
      <c r="I189" t="str">
        <f ca="1"/>
        <v/>
      </c>
      <c r="J189" t="str">
        <f ca="1"/>
        <v/>
      </c>
      <c r="K189">
        <f ca="1"/>
        <v>0</v>
      </c>
    </row>
    <row r="190" spans="1:11" x14ac:dyDescent="0.25">
      <c r="A190">
        <f ca="1"/>
        <v>78.649999999999508</v>
      </c>
      <c r="B190" t="str">
        <f ca="1"/>
        <v/>
      </c>
      <c r="C190">
        <f ca="1"/>
        <v>1.0481577085023921E-2</v>
      </c>
      <c r="D190">
        <f ca="1"/>
        <v>8.7642777407479329E-6</v>
      </c>
      <c r="E190" t="str">
        <f ca="1"/>
        <v/>
      </c>
      <c r="F190" t="str">
        <f ca="1"/>
        <v/>
      </c>
      <c r="G190">
        <f ca="1"/>
        <v>1.2666625332076836E-2</v>
      </c>
      <c r="H190">
        <f ca="1"/>
        <v>8.0975473156878328E-8</v>
      </c>
      <c r="I190" t="str">
        <f ca="1"/>
        <v/>
      </c>
      <c r="J190" t="str">
        <f ca="1"/>
        <v/>
      </c>
      <c r="K190">
        <f ca="1"/>
        <v>0</v>
      </c>
    </row>
    <row r="191" spans="1:11" x14ac:dyDescent="0.25">
      <c r="A191">
        <f ca="1"/>
        <v>78.699999999999505</v>
      </c>
      <c r="B191" t="str">
        <f ca="1"/>
        <v/>
      </c>
      <c r="C191">
        <f ca="1"/>
        <v>1.0567483084875512E-2</v>
      </c>
      <c r="D191">
        <f ca="1"/>
        <v>9.1461599383163803E-6</v>
      </c>
      <c r="E191" t="str">
        <f ca="1"/>
        <v/>
      </c>
      <c r="F191" t="str">
        <f ca="1"/>
        <v/>
      </c>
      <c r="G191">
        <f ca="1"/>
        <v>1.2770272882846908E-2</v>
      </c>
      <c r="H191">
        <f ca="1"/>
        <v>8.5596633671841005E-8</v>
      </c>
      <c r="I191" t="str">
        <f ca="1"/>
        <v/>
      </c>
      <c r="J191" t="str">
        <f ca="1"/>
        <v/>
      </c>
      <c r="K191">
        <f ca="1"/>
        <v>0</v>
      </c>
    </row>
    <row r="192" spans="1:11" x14ac:dyDescent="0.25">
      <c r="A192">
        <f ca="1"/>
        <v>78.749999999999503</v>
      </c>
      <c r="B192" t="str">
        <f ca="1"/>
        <v/>
      </c>
      <c r="C192">
        <f ca="1"/>
        <v>1.0653826813057645E-2</v>
      </c>
      <c r="D192">
        <f ca="1"/>
        <v>9.5437273082369551E-6</v>
      </c>
      <c r="E192" t="str">
        <f ca="1"/>
        <v/>
      </c>
      <c r="F192" t="str">
        <f ca="1"/>
        <v/>
      </c>
      <c r="G192">
        <f ca="1"/>
        <v>1.2874411015482085E-2</v>
      </c>
      <c r="H192">
        <f ca="1"/>
        <v>9.0471439849601728E-8</v>
      </c>
      <c r="I192" t="str">
        <f ca="1"/>
        <v/>
      </c>
      <c r="J192" t="str">
        <f ca="1"/>
        <v/>
      </c>
      <c r="K192">
        <f ca="1"/>
        <v>0</v>
      </c>
    </row>
    <row r="193" spans="1:11" x14ac:dyDescent="0.25">
      <c r="A193">
        <f ca="1"/>
        <v>78.7999999999995</v>
      </c>
      <c r="B193" t="str">
        <f ca="1"/>
        <v/>
      </c>
      <c r="C193">
        <f ca="1"/>
        <v>1.074060751134751E-2</v>
      </c>
      <c r="D193">
        <f ca="1"/>
        <v>9.9575804195982242E-6</v>
      </c>
      <c r="E193" t="str">
        <f ca="1"/>
        <v/>
      </c>
      <c r="F193" t="str">
        <f ca="1"/>
        <v/>
      </c>
      <c r="G193">
        <f ca="1"/>
        <v>1.2979037923040605E-2</v>
      </c>
      <c r="H193">
        <f ca="1"/>
        <v>9.5613220221798252E-8</v>
      </c>
      <c r="I193" t="str">
        <f ca="1"/>
        <v/>
      </c>
      <c r="J193" t="str">
        <f ca="1"/>
        <v/>
      </c>
      <c r="K193">
        <f ca="1"/>
        <v>0</v>
      </c>
    </row>
    <row r="194" spans="1:11" x14ac:dyDescent="0.25">
      <c r="A194">
        <f ca="1"/>
        <v>78.849999999999497</v>
      </c>
      <c r="B194" t="str">
        <f ca="1"/>
        <v/>
      </c>
      <c r="C194">
        <f ca="1"/>
        <v>1.0827824382430899E-2</v>
      </c>
      <c r="D194">
        <f ca="1"/>
        <v>1.0388340924427545E-5</v>
      </c>
      <c r="E194" t="str">
        <f ca="1"/>
        <v/>
      </c>
      <c r="F194" t="str">
        <f ca="1"/>
        <v/>
      </c>
      <c r="G194">
        <f ca="1"/>
        <v>1.3084151742985111E-2</v>
      </c>
      <c r="H194">
        <f ca="1"/>
        <v>1.0103596986695715E-7</v>
      </c>
      <c r="I194" t="str">
        <f ca="1"/>
        <v/>
      </c>
      <c r="J194" t="str">
        <f ca="1"/>
        <v/>
      </c>
      <c r="K194">
        <f ca="1"/>
        <v>0</v>
      </c>
    </row>
    <row r="195" spans="1:11" x14ac:dyDescent="0.25">
      <c r="A195">
        <f ca="1"/>
        <v>78.899999999999494</v>
      </c>
      <c r="B195" t="str">
        <f ca="1"/>
        <v/>
      </c>
      <c r="C195">
        <f ca="1"/>
        <v>1.0915476589663848E-2</v>
      </c>
      <c r="D195">
        <f ca="1"/>
        <v>1.0836652217903409E-5</v>
      </c>
      <c r="E195" t="str">
        <f ca="1"/>
        <v/>
      </c>
      <c r="F195" t="str">
        <f ca="1"/>
        <v/>
      </c>
      <c r="G195">
        <f ca="1"/>
        <v>1.3189750556938516E-2</v>
      </c>
      <c r="H195">
        <f ca="1"/>
        <v>1.0675438188066087E-7</v>
      </c>
      <c r="I195" t="str">
        <f ca="1"/>
        <v/>
      </c>
      <c r="J195" t="str">
        <f ca="1"/>
        <v/>
      </c>
      <c r="K195">
        <f ca="1"/>
        <v>0</v>
      </c>
    </row>
    <row r="196" spans="1:11" x14ac:dyDescent="0.25">
      <c r="A196">
        <f ca="1"/>
        <v>78.949999999999491</v>
      </c>
      <c r="B196" t="str">
        <f ca="1"/>
        <v/>
      </c>
      <c r="C196">
        <f ca="1"/>
        <v>1.1003563256837269E-2</v>
      </c>
      <c r="D196">
        <f ca="1"/>
        <v>1.1303180116056622E-5</v>
      </c>
      <c r="E196" t="str">
        <f ca="1"/>
        <v/>
      </c>
      <c r="F196" t="str">
        <f ca="1"/>
        <v/>
      </c>
      <c r="G196">
        <f ca="1"/>
        <v>1.3295832390445789E-2</v>
      </c>
      <c r="H196">
        <f ca="1"/>
        <v>1.1278388023269779E-7</v>
      </c>
      <c r="I196" t="str">
        <f ca="1"/>
        <v/>
      </c>
      <c r="J196" t="str">
        <f ca="1"/>
        <v/>
      </c>
      <c r="K196">
        <f ca="1"/>
        <v>0</v>
      </c>
    </row>
    <row r="197" spans="1:11" x14ac:dyDescent="0.25">
      <c r="A197">
        <f ca="1"/>
        <v>78.999999999999488</v>
      </c>
      <c r="B197" t="str">
        <f ca="1"/>
        <v/>
      </c>
      <c r="C197">
        <f ca="1"/>
        <v>1.1092083467944646E-2</v>
      </c>
      <c r="D197">
        <f ca="1"/>
        <v>1.1788613551302903E-5</v>
      </c>
      <c r="E197" t="str">
        <f ca="1"/>
        <v/>
      </c>
      <c r="F197" t="str">
        <f ca="1"/>
        <v/>
      </c>
      <c r="G197">
        <f ca="1"/>
        <v>1.3402395212741546E-2</v>
      </c>
      <c r="H197">
        <f ca="1"/>
        <v>1.1914065406727074E-7</v>
      </c>
      <c r="I197" t="str">
        <f ca="1"/>
        <v/>
      </c>
      <c r="J197" t="str">
        <f ca="1"/>
        <v/>
      </c>
      <c r="K197">
        <f ca="1"/>
        <v>0</v>
      </c>
    </row>
    <row r="198" spans="1:11" x14ac:dyDescent="0.25">
      <c r="A198">
        <f ca="1"/>
        <v>79.049999999999486</v>
      </c>
      <c r="B198" t="str">
        <f ca="1"/>
        <v/>
      </c>
      <c r="C198">
        <f ca="1"/>
        <v>1.1181036266952856E-2</v>
      </c>
      <c r="D198">
        <f ca="1"/>
        <v>1.2293665286148578E-5</v>
      </c>
      <c r="E198" t="str">
        <f ca="1"/>
        <v/>
      </c>
      <c r="F198" t="str">
        <f ca="1"/>
        <v/>
      </c>
      <c r="G198">
        <f ca="1"/>
        <v>1.3509436936523657E-2</v>
      </c>
      <c r="H198">
        <f ca="1"/>
        <v>1.2584169350437855E-7</v>
      </c>
      <c r="I198" t="str">
        <f ca="1"/>
        <v/>
      </c>
      <c r="J198" t="str">
        <f ca="1"/>
        <v/>
      </c>
      <c r="K198">
        <f ca="1"/>
        <v>0</v>
      </c>
    </row>
    <row r="199" spans="1:11" x14ac:dyDescent="0.25">
      <c r="A199">
        <f ca="1"/>
        <v>79.099999999999483</v>
      </c>
      <c r="B199" t="str">
        <f ca="1"/>
        <v/>
      </c>
      <c r="C199">
        <f ca="1"/>
        <v>1.1270420657576125E-2</v>
      </c>
      <c r="D199">
        <f ca="1"/>
        <v>1.2819072645415639E-5</v>
      </c>
      <c r="E199" t="str">
        <f ca="1"/>
        <v/>
      </c>
      <c r="F199" t="str">
        <f ca="1"/>
        <v/>
      </c>
      <c r="G199">
        <f ca="1"/>
        <v>1.3616955417732907E-2</v>
      </c>
      <c r="H199">
        <f ca="1"/>
        <v>1.3290482700255438E-7</v>
      </c>
      <c r="I199" t="str">
        <f ca="1"/>
        <v/>
      </c>
      <c r="J199" t="str">
        <f ca="1"/>
        <v/>
      </c>
      <c r="K199">
        <f ca="1"/>
        <v>0</v>
      </c>
    </row>
    <row r="200" spans="1:11" x14ac:dyDescent="0.25">
      <c r="A200">
        <f ca="1"/>
        <v>79.14999999999948</v>
      </c>
      <c r="B200" t="str">
        <f ca="1"/>
        <v/>
      </c>
      <c r="C200">
        <f ca="1"/>
        <v>1.1360235603053296E-2</v>
      </c>
      <c r="D200">
        <f ca="1"/>
        <v>1.336559826733233E-5</v>
      </c>
      <c r="E200" t="str">
        <f ca="1"/>
        <v/>
      </c>
      <c r="F200" t="str">
        <f ca="1"/>
        <v/>
      </c>
      <c r="G200">
        <f ca="1"/>
        <v>1.3724948455338821E-2</v>
      </c>
      <c r="H200">
        <f ca="1"/>
        <v>1.4034876034529601E-7</v>
      </c>
      <c r="I200" t="str">
        <f ca="1"/>
        <v/>
      </c>
      <c r="J200" t="str">
        <f ca="1"/>
        <v/>
      </c>
      <c r="K200">
        <f ca="1"/>
        <v>0</v>
      </c>
    </row>
    <row r="201" spans="1:11" x14ac:dyDescent="0.25">
      <c r="A201">
        <f ca="1"/>
        <v>79.199999999999477</v>
      </c>
      <c r="B201" t="str">
        <f ca="1"/>
        <v/>
      </c>
      <c r="C201">
        <f ca="1"/>
        <v>1.1450480025928291E-2</v>
      </c>
      <c r="D201">
        <f ca="1"/>
        <v>1.3934030873836801E-5</v>
      </c>
      <c r="E201" t="str">
        <f ca="1"/>
        <v/>
      </c>
      <c r="F201" t="str">
        <f ca="1"/>
        <v/>
      </c>
      <c r="G201">
        <f ca="1"/>
        <v>1.3833413791131682E-2</v>
      </c>
      <c r="H201">
        <f ca="1"/>
        <v>1.481931173157294E-7</v>
      </c>
      <c r="I201" t="str">
        <f ca="1"/>
        <v/>
      </c>
      <c r="J201" t="str">
        <f ca="1"/>
        <v/>
      </c>
      <c r="K201">
        <f ca="1"/>
        <v>0</v>
      </c>
    </row>
    <row r="202" spans="1:11" x14ac:dyDescent="0.25">
      <c r="A202">
        <f ca="1"/>
        <v>79.249999999999474</v>
      </c>
      <c r="B202" t="str">
        <f ca="1"/>
        <v/>
      </c>
      <c r="C202">
        <f ca="1"/>
        <v>1.1541152807834045E-2</v>
      </c>
      <c r="D202">
        <f ca="1"/>
        <v>1.4525186060444144E-5</v>
      </c>
      <c r="E202" t="str">
        <f ca="1"/>
        <v/>
      </c>
      <c r="F202" t="str">
        <f ca="1"/>
        <v/>
      </c>
      <c r="G202">
        <f ca="1"/>
        <v>1.3942349109520941E-2</v>
      </c>
      <c r="H202">
        <f ca="1"/>
        <v>1.5645848212631875E-7</v>
      </c>
      <c r="I202" t="str">
        <f ca="1"/>
        <v/>
      </c>
      <c r="J202" t="str">
        <f ca="1"/>
        <v/>
      </c>
      <c r="K202">
        <f ca="1"/>
        <v>0</v>
      </c>
    </row>
    <row r="203" spans="1:11" x14ac:dyDescent="0.25">
      <c r="A203">
        <f ca="1"/>
        <v>79.299999999999471</v>
      </c>
      <c r="B203" t="str">
        <f ca="1"/>
        <v/>
      </c>
      <c r="C203">
        <f ca="1"/>
        <v>1.1632252789279745E-2</v>
      </c>
      <c r="D203">
        <f ca="1"/>
        <v>1.5139907106025628E-5</v>
      </c>
      <c r="E203" t="str">
        <f ca="1"/>
        <v/>
      </c>
      <c r="F203" t="str">
        <f ca="1"/>
        <v/>
      </c>
      <c r="G203">
        <f ca="1"/>
        <v>1.4051752037339939E-2</v>
      </c>
      <c r="H203">
        <f ca="1"/>
        <v>1.6516644367277437E-7</v>
      </c>
      <c r="I203" t="str">
        <f ca="1"/>
        <v/>
      </c>
      <c r="J203" t="str">
        <f ca="1"/>
        <v/>
      </c>
      <c r="K203">
        <f ca="1"/>
        <v>0</v>
      </c>
    </row>
    <row r="204" spans="1:11" x14ac:dyDescent="0.25">
      <c r="A204">
        <f ca="1"/>
        <v>79.349999999999469</v>
      </c>
      <c r="B204" t="str">
        <f ca="1"/>
        <v/>
      </c>
      <c r="C204">
        <f ca="1"/>
        <v>1.172377876944162E-2</v>
      </c>
      <c r="D204">
        <f ca="1"/>
        <v>1.5779065802851665E-5</v>
      </c>
      <c r="E204" t="str">
        <f ca="1"/>
        <v/>
      </c>
      <c r="F204" t="str">
        <f ca="1"/>
        <v/>
      </c>
      <c r="G204">
        <f ca="1"/>
        <v>1.4161620143657204E-2</v>
      </c>
      <c r="H204">
        <f ca="1"/>
        <v>1.7433964168373252E-7</v>
      </c>
      <c r="I204" t="str">
        <f ca="1"/>
        <v/>
      </c>
      <c r="J204" t="str">
        <f ca="1"/>
        <v/>
      </c>
      <c r="K204">
        <f ca="1"/>
        <v>0</v>
      </c>
    </row>
    <row r="205" spans="1:11" x14ac:dyDescent="0.25">
      <c r="A205">
        <f ca="1"/>
        <v>79.399999999999466</v>
      </c>
      <c r="B205" t="str">
        <f ca="1"/>
        <v/>
      </c>
      <c r="C205">
        <f ca="1"/>
        <v>1.1815729505957245E-2</v>
      </c>
      <c r="D205">
        <f ca="1"/>
        <v>1.6443563307249955E-5</v>
      </c>
      <c r="E205" t="str">
        <f ca="1"/>
        <v/>
      </c>
      <c r="F205" t="str">
        <f ca="1"/>
        <v/>
      </c>
      <c r="G205">
        <f ca="1"/>
        <v>1.4271950939594238E-2</v>
      </c>
      <c r="H205">
        <f ca="1"/>
        <v>1.8400181484022627E-7</v>
      </c>
      <c r="I205" t="str">
        <f ca="1"/>
        <v/>
      </c>
      <c r="J205" t="str">
        <f ca="1"/>
        <v/>
      </c>
      <c r="K205">
        <f ca="1"/>
        <v>0</v>
      </c>
    </row>
    <row r="206" spans="1:11" x14ac:dyDescent="0.25">
      <c r="A206">
        <f ca="1"/>
        <v>79.449999999999463</v>
      </c>
      <c r="B206" t="str">
        <f ca="1"/>
        <v/>
      </c>
      <c r="C206">
        <f ca="1"/>
        <v>1.1908103714723377E-2</v>
      </c>
      <c r="D206">
        <f ca="1"/>
        <v>1.7134331011228795E-5</v>
      </c>
      <c r="E206" t="str">
        <f ca="1"/>
        <v/>
      </c>
      <c r="F206" t="str">
        <f ca="1"/>
        <v/>
      </c>
      <c r="G206">
        <f ca="1"/>
        <v>1.4382741878150014E-2</v>
      </c>
      <c r="H206">
        <f ca="1"/>
        <v>1.9417785094154726E-7</v>
      </c>
      <c r="I206" t="str">
        <f ca="1"/>
        <v/>
      </c>
      <c r="J206" t="str">
        <f ca="1"/>
        <v/>
      </c>
      <c r="K206">
        <f ca="1"/>
        <v>0</v>
      </c>
    </row>
    <row r="207" spans="1:11" x14ac:dyDescent="0.25">
      <c r="A207">
        <f ca="1"/>
        <v>79.49999999999946</v>
      </c>
      <c r="B207" t="str">
        <f ca="1"/>
        <v/>
      </c>
      <c r="C207">
        <f ca="1"/>
        <v>1.2000900069697557E-2</v>
      </c>
      <c r="D207">
        <f ca="1"/>
        <v>1.7852331435418655E-5</v>
      </c>
      <c r="E207" t="str">
        <f ca="1"/>
        <v/>
      </c>
      <c r="F207" t="str">
        <f ca="1"/>
        <v/>
      </c>
      <c r="G207">
        <f ca="1"/>
        <v>1.4493990354032159E-2</v>
      </c>
      <c r="H207">
        <f ca="1"/>
        <v>2.0489383919669667E-7</v>
      </c>
      <c r="I207" t="str">
        <f ca="1"/>
        <v/>
      </c>
      <c r="J207" t="str">
        <f ca="1"/>
        <v/>
      </c>
      <c r="K207">
        <f ca="1"/>
        <v>0</v>
      </c>
    </row>
    <row r="208" spans="1:11" x14ac:dyDescent="0.25">
      <c r="A208">
        <f ca="1"/>
        <v>79.549999999999457</v>
      </c>
      <c r="B208" t="str">
        <f ca="1"/>
        <v/>
      </c>
      <c r="C208">
        <f ca="1"/>
        <v>1.2094117202703302E-2</v>
      </c>
      <c r="D208">
        <f ca="1"/>
        <v>1.8598559143680921E-5</v>
      </c>
      <c r="E208" t="str">
        <f ca="1"/>
        <v/>
      </c>
      <c r="F208" t="str">
        <f ca="1"/>
        <v/>
      </c>
      <c r="G208">
        <f ca="1"/>
        <v>1.4605693703495022E-2</v>
      </c>
      <c r="H208">
        <f ca="1"/>
        <v>2.1617712472331779E-7</v>
      </c>
      <c r="I208" t="str">
        <f ca="1"/>
        <v/>
      </c>
      <c r="J208" t="str">
        <f ca="1"/>
        <v/>
      </c>
      <c r="K208">
        <f ca="1"/>
        <v>0</v>
      </c>
    </row>
    <row r="209" spans="1:11" x14ac:dyDescent="0.25">
      <c r="A209">
        <f ca="1"/>
        <v>79.599999999999454</v>
      </c>
      <c r="B209" t="str">
        <f ca="1"/>
        <v/>
      </c>
      <c r="C209">
        <f ca="1"/>
        <v>1.2187753703239152E-2</v>
      </c>
      <c r="D209">
        <f ca="1"/>
        <v>1.9374041679735216E-5</v>
      </c>
      <c r="E209" t="str">
        <f ca="1"/>
        <v/>
      </c>
      <c r="F209" t="str">
        <f ca="1"/>
        <v/>
      </c>
      <c r="G209">
        <f ca="1"/>
        <v>1.4717849204184497E-2</v>
      </c>
      <c r="H209">
        <f ca="1"/>
        <v>2.2805636533877322E-7</v>
      </c>
      <c r="I209" t="str">
        <f ca="1"/>
        <v/>
      </c>
      <c r="J209" t="str">
        <f ca="1"/>
        <v/>
      </c>
      <c r="K209">
        <f ca="1"/>
        <v>0</v>
      </c>
    </row>
    <row r="210" spans="1:11" x14ac:dyDescent="0.25">
      <c r="A210">
        <f ca="1"/>
        <v>79.649999999999451</v>
      </c>
      <c r="B210" t="str">
        <f ca="1"/>
        <v/>
      </c>
      <c r="C210">
        <f ca="1"/>
        <v>1.2281808118291495E-2</v>
      </c>
      <c r="D210">
        <f ca="1"/>
        <v>2.0179840526153887E-5</v>
      </c>
      <c r="E210" t="str">
        <f ca="1"/>
        <v/>
      </c>
      <c r="F210" t="str">
        <f ca="1"/>
        <v/>
      </c>
      <c r="G210">
        <f ca="1"/>
        <v>1.4830454074990009E-2</v>
      </c>
      <c r="H210">
        <f ca="1"/>
        <v>2.4056159073086887E-7</v>
      </c>
      <c r="I210" t="str">
        <f ca="1"/>
        <v/>
      </c>
      <c r="J210" t="str">
        <f ca="1"/>
        <v/>
      </c>
      <c r="K210">
        <f ca="1"/>
        <v>0</v>
      </c>
    </row>
    <row r="211" spans="1:11" x14ac:dyDescent="0.25">
      <c r="A211">
        <f ca="1"/>
        <v>79.699999999999449</v>
      </c>
      <c r="B211" t="str">
        <f ca="1"/>
        <v/>
      </c>
      <c r="C211">
        <f ca="1"/>
        <v>1.2376278952151269E-2</v>
      </c>
      <c r="D211">
        <f ca="1"/>
        <v>2.1017052086070614E-5</v>
      </c>
      <c r="E211" t="str">
        <f ca="1"/>
        <v/>
      </c>
      <c r="F211" t="str">
        <f ca="1"/>
        <v/>
      </c>
      <c r="G211">
        <f ca="1"/>
        <v>1.4943505475903351E-2</v>
      </c>
      <c r="H211">
        <f ca="1"/>
        <v>2.5372426409863427E-7</v>
      </c>
      <c r="I211" t="str">
        <f ca="1"/>
        <v/>
      </c>
      <c r="J211" t="str">
        <f ca="1"/>
        <v/>
      </c>
      <c r="K211">
        <f ca="1"/>
        <v>0</v>
      </c>
    </row>
    <row r="212" spans="1:11" x14ac:dyDescent="0.25">
      <c r="A212">
        <f ca="1"/>
        <v>79.749999999999446</v>
      </c>
      <c r="B212" t="str">
        <f ca="1"/>
        <v/>
      </c>
      <c r="C212">
        <f ca="1"/>
        <v>1.2471164666234663E-2</v>
      </c>
      <c r="D212">
        <f ca="1"/>
        <v>2.1886808687950274E-5</v>
      </c>
      <c r="E212" t="str">
        <f ca="1"/>
        <v/>
      </c>
      <c r="F212" t="str">
        <f ca="1"/>
        <v/>
      </c>
      <c r="G212">
        <f ca="1"/>
        <v>1.5057000507884813E-2</v>
      </c>
      <c r="H212">
        <f ca="1"/>
        <v>2.6757734635658994E-7</v>
      </c>
      <c r="I212" t="str">
        <f ca="1"/>
        <v/>
      </c>
      <c r="J212" t="str">
        <f ca="1"/>
        <v/>
      </c>
      <c r="K212">
        <f ca="1"/>
        <v>0</v>
      </c>
    </row>
    <row r="213" spans="1:11" x14ac:dyDescent="0.25">
      <c r="A213">
        <f ca="1"/>
        <v>79.799999999999443</v>
      </c>
      <c r="B213" t="str">
        <f ca="1"/>
        <v/>
      </c>
      <c r="C213">
        <f ca="1"/>
        <v>1.2566463678907748E-2</v>
      </c>
      <c r="D213">
        <f ca="1"/>
        <v>2.2790279613762679E-5</v>
      </c>
      <c r="E213" t="str">
        <f ca="1"/>
        <v/>
      </c>
      <c r="F213" t="str">
        <f ca="1"/>
        <v/>
      </c>
      <c r="G213">
        <f ca="1"/>
        <v>1.5170936212736408E-2</v>
      </c>
      <c r="H213">
        <f ca="1"/>
        <v>2.8215536299897344E-7</v>
      </c>
      <c r="I213" t="str">
        <f ca="1"/>
        <v/>
      </c>
      <c r="J213" t="str">
        <f ca="1"/>
        <v/>
      </c>
      <c r="K213">
        <f ca="1"/>
        <v>0</v>
      </c>
    </row>
    <row r="214" spans="1:11" x14ac:dyDescent="0.25">
      <c r="A214">
        <f ca="1"/>
        <v>79.84999999999944</v>
      </c>
      <c r="B214" t="str">
        <f ca="1"/>
        <v/>
      </c>
      <c r="C214">
        <f ca="1"/>
        <v>1.2662174365315195E-2</v>
      </c>
      <c r="D214">
        <f ca="1"/>
        <v>2.3728672150902489E-5</v>
      </c>
      <c r="E214" t="str">
        <f ca="1"/>
        <v/>
      </c>
      <c r="F214" t="str">
        <f ca="1"/>
        <v/>
      </c>
      <c r="G214">
        <f ca="1"/>
        <v>1.5285309572982445E-2</v>
      </c>
      <c r="H214">
        <f ca="1"/>
        <v>2.9749447372357559E-7</v>
      </c>
      <c r="I214" t="str">
        <f ca="1"/>
        <v/>
      </c>
      <c r="J214" t="str">
        <f ca="1"/>
        <v/>
      </c>
      <c r="K214">
        <f ca="1"/>
        <v>0</v>
      </c>
    </row>
    <row r="215" spans="1:11" x14ac:dyDescent="0.25">
      <c r="A215">
        <f ca="1"/>
        <v>79.899999999999437</v>
      </c>
      <c r="B215" t="str">
        <f ca="1"/>
        <v/>
      </c>
      <c r="C215">
        <f ca="1"/>
        <v>1.2758295057213107E-2</v>
      </c>
      <c r="D215">
        <f ca="1"/>
        <v>2.4703232668193499E-5</v>
      </c>
      <c r="E215" t="str">
        <f ca="1"/>
        <v/>
      </c>
      <c r="F215" t="str">
        <f ca="1"/>
        <v/>
      </c>
      <c r="G215">
        <f ca="1"/>
        <v>1.5400117511757402E-2</v>
      </c>
      <c r="H215">
        <f ca="1"/>
        <v>3.1363254491806915E-7</v>
      </c>
      <c r="I215" t="str">
        <f ca="1"/>
        <v/>
      </c>
      <c r="J215" t="str">
        <f ca="1"/>
        <v/>
      </c>
      <c r="K215">
        <f ca="1"/>
        <v>0</v>
      </c>
    </row>
    <row r="216" spans="1:11" x14ac:dyDescent="0.25">
      <c r="A216">
        <f ca="1"/>
        <v>79.949999999999434</v>
      </c>
      <c r="B216" t="str">
        <f ca="1"/>
        <v/>
      </c>
      <c r="C216">
        <f ca="1"/>
        <v>1.2854824042806004E-2</v>
      </c>
      <c r="D216">
        <f ca="1"/>
        <v>2.5715247716312473E-5</v>
      </c>
      <c r="E216" t="str">
        <f ca="1"/>
        <v/>
      </c>
      <c r="F216" t="str">
        <f ca="1"/>
        <v/>
      </c>
      <c r="G216">
        <f ca="1"/>
        <v>1.5515356892701298E-2</v>
      </c>
      <c r="H216">
        <f ca="1"/>
        <v>3.3060922511502148E-7</v>
      </c>
      <c r="I216" t="str">
        <f ca="1"/>
        <v/>
      </c>
      <c r="J216" t="str">
        <f ca="1"/>
        <v/>
      </c>
      <c r="K216">
        <f ca="1"/>
        <v>0</v>
      </c>
    </row>
    <row r="217" spans="1:11" x14ac:dyDescent="0.25">
      <c r="A217">
        <f ca="1"/>
        <v>79.999999999999432</v>
      </c>
      <c r="B217">
        <f ca="1"/>
        <v>79.999999999999432</v>
      </c>
      <c r="C217">
        <f ca="1"/>
        <v>1.2951759566588068E-2</v>
      </c>
      <c r="D217">
        <f ca="1"/>
        <v>2.6766045152964901E-5</v>
      </c>
      <c r="E217" t="str">
        <f ca="1"/>
        <v/>
      </c>
      <c r="F217" t="str">
        <f ca="1"/>
        <v/>
      </c>
      <c r="G217">
        <f ca="1"/>
        <v>1.5631024519862483E-2</v>
      </c>
      <c r="H217">
        <f ca="1"/>
        <v>3.4846602352519851E-7</v>
      </c>
      <c r="I217" t="str">
        <f ca="1"/>
        <v/>
      </c>
      <c r="J217" t="str">
        <f ca="1"/>
        <v/>
      </c>
      <c r="K217">
        <f ca="1"/>
        <v>0</v>
      </c>
    </row>
    <row r="218" spans="1:11" x14ac:dyDescent="0.25">
      <c r="A218">
        <f ca="1"/>
        <v>80.049999999999429</v>
      </c>
      <c r="B218" t="str">
        <f ca="1"/>
        <v/>
      </c>
      <c r="C218">
        <f ca="1"/>
        <v>1.3049099829188626E-2</v>
      </c>
      <c r="D218">
        <f ca="1"/>
        <v>2.7856995293139293E-5</v>
      </c>
      <c r="E218" t="str">
        <f ca="1"/>
        <v/>
      </c>
      <c r="F218" t="str">
        <f ca="1"/>
        <v/>
      </c>
      <c r="G218">
        <f ca="1"/>
        <v>1.5747117137608107E-2</v>
      </c>
      <c r="H218">
        <f ca="1"/>
        <v>3.6724639176224447E-7</v>
      </c>
      <c r="I218" t="str">
        <f ca="1"/>
        <v/>
      </c>
      <c r="J218" t="str">
        <f ca="1"/>
        <v/>
      </c>
      <c r="K218">
        <f ca="1"/>
        <v>0</v>
      </c>
    </row>
    <row r="219" spans="1:11" x14ac:dyDescent="0.25">
      <c r="A219">
        <f ca="1"/>
        <v>80.099999999999426</v>
      </c>
      <c r="B219" t="str">
        <f ca="1"/>
        <v/>
      </c>
      <c r="C219">
        <f ca="1"/>
        <v>1.3146842987221977E-2</v>
      </c>
      <c r="D219">
        <f ca="1"/>
        <v>2.8989512084764949E-5</v>
      </c>
      <c r="E219" t="str">
        <f ca="1"/>
        <v/>
      </c>
      <c r="F219" t="str">
        <f ca="1"/>
        <v/>
      </c>
      <c r="G219">
        <f ca="1"/>
        <v>1.5863631430542126E-2</v>
      </c>
      <c r="H219">
        <f ca="1"/>
        <v>3.8699580887540384E-7</v>
      </c>
      <c r="I219" t="str">
        <f ca="1"/>
        <v/>
      </c>
      <c r="J219" t="str">
        <f ca="1"/>
        <v/>
      </c>
      <c r="K219">
        <f ca="1"/>
        <v>0</v>
      </c>
    </row>
    <row r="220" spans="1:11" x14ac:dyDescent="0.25">
      <c r="A220">
        <f ca="1"/>
        <v>80.149999999999423</v>
      </c>
      <c r="B220" t="str">
        <f ca="1"/>
        <v/>
      </c>
      <c r="C220">
        <f ca="1"/>
        <v>1.3244987153141662E-2</v>
      </c>
      <c r="D220">
        <f ca="1"/>
        <v>3.0165054310089788E-5</v>
      </c>
      <c r="E220" t="str">
        <f ca="1"/>
        <v/>
      </c>
      <c r="F220" t="str">
        <f ca="1"/>
        <v/>
      </c>
      <c r="G220">
        <f ca="1"/>
        <v>1.5980564023431135E-2</v>
      </c>
      <c r="H220">
        <f ca="1"/>
        <v>4.0776186981059195E-7</v>
      </c>
      <c r="I220" t="str">
        <f ca="1"/>
        <v/>
      </c>
      <c r="J220" t="str">
        <f ca="1"/>
        <v/>
      </c>
      <c r="K220">
        <f ca="1"/>
        <v>0</v>
      </c>
    </row>
    <row r="221" spans="1:11" x14ac:dyDescent="0.25">
      <c r="A221">
        <f ca="1"/>
        <v>80.19999999999942</v>
      </c>
      <c r="B221" t="str">
        <f ca="1"/>
        <v/>
      </c>
      <c r="C221">
        <f ca="1"/>
        <v>1.3343530395099086E-2</v>
      </c>
      <c r="D221">
        <f ca="1"/>
        <v>3.1385126813092042E-5</v>
      </c>
      <c r="E221" t="str">
        <f ca="1"/>
        <v/>
      </c>
      <c r="F221" t="str">
        <f ca="1"/>
        <v/>
      </c>
      <c r="G221">
        <f ca="1"/>
        <v>1.6097911481137907E-2</v>
      </c>
      <c r="H221">
        <f ca="1"/>
        <v>4.2959437742390968E-7</v>
      </c>
      <c r="I221" t="str">
        <f ca="1"/>
        <v/>
      </c>
      <c r="J221" t="str">
        <f ca="1"/>
        <v/>
      </c>
      <c r="K221">
        <f ca="1"/>
        <v>0</v>
      </c>
    </row>
    <row r="222" spans="1:11" x14ac:dyDescent="0.25">
      <c r="A222">
        <f ca="1"/>
        <v>80.249999999999417</v>
      </c>
      <c r="B222" t="str">
        <f ca="1"/>
        <v/>
      </c>
      <c r="C222">
        <f ca="1"/>
        <v>1.3442470736806753E-2</v>
      </c>
      <c r="D222">
        <f ca="1"/>
        <v>3.2651281753233378E-5</v>
      </c>
      <c r="E222" t="str">
        <f ca="1"/>
        <v/>
      </c>
      <c r="F222" t="str">
        <f ca="1"/>
        <v/>
      </c>
      <c r="G222">
        <f ca="1"/>
        <v>1.6215670308562847E-2</v>
      </c>
      <c r="H222">
        <f ca="1"/>
        <v>4.5254543817547159E-7</v>
      </c>
      <c r="I222" t="str">
        <f ca="1"/>
        <v/>
      </c>
      <c r="J222" t="str">
        <f ca="1"/>
        <v/>
      </c>
      <c r="K222">
        <f ca="1"/>
        <v>0</v>
      </c>
    </row>
    <row r="223" spans="1:11" x14ac:dyDescent="0.25">
      <c r="A223">
        <f ca="1"/>
        <v>80.299999999999415</v>
      </c>
      <c r="B223" t="str">
        <f ca="1"/>
        <v/>
      </c>
      <c r="C223">
        <f ca="1"/>
        <v>1.3541806157405962E-2</v>
      </c>
      <c r="D223">
        <f ca="1"/>
        <v>3.3965119885853033E-5</v>
      </c>
      <c r="E223" t="str">
        <f ca="1"/>
        <v/>
      </c>
      <c r="F223" t="str">
        <f ca="1"/>
        <v/>
      </c>
      <c r="G223">
        <f ca="1"/>
        <v>1.6333836950593306E-2</v>
      </c>
      <c r="H223">
        <f ca="1"/>
        <v>4.7666956163539932E-7</v>
      </c>
      <c r="I223" t="str">
        <f ca="1"/>
        <v/>
      </c>
      <c r="J223" t="str">
        <f ca="1"/>
        <v/>
      </c>
      <c r="K223">
        <f ca="1"/>
        <v>0</v>
      </c>
    </row>
    <row r="224" spans="1:11" x14ac:dyDescent="0.25">
      <c r="A224">
        <f ca="1"/>
        <v>80.349999999999412</v>
      </c>
      <c r="B224" t="str">
        <f ca="1"/>
        <v/>
      </c>
      <c r="C224">
        <f ca="1"/>
        <v>1.3641534591339169E-2</v>
      </c>
      <c r="D224">
        <f ca="1"/>
        <v>3.5328291869497834E-5</v>
      </c>
      <c r="E224" t="str">
        <f ca="1"/>
        <v/>
      </c>
      <c r="F224" t="str">
        <f ca="1"/>
        <v/>
      </c>
      <c r="G224">
        <f ca="1"/>
        <v>1.6452407792060992E-2</v>
      </c>
      <c r="H224">
        <f ca="1"/>
        <v>5.0202376393781808E-7</v>
      </c>
      <c r="I224" t="str">
        <f ca="1"/>
        <v/>
      </c>
      <c r="J224" t="str">
        <f ca="1"/>
        <v/>
      </c>
      <c r="K224">
        <f ca="1"/>
        <v>0</v>
      </c>
    </row>
    <row r="225" spans="1:11" x14ac:dyDescent="0.25">
      <c r="A225">
        <f ca="1"/>
        <v>80.399999999999409</v>
      </c>
      <c r="B225" t="str">
        <f ca="1"/>
        <v/>
      </c>
      <c r="C225">
        <f ca="1"/>
        <v>1.3741653928226993E-2</v>
      </c>
      <c r="D225">
        <f ca="1"/>
        <v>3.6742499600474389E-5</v>
      </c>
      <c r="E225" t="str">
        <f ca="1"/>
        <v/>
      </c>
      <c r="F225" t="str">
        <f ca="1"/>
        <v/>
      </c>
      <c r="G225">
        <f ca="1"/>
        <v>1.6571379157707303E-2</v>
      </c>
      <c r="H225">
        <f ca="1"/>
        <v>5.2866767532279681E-7</v>
      </c>
      <c r="I225" t="str">
        <f ca="1"/>
        <v/>
      </c>
      <c r="J225" t="str">
        <f ca="1"/>
        <v/>
      </c>
      <c r="K225">
        <f ca="1"/>
        <v>0</v>
      </c>
    </row>
    <row r="226" spans="1:11" x14ac:dyDescent="0.25">
      <c r="A226">
        <f ca="1"/>
        <v>80.449999999999406</v>
      </c>
      <c r="B226" t="str">
        <f ca="1"/>
        <v/>
      </c>
      <c r="C226">
        <f ca="1"/>
        <v>1.3842162012749917E-2</v>
      </c>
      <c r="D226">
        <f ca="1"/>
        <v>3.8209497574901806E-5</v>
      </c>
      <c r="E226" t="str">
        <f ca="1"/>
        <v/>
      </c>
      <c r="F226" t="str">
        <f ca="1"/>
        <v/>
      </c>
      <c r="G226">
        <f ca="1"/>
        <v>1.669074731215691E-2</v>
      </c>
      <c r="H226">
        <f ca="1"/>
        <v>5.5666365191038494E-7</v>
      </c>
      <c r="I226" t="str">
        <f ca="1"/>
        <v/>
      </c>
      <c r="J226" t="str">
        <f ca="1"/>
        <v/>
      </c>
      <c r="K226">
        <f ca="1"/>
        <v>0</v>
      </c>
    </row>
    <row r="227" spans="1:11" x14ac:dyDescent="0.25">
      <c r="A227">
        <f ca="1"/>
        <v>80.499999999999403</v>
      </c>
      <c r="B227" t="str">
        <f ca="1"/>
        <v/>
      </c>
      <c r="C227">
        <f ca="1"/>
        <v>1.3943056644534818E-2</v>
      </c>
      <c r="D227">
        <f ca="1"/>
        <v>3.9731094278536017E-5</v>
      </c>
      <c r="E227" t="str">
        <f ca="1"/>
        <v/>
      </c>
      <c r="F227" t="str">
        <f ca="1"/>
        <v/>
      </c>
      <c r="G227">
        <f ca="1"/>
        <v>1.6810508459899443E-2</v>
      </c>
      <c r="H227">
        <f ca="1"/>
        <v>5.860768918551847E-7</v>
      </c>
      <c r="I227" t="str">
        <f ca="1"/>
        <v/>
      </c>
      <c r="J227" t="str">
        <f ca="1"/>
        <v/>
      </c>
      <c r="K227">
        <f ca="1"/>
        <v>0</v>
      </c>
    </row>
    <row r="228" spans="1:11" x14ac:dyDescent="0.25">
      <c r="A228">
        <f ca="1"/>
        <v>80.5499999999994</v>
      </c>
      <c r="B228" t="str">
        <f ca="1"/>
        <v/>
      </c>
      <c r="C228">
        <f ca="1"/>
        <v>1.4044335578046253E-2</v>
      </c>
      <c r="D228">
        <f ca="1"/>
        <v>4.1309153604625839E-5</v>
      </c>
      <c r="E228" t="str">
        <f ca="1"/>
        <v/>
      </c>
      <c r="F228" t="str">
        <f ca="1"/>
        <v/>
      </c>
      <c r="G228">
        <f ca="1"/>
        <v>1.6930658745279457E-2</v>
      </c>
      <c r="H228">
        <f ca="1"/>
        <v>6.1697555603424187E-7</v>
      </c>
      <c r="I228" t="str">
        <f ca="1"/>
        <v/>
      </c>
      <c r="J228" t="str">
        <f ca="1"/>
        <v/>
      </c>
      <c r="K228">
        <f ca="1"/>
        <v>0</v>
      </c>
    </row>
    <row r="229" spans="1:11" x14ac:dyDescent="0.25">
      <c r="A229">
        <f ca="1"/>
        <v>80.599999999999397</v>
      </c>
      <c r="B229" t="str">
        <f ca="1"/>
        <v/>
      </c>
      <c r="C229">
        <f ca="1"/>
        <v>1.4145996522482647E-2</v>
      </c>
      <c r="D229">
        <f ca="1"/>
        <v>4.294559630005327E-5</v>
      </c>
      <c r="E229" t="str">
        <f ca="1"/>
        <v/>
      </c>
      <c r="F229" t="str">
        <f ca="1"/>
        <v/>
      </c>
      <c r="G229">
        <f ca="1"/>
        <v>1.7051194252494697E-2</v>
      </c>
      <c r="H229">
        <f ca="1"/>
        <v>6.4943089342560909E-7</v>
      </c>
      <c r="I229" t="str">
        <f ca="1"/>
        <v/>
      </c>
      <c r="J229" t="str">
        <f ca="1"/>
        <v/>
      </c>
      <c r="K229">
        <f ca="1"/>
        <v>0</v>
      </c>
    </row>
    <row r="230" spans="1:11" x14ac:dyDescent="0.25">
      <c r="A230">
        <f ca="1"/>
        <v>80.649999999999395</v>
      </c>
      <c r="B230" t="str">
        <f ca="1"/>
        <v/>
      </c>
      <c r="C230">
        <f ca="1"/>
        <v>1.4248037141677413E-2</v>
      </c>
      <c r="D230">
        <f ca="1"/>
        <v>4.4642401439999559E-5</v>
      </c>
      <c r="E230" t="str">
        <f ca="1"/>
        <v/>
      </c>
      <c r="F230" t="str">
        <f ca="1"/>
        <v/>
      </c>
      <c r="G230">
        <f ca="1"/>
        <v>1.7172111005602755E-2</v>
      </c>
      <c r="H230">
        <f ca="1"/>
        <v>6.8351737133935805E-7</v>
      </c>
      <c r="I230" t="str">
        <f ca="1"/>
        <v/>
      </c>
      <c r="J230" t="str">
        <f ca="1"/>
        <v/>
      </c>
      <c r="K230">
        <f ca="1"/>
        <v>0</v>
      </c>
    </row>
    <row r="231" spans="1:11" x14ac:dyDescent="0.25">
      <c r="A231">
        <f ca="1"/>
        <v>80.699999999999392</v>
      </c>
      <c r="B231" t="str">
        <f ca="1"/>
        <v/>
      </c>
      <c r="C231">
        <f ca="1"/>
        <v>1.4350455054004993E-2</v>
      </c>
      <c r="D231">
        <f ca="1"/>
        <v>4.6401607931366677E-5</v>
      </c>
      <c r="E231" t="str">
        <f ca="1"/>
        <v/>
      </c>
      <c r="F231" t="str">
        <f ca="1"/>
        <v/>
      </c>
      <c r="G231">
        <f ca="1"/>
        <v>1.7293404968536097E-2</v>
      </c>
      <c r="H231">
        <f ca="1"/>
        <v>7.1931281066761594E-7</v>
      </c>
      <c r="I231" t="str">
        <f ca="1"/>
        <v/>
      </c>
      <c r="J231" t="str">
        <f ca="1"/>
        <v/>
      </c>
      <c r="K231">
        <f ca="1"/>
        <v>0</v>
      </c>
    </row>
    <row r="232" spans="1:11" x14ac:dyDescent="0.25">
      <c r="A232">
        <f ca="1"/>
        <v>80.749999999999389</v>
      </c>
      <c r="B232" t="str">
        <f ca="1"/>
        <v/>
      </c>
      <c r="C232">
        <f ca="1"/>
        <v>1.4453247832292028E-2</v>
      </c>
      <c r="D232">
        <f ca="1"/>
        <v>4.8225316045175992E-5</v>
      </c>
      <c r="E232" t="str">
        <f ca="1"/>
        <v/>
      </c>
      <c r="F232" t="str">
        <f ca="1"/>
        <v/>
      </c>
      <c r="G232">
        <f ca="1"/>
        <v>1.7415072045125674E-2</v>
      </c>
      <c r="H232">
        <f ca="1"/>
        <v>7.5689852632486705E-7</v>
      </c>
      <c r="I232" t="str">
        <f ca="1"/>
        <v/>
      </c>
      <c r="J232" t="str">
        <f ca="1"/>
        <v/>
      </c>
      <c r="K232">
        <f ca="1"/>
        <v>0</v>
      </c>
    </row>
    <row r="233" spans="1:11" x14ac:dyDescent="0.25">
      <c r="A233">
        <f ca="1"/>
        <v>80.799999999999386</v>
      </c>
      <c r="B233" t="str">
        <f ca="1"/>
        <v/>
      </c>
      <c r="C233">
        <f ca="1"/>
        <v>1.4556413003733492E-2</v>
      </c>
      <c r="D233">
        <f ca="1"/>
        <v>5.0115688978148517E-5</v>
      </c>
      <c r="E233" t="str">
        <f ca="1"/>
        <v/>
      </c>
      <c r="F233" t="str">
        <f ca="1"/>
        <v/>
      </c>
      <c r="G233">
        <f ca="1"/>
        <v>1.7537108079132942E-2</v>
      </c>
      <c r="H233">
        <f ca="1"/>
        <v>7.9635947305465148E-7</v>
      </c>
      <c r="I233" t="str">
        <f ca="1"/>
        <v/>
      </c>
      <c r="J233" t="str">
        <f ca="1"/>
        <v/>
      </c>
      <c r="K233">
        <f ca="1"/>
        <v>0</v>
      </c>
    </row>
    <row r="234" spans="1:11" x14ac:dyDescent="0.25">
      <c r="A234">
        <f ca="1"/>
        <v>80.849999999999383</v>
      </c>
      <c r="B234" t="str">
        <f ca="1"/>
        <v/>
      </c>
      <c r="C234">
        <f ca="1"/>
        <v>1.4659948049813994E-2</v>
      </c>
      <c r="D234">
        <f ca="1"/>
        <v>5.2074954443663884E-5</v>
      </c>
      <c r="E234" t="str">
        <f ca="1"/>
        <v/>
      </c>
      <c r="F234" t="str">
        <f ca="1"/>
        <v/>
      </c>
      <c r="G234">
        <f ca="1"/>
        <v>1.7659508854290622E-2</v>
      </c>
      <c r="H234">
        <f ca="1"/>
        <v>8.3778439678370293E-7</v>
      </c>
      <c r="I234" t="str">
        <f ca="1"/>
        <v/>
      </c>
      <c r="J234" t="str">
        <f ca="1"/>
        <v/>
      </c>
      <c r="K234">
        <f ca="1"/>
        <v>0</v>
      </c>
    </row>
    <row r="235" spans="1:11" x14ac:dyDescent="0.25">
      <c r="A235">
        <f ca="1"/>
        <v>80.89999999999938</v>
      </c>
      <c r="B235" t="str">
        <f ca="1"/>
        <v/>
      </c>
      <c r="C235">
        <f ca="1"/>
        <v>1.4763850406234284E-2</v>
      </c>
      <c r="D235">
        <f ca="1"/>
        <v>5.4105406292278634E-5</v>
      </c>
      <c r="E235" t="str">
        <f ca="1"/>
        <v/>
      </c>
      <c r="F235" t="str">
        <f ca="1"/>
        <v/>
      </c>
      <c r="G235">
        <f ca="1"/>
        <v>1.7782270094351977E-2</v>
      </c>
      <c r="H235">
        <f ca="1"/>
        <v>8.8126599170963776E-7</v>
      </c>
      <c r="I235" t="str">
        <f ca="1"/>
        <v/>
      </c>
      <c r="J235" t="str">
        <f ca="1"/>
        <v/>
      </c>
      <c r="K235">
        <f ca="1"/>
        <v>0</v>
      </c>
    </row>
    <row r="236" spans="1:11" x14ac:dyDescent="0.25">
      <c r="A236">
        <f ca="1"/>
        <v>80.949999999999378</v>
      </c>
      <c r="B236" t="str">
        <f ca="1"/>
        <v/>
      </c>
      <c r="C236">
        <f ca="1"/>
        <v>1.4868117462842903E-2</v>
      </c>
      <c r="D236">
        <f ca="1"/>
        <v>5.6209406161970596E-5</v>
      </c>
      <c r="E236" t="str">
        <f ca="1"/>
        <v/>
      </c>
      <c r="F236" t="str">
        <f ca="1"/>
        <v/>
      </c>
      <c r="G236">
        <f ca="1"/>
        <v>1.7905387463148899E-2</v>
      </c>
      <c r="H236">
        <f ca="1"/>
        <v>9.2690106331337023E-7</v>
      </c>
      <c r="I236" t="str">
        <f ca="1"/>
        <v/>
      </c>
      <c r="J236" t="str">
        <f ca="1"/>
        <v/>
      </c>
      <c r="K236">
        <f ca="1"/>
        <v>0</v>
      </c>
    </row>
    <row r="237" spans="1:11" x14ac:dyDescent="0.25">
      <c r="A237">
        <f ca="1"/>
        <v>80.999999999999375</v>
      </c>
      <c r="B237" t="str">
        <f ca="1"/>
        <v/>
      </c>
      <c r="C237">
        <f ca="1"/>
        <v>1.4972746563573175E-2</v>
      </c>
      <c r="D237">
        <f ca="1"/>
        <v>5.8389385158264304E-5</v>
      </c>
      <c r="E237" t="str">
        <f ca="1"/>
        <v/>
      </c>
      <c r="F237" t="str">
        <f ca="1"/>
        <v/>
      </c>
      <c r="G237">
        <f ca="1"/>
        <v>1.8028856564658673E-2</v>
      </c>
      <c r="H237">
        <f ca="1"/>
        <v>9.7479069749276946E-7</v>
      </c>
      <c r="I237" t="str">
        <f ca="1"/>
        <v/>
      </c>
      <c r="J237" t="str">
        <f ca="1"/>
        <v/>
      </c>
      <c r="K237">
        <f ca="1"/>
        <v>0</v>
      </c>
    </row>
    <row r="238" spans="1:11" x14ac:dyDescent="0.25">
      <c r="A238">
        <f ca="1"/>
        <v>81.049999999999372</v>
      </c>
      <c r="B238" t="str">
        <f ca="1"/>
        <v/>
      </c>
      <c r="C238">
        <f ca="1"/>
        <v>1.5077735006385469E-2</v>
      </c>
      <c r="D238">
        <f ca="1"/>
        <v>6.0647845564371977E-5</v>
      </c>
      <c r="E238" t="str">
        <f ca="1"/>
        <v/>
      </c>
      <c r="F238" t="str">
        <f ca="1"/>
        <v/>
      </c>
      <c r="G238">
        <f ca="1"/>
        <v>1.8152672943079606E-2</v>
      </c>
      <c r="H238">
        <f ca="1"/>
        <v>1.0250404360192186E-6</v>
      </c>
      <c r="I238" t="str">
        <f ca="1"/>
        <v/>
      </c>
      <c r="J238" t="str">
        <f ca="1"/>
        <v/>
      </c>
      <c r="K238">
        <f ca="1"/>
        <v>0</v>
      </c>
    </row>
    <row r="239" spans="1:11" x14ac:dyDescent="0.25">
      <c r="A239">
        <f ca="1"/>
        <v>81.099999999999369</v>
      </c>
      <c r="B239" t="str">
        <f ca="1"/>
        <v/>
      </c>
      <c r="C239">
        <f ca="1"/>
        <v>1.5183080043214834E-2</v>
      </c>
      <c r="D239">
        <f ca="1"/>
        <v>6.298736258147427E-5</v>
      </c>
      <c r="E239" t="str">
        <f ca="1"/>
        <v/>
      </c>
      <c r="F239" t="str">
        <f ca="1"/>
        <v/>
      </c>
      <c r="G239">
        <f ca="1"/>
        <v>1.8276832082915421E-2</v>
      </c>
      <c r="H239">
        <f ca="1"/>
        <v>1.0777604585242785E-6</v>
      </c>
      <c r="I239" t="str">
        <f ca="1"/>
        <v/>
      </c>
      <c r="J239" t="str">
        <f ca="1"/>
        <v/>
      </c>
      <c r="K239">
        <f ca="1"/>
        <v>0</v>
      </c>
    </row>
    <row r="240" spans="1:11" x14ac:dyDescent="0.25">
      <c r="A240">
        <f ca="1"/>
        <v>81.149999999999366</v>
      </c>
      <c r="B240" t="str">
        <f ca="1"/>
        <v/>
      </c>
      <c r="C240">
        <f ca="1"/>
        <v>1.5288778879924029E-2</v>
      </c>
      <c r="D240">
        <f ca="1"/>
        <v>6.5410586099243735E-5</v>
      </c>
      <c r="E240" t="str">
        <f ca="1"/>
        <v/>
      </c>
      <c r="F240" t="str">
        <f ca="1"/>
        <v/>
      </c>
      <c r="G240">
        <f ca="1"/>
        <v>1.8401329409068683E-2</v>
      </c>
      <c r="H240">
        <f ca="1"/>
        <v>1.1330657712290879E-6</v>
      </c>
      <c r="I240" t="str">
        <f ca="1"/>
        <v/>
      </c>
      <c r="J240" t="str">
        <f ca="1"/>
        <v/>
      </c>
      <c r="K240">
        <f ca="1"/>
        <v>0</v>
      </c>
    </row>
    <row r="241" spans="1:11" x14ac:dyDescent="0.25">
      <c r="A241">
        <f ca="1"/>
        <v>81.199999999999363</v>
      </c>
      <c r="B241" t="str">
        <f ca="1"/>
        <v/>
      </c>
      <c r="C241">
        <f ca="1"/>
        <v>1.5394828676262018E-2</v>
      </c>
      <c r="D241">
        <f ca="1"/>
        <v>6.7920242496698449E-5</v>
      </c>
      <c r="E241" t="str">
        <f ca="1"/>
        <v/>
      </c>
      <c r="F241" t="str">
        <f ca="1"/>
        <v/>
      </c>
      <c r="G241">
        <f ca="1"/>
        <v>1.8526160286943E-2</v>
      </c>
      <c r="H241">
        <f ca="1"/>
        <v>1.1910764026347301E-6</v>
      </c>
      <c r="I241" t="str">
        <f ca="1"/>
        <v/>
      </c>
      <c r="J241" t="str">
        <f ca="1"/>
        <v/>
      </c>
      <c r="K241">
        <f ca="1"/>
        <v>0</v>
      </c>
    </row>
    <row r="242" spans="1:11" x14ac:dyDescent="0.25">
      <c r="A242">
        <f ca="1"/>
        <v>81.249999999999361</v>
      </c>
      <c r="B242" t="str">
        <f ca="1"/>
        <v/>
      </c>
      <c r="C242">
        <f ca="1"/>
        <v>1.5501226545827957E-2</v>
      </c>
      <c r="D242">
        <f ca="1"/>
        <v>7.0519136473455265E-5</v>
      </c>
      <c r="E242" t="str">
        <f ca="1"/>
        <v/>
      </c>
      <c r="F242" t="str">
        <f ca="1"/>
        <v/>
      </c>
      <c r="G242">
        <f ca="1"/>
        <v>1.8651320022554391E-2</v>
      </c>
      <c r="H242">
        <f ca="1"/>
        <v>1.2519176063974475E-6</v>
      </c>
      <c r="I242" t="str">
        <f ca="1"/>
        <v/>
      </c>
      <c r="J242" t="str">
        <f ca="1"/>
        <v/>
      </c>
      <c r="K242">
        <f ca="1"/>
        <v>0</v>
      </c>
    </row>
    <row r="243" spans="1:11" x14ac:dyDescent="0.25">
      <c r="A243">
        <f ca="1"/>
        <v>81.299999999999358</v>
      </c>
      <c r="B243" t="str">
        <f ca="1"/>
        <v/>
      </c>
      <c r="C243">
        <f ca="1"/>
        <v>1.5607969556040713E-2</v>
      </c>
      <c r="D243">
        <f ca="1"/>
        <v>7.3210152911431888E-5</v>
      </c>
      <c r="E243" t="str">
        <f ca="1"/>
        <v/>
      </c>
      <c r="F243" t="str">
        <f ca="1"/>
        <v/>
      </c>
      <c r="G243">
        <f ca="1"/>
        <v>1.8776803862651511E-2</v>
      </c>
      <c r="H243">
        <f ca="1"/>
        <v>1.3157200716183764E-6</v>
      </c>
      <c r="I243" t="str">
        <f ca="1"/>
        <v/>
      </c>
      <c r="J243" t="str">
        <f ca="1"/>
        <v/>
      </c>
      <c r="K243">
        <f ca="1"/>
        <v>0</v>
      </c>
    </row>
    <row r="244" spans="1:11" x14ac:dyDescent="0.25">
      <c r="A244">
        <f ca="1"/>
        <v>81.349999999999355</v>
      </c>
      <c r="B244" t="str">
        <f ca="1"/>
        <v/>
      </c>
      <c r="C244">
        <f ca="1"/>
        <v>1.5715054728113954E-2</v>
      </c>
      <c r="D244">
        <f ca="1"/>
        <v>7.5996258767027712E-5</v>
      </c>
      <c r="E244" t="str">
        <f ca="1"/>
        <v/>
      </c>
      <c r="F244" t="str">
        <f ca="1"/>
        <v/>
      </c>
      <c r="G244">
        <f ca="1"/>
        <v>1.8902606994845098E-2</v>
      </c>
      <c r="H244">
        <f ca="1"/>
        <v>1.3826201407832763E-6</v>
      </c>
      <c r="I244" t="str">
        <f ca="1"/>
        <v/>
      </c>
      <c r="J244" t="str">
        <f ca="1"/>
        <v/>
      </c>
      <c r="K244">
        <f ca="1"/>
        <v>0</v>
      </c>
    </row>
    <row r="245" spans="1:11" x14ac:dyDescent="0.25">
      <c r="A245">
        <f ca="1"/>
        <v>81.399999999999352</v>
      </c>
      <c r="B245" t="str">
        <f ca="1"/>
        <v/>
      </c>
      <c r="C245">
        <f ca="1"/>
        <v>1.5822479037036912E-2</v>
      </c>
      <c r="D245">
        <f ca="1"/>
        <v>7.8880504993793354E-5</v>
      </c>
      <c r="E245" t="str">
        <f ca="1"/>
        <v/>
      </c>
      <c r="F245" t="str">
        <f ca="1"/>
        <v/>
      </c>
      <c r="G245">
        <f ca="1"/>
        <v>1.9028724547746425E-2</v>
      </c>
      <c r="H245">
        <f ca="1"/>
        <v>1.4527600355937253E-6</v>
      </c>
      <c r="I245" t="str">
        <f ca="1"/>
        <v/>
      </c>
      <c r="J245" t="str">
        <f ca="1"/>
        <v/>
      </c>
      <c r="K245">
        <f ca="1"/>
        <v>0</v>
      </c>
    </row>
    <row r="246" spans="1:11" x14ac:dyDescent="0.25">
      <c r="A246">
        <f ca="1"/>
        <v>81.449999999999349</v>
      </c>
      <c r="B246" t="str">
        <f ca="1"/>
        <v/>
      </c>
      <c r="C246">
        <f ca="1"/>
        <v>1.5930239411560715E-2</v>
      </c>
      <c r="D246">
        <f ca="1"/>
        <v>8.1866028495576197E-5</v>
      </c>
      <c r="E246" t="str">
        <f ca="1"/>
        <v/>
      </c>
      <c r="F246" t="str">
        <f ca="1"/>
        <v/>
      </c>
      <c r="G246">
        <f ca="1"/>
        <v>1.9155151591114961E-2</v>
      </c>
      <c r="H246">
        <f ca="1"/>
        <v>1.5262880909371468E-6</v>
      </c>
      <c r="I246" t="str">
        <f ca="1"/>
        <v/>
      </c>
      <c r="J246" t="str">
        <f ca="1"/>
        <v/>
      </c>
      <c r="K246">
        <f ca="1"/>
        <v>0</v>
      </c>
    </row>
    <row r="247" spans="1:11" x14ac:dyDescent="0.25">
      <c r="A247">
        <f ca="1"/>
        <v>81.499999999999346</v>
      </c>
      <c r="B247" t="str">
        <f ca="1"/>
        <v/>
      </c>
      <c r="C247">
        <f ca="1"/>
        <v>1.6038332734190544E-2</v>
      </c>
      <c r="D247">
        <f ca="1"/>
        <v>8.4956054110109234E-5</v>
      </c>
      <c r="E247" t="str">
        <f ca="1"/>
        <v/>
      </c>
      <c r="F247" t="str">
        <f ca="1"/>
        <v/>
      </c>
      <c r="G247">
        <f ca="1"/>
        <v>1.9281883136015188E-2</v>
      </c>
      <c r="H247">
        <f ca="1"/>
        <v>1.6033589972492551E-6</v>
      </c>
      <c r="I247" t="str">
        <f ca="1"/>
        <v/>
      </c>
      <c r="J247" t="str">
        <f ca="1"/>
        <v/>
      </c>
      <c r="K247">
        <f ca="1"/>
        <v>0</v>
      </c>
    </row>
    <row r="248" spans="1:11" x14ac:dyDescent="0.25">
      <c r="A248">
        <f ca="1"/>
        <v>81.549999999999343</v>
      </c>
      <c r="B248" t="str">
        <f ca="1"/>
        <v/>
      </c>
      <c r="C248">
        <f ca="1"/>
        <v>1.6146755841183448E-2</v>
      </c>
      <c r="D248">
        <f ca="1"/>
        <v>8.8153896622983753E-5</v>
      </c>
      <c r="E248" t="str">
        <f ca="1"/>
        <v/>
      </c>
      <c r="F248" t="str">
        <f ca="1"/>
        <v/>
      </c>
      <c r="G248">
        <f ca="1"/>
        <v>1.9408914134982653E-2</v>
      </c>
      <c r="H248">
        <f ca="1"/>
        <v>1.6841340515285717E-6</v>
      </c>
      <c r="I248" t="str">
        <f ca="1"/>
        <v/>
      </c>
      <c r="J248" t="str">
        <f ca="1"/>
        <v/>
      </c>
      <c r="K248">
        <f ca="1"/>
        <v>0</v>
      </c>
    </row>
    <row r="249" spans="1:11" x14ac:dyDescent="0.25">
      <c r="A249">
        <f ca="1"/>
        <v>81.599999999999341</v>
      </c>
      <c r="B249" t="str">
        <f ca="1"/>
        <v/>
      </c>
      <c r="C249">
        <f ca="1"/>
        <v>1.6255505522551974E-2</v>
      </c>
      <c r="D249">
        <f ca="1"/>
        <v>9.1462962811926919E-5</v>
      </c>
      <c r="E249" t="str">
        <f ca="1"/>
        <v/>
      </c>
      <c r="F249" t="str">
        <f ca="1"/>
        <v/>
      </c>
      <c r="G249">
        <f ca="1"/>
        <v>1.953623948219926E-2</v>
      </c>
      <c r="H249">
        <f ca="1"/>
        <v>1.7687814172689636E-6</v>
      </c>
      <c r="I249" t="str">
        <f ca="1"/>
        <v xml:space="preserve">
▲</v>
      </c>
      <c r="J249" t="str">
        <f ca="1"/>
        <v/>
      </c>
      <c r="K249">
        <f ca="1"/>
        <v>0</v>
      </c>
    </row>
    <row r="250" spans="1:11" x14ac:dyDescent="0.25">
      <c r="A250">
        <f ca="1"/>
        <v>81.649999999999338</v>
      </c>
      <c r="B250" t="str">
        <f ca="1"/>
        <v/>
      </c>
      <c r="C250">
        <f ca="1"/>
        <v>1.6364578522073642E-2</v>
      </c>
      <c r="D250">
        <f ca="1"/>
        <v>9.4886753521278034E-5</v>
      </c>
      <c r="E250" t="str">
        <f ca="1"/>
        <v/>
      </c>
      <c r="F250" t="str">
        <f ca="1"/>
        <v/>
      </c>
      <c r="G250">
        <f ca="1"/>
        <v>1.9663854013677894E-2</v>
      </c>
      <c r="H250">
        <f ca="1"/>
        <v>1.8574763935824667E-6</v>
      </c>
      <c r="I250" t="str">
        <f ca="1"/>
        <v/>
      </c>
      <c r="J250" t="str">
        <f ca="1"/>
        <v/>
      </c>
      <c r="K250">
        <f ca="1"/>
        <v>0</v>
      </c>
    </row>
    <row r="251" spans="1:11" x14ac:dyDescent="0.25">
      <c r="A251">
        <f ca="1"/>
        <v>81.699999999999335</v>
      </c>
      <c r="B251" t="str">
        <f ca="1"/>
        <v/>
      </c>
      <c r="C251">
        <f ca="1"/>
        <v>1.6473971537306224E-2</v>
      </c>
      <c r="D251">
        <f ca="1"/>
        <v>9.84288657665308E-5</v>
      </c>
      <c r="E251" t="str">
        <f ca="1"/>
        <v/>
      </c>
      <c r="F251" t="str">
        <f ca="1"/>
        <v/>
      </c>
      <c r="G251">
        <f ca="1"/>
        <v>1.9791752507456264E-2</v>
      </c>
      <c r="H251">
        <f ca="1"/>
        <v>1.9504016937910082E-6</v>
      </c>
      <c r="I251" t="str">
        <f ca="1"/>
        <v/>
      </c>
      <c r="J251" t="str">
        <f ca="1"/>
        <v/>
      </c>
      <c r="K251">
        <f ca="1"/>
        <v>0</v>
      </c>
    </row>
    <row r="252" spans="1:11" x14ac:dyDescent="0.25">
      <c r="A252">
        <f ca="1"/>
        <v>81.749999999999332</v>
      </c>
      <c r="B252" t="str">
        <f ca="1"/>
        <v/>
      </c>
      <c r="C252">
        <f ca="1"/>
        <v>1.6583681219609004E-2</v>
      </c>
      <c r="D252">
        <f ca="1"/>
        <v>1.0209299486878734E-4</v>
      </c>
      <c r="E252" t="str">
        <f ca="1"/>
        <v/>
      </c>
      <c r="F252" t="str">
        <f ca="1"/>
        <v/>
      </c>
      <c r="G252">
        <f ca="1"/>
        <v>1.9919929683800242E-2</v>
      </c>
      <c r="H252">
        <f ca="1"/>
        <v>2.0477477337721075E-6</v>
      </c>
      <c r="I252" t="str">
        <f ca="1"/>
        <v/>
      </c>
      <c r="J252" t="str">
        <f ca="1"/>
        <v/>
      </c>
      <c r="K252">
        <f ca="1"/>
        <v>0</v>
      </c>
    </row>
    <row r="253" spans="1:11" x14ac:dyDescent="0.25">
      <c r="A253">
        <f ca="1"/>
        <v>81.799999999999329</v>
      </c>
      <c r="B253" t="str">
        <f ca="1"/>
        <v/>
      </c>
      <c r="C253">
        <f ca="1"/>
        <v>1.6693704174169904E-2</v>
      </c>
      <c r="D253">
        <f ca="1"/>
        <v>1.058829366189352E-4</v>
      </c>
      <c r="E253" t="str">
        <f ca="1"/>
        <v/>
      </c>
      <c r="F253" t="str">
        <f ca="1"/>
        <v/>
      </c>
      <c r="G253">
        <f ca="1"/>
        <v>2.0048380205416393E-2</v>
      </c>
      <c r="H253">
        <f ca="1"/>
        <v>2.1497129303502727E-6</v>
      </c>
      <c r="I253" t="str">
        <f ca="1"/>
        <v/>
      </c>
      <c r="J253" t="str">
        <f ca="1"/>
        <v/>
      </c>
      <c r="K253">
        <f ca="1"/>
        <v>0</v>
      </c>
    </row>
    <row r="254" spans="1:11" x14ac:dyDescent="0.25">
      <c r="A254">
        <f ca="1"/>
        <v>81.849999999999326</v>
      </c>
      <c r="B254" t="str">
        <f ca="1"/>
        <v/>
      </c>
      <c r="C254">
        <f ca="1"/>
        <v>1.6804036960038619E-2</v>
      </c>
      <c r="D254">
        <f ca="1"/>
        <v>1.09802589471338E-4</v>
      </c>
      <c r="E254" t="str">
        <f ca="1"/>
        <v/>
      </c>
      <c r="F254" t="str">
        <f ca="1"/>
        <v/>
      </c>
      <c r="G254">
        <f ca="1"/>
        <v>2.017709867767406E-2</v>
      </c>
      <c r="H254">
        <f ca="1"/>
        <v>2.2565040100321109E-6</v>
      </c>
      <c r="I254" t="str">
        <f ca="1"/>
        <v/>
      </c>
      <c r="J254" t="str">
        <f ca="1"/>
        <v/>
      </c>
      <c r="K254">
        <f ca="1"/>
        <v>0</v>
      </c>
    </row>
    <row r="255" spans="1:11" x14ac:dyDescent="0.25">
      <c r="A255">
        <f ca="1"/>
        <v>81.899999999999324</v>
      </c>
      <c r="B255" t="str">
        <f ca="1"/>
        <v/>
      </c>
      <c r="C255">
        <f ca="1"/>
        <v>1.6914676090165746E-2</v>
      </c>
      <c r="D255">
        <f ca="1"/>
        <v>1.1385595676679481E-4</v>
      </c>
      <c r="E255" t="str">
        <f ca="1"/>
        <v/>
      </c>
      <c r="F255" t="str">
        <f ca="1"/>
        <v/>
      </c>
      <c r="G255">
        <f ca="1"/>
        <v>2.0306079648836805E-2</v>
      </c>
      <c r="H255">
        <f ca="1"/>
        <v>2.3683363283901314E-6</v>
      </c>
      <c r="I255" t="str">
        <f ca="1"/>
        <v/>
      </c>
      <c r="J255" t="str">
        <f ca="1"/>
        <v/>
      </c>
      <c r="K255">
        <f ca="1"/>
        <v>0</v>
      </c>
    </row>
    <row r="256" spans="1:11" x14ac:dyDescent="0.25">
      <c r="A256">
        <f ca="1"/>
        <v>81.949999999999321</v>
      </c>
      <c r="B256" t="str">
        <f ca="1"/>
        <v/>
      </c>
      <c r="C256">
        <f ca="1"/>
        <v>1.7025618031447948E-2</v>
      </c>
      <c r="D256">
        <f ca="1"/>
        <v>1.1804714898449925E-4</v>
      </c>
      <c r="E256" t="str">
        <f ca="1"/>
        <v/>
      </c>
      <c r="F256" t="str">
        <f ca="1"/>
        <v/>
      </c>
      <c r="G256">
        <f ca="1"/>
        <v>2.043531761030325E-2</v>
      </c>
      <c r="H256">
        <f ca="1"/>
        <v>2.4854342004066681E-6</v>
      </c>
      <c r="I256" t="str">
        <f ca="1"/>
        <v/>
      </c>
      <c r="J256" t="str">
        <f ca="1"/>
        <v/>
      </c>
      <c r="K256">
        <f ca="1"/>
        <v>0</v>
      </c>
    </row>
    <row r="257" spans="1:11" x14ac:dyDescent="0.25">
      <c r="A257">
        <f ca="1"/>
        <v>81.999999999999318</v>
      </c>
      <c r="B257" t="str">
        <f ca="1"/>
        <v/>
      </c>
      <c r="C257">
        <f ca="1"/>
        <v>1.7136859204779219E-2</v>
      </c>
      <c r="D257">
        <f ca="1"/>
        <v>1.2238038602269439E-4</v>
      </c>
      <c r="E257" t="str">
        <f ca="1"/>
        <v/>
      </c>
      <c r="F257" t="str">
        <f ca="1"/>
        <v/>
      </c>
      <c r="G257">
        <f ca="1"/>
        <v>2.0564806996857494E-2</v>
      </c>
      <c r="H257">
        <f ca="1"/>
        <v>2.6080312420962029E-6</v>
      </c>
      <c r="I257" t="str">
        <f ca="1"/>
        <v/>
      </c>
      <c r="J257" t="str">
        <f ca="1"/>
        <v/>
      </c>
      <c r="K257">
        <f ca="1"/>
        <v>0</v>
      </c>
    </row>
    <row r="258" spans="1:11" x14ac:dyDescent="0.25">
      <c r="A258">
        <f ca="1"/>
        <v>82.049999999999315</v>
      </c>
      <c r="B258" t="str">
        <f ca="1"/>
        <v/>
      </c>
      <c r="C258">
        <f ca="1"/>
        <v>1.7248395985108213E-2</v>
      </c>
      <c r="D258">
        <f ca="1"/>
        <v>1.268599995076891E-4</v>
      </c>
      <c r="E258" t="str">
        <f ca="1"/>
        <v/>
      </c>
      <c r="F258" t="str">
        <f ca="1"/>
        <v/>
      </c>
      <c r="G258">
        <f ca="1"/>
        <v>2.0694542186928882E-2</v>
      </c>
      <c r="H258">
        <f ca="1"/>
        <v>2.7363707237311414E-6</v>
      </c>
      <c r="I258" t="str">
        <f ca="1"/>
        <v/>
      </c>
      <c r="J258" t="str">
        <f ca="1"/>
        <v/>
      </c>
      <c r="K258">
        <f ca="1"/>
        <v>0</v>
      </c>
    </row>
    <row r="259" spans="1:11" x14ac:dyDescent="0.25">
      <c r="A259">
        <f ca="1"/>
        <v>82.099999999999312</v>
      </c>
      <c r="B259" t="str">
        <f ca="1"/>
        <v/>
      </c>
      <c r="C259">
        <f ca="1"/>
        <v>1.7360224701501756E-2</v>
      </c>
      <c r="D259">
        <f ca="1"/>
        <v>1.3149043513087047E-4</v>
      </c>
      <c r="E259" t="str">
        <f ca="1"/>
        <v/>
      </c>
      <c r="F259" t="str">
        <f ca="1"/>
        <v/>
      </c>
      <c r="G259">
        <f ca="1"/>
        <v>2.0824517502861406E-2</v>
      </c>
      <c r="H259">
        <f ca="1"/>
        <v>2.8707059350028523E-6</v>
      </c>
      <c r="I259" t="str">
        <f ca="1"/>
        <v/>
      </c>
      <c r="J259" t="str">
        <f ca="1"/>
        <v/>
      </c>
      <c r="K259">
        <f ca="1"/>
        <v>0</v>
      </c>
    </row>
    <row r="260" spans="1:11" x14ac:dyDescent="0.25">
      <c r="A260">
        <f ca="1"/>
        <v>82.149999999999309</v>
      </c>
      <c r="B260" t="str">
        <f ca="1"/>
        <v/>
      </c>
      <c r="C260">
        <f ca="1"/>
        <v>1.7472341637214481E-2</v>
      </c>
      <c r="D260">
        <f ca="1"/>
        <v>1.3627625501331123E-4</v>
      </c>
      <c r="E260" t="str">
        <f ca="1"/>
        <v/>
      </c>
      <c r="F260" t="str">
        <f ca="1"/>
        <v/>
      </c>
      <c r="G260">
        <f ca="1"/>
        <v>2.0954727211192493E-2</v>
      </c>
      <c r="H260">
        <f ca="1"/>
        <v>3.0113005624566668E-6</v>
      </c>
      <c r="I260" t="str">
        <f ca="1"/>
        <v/>
      </c>
      <c r="J260" t="str">
        <f ca="1"/>
        <v/>
      </c>
      <c r="K260">
        <f ca="1"/>
        <v>0</v>
      </c>
    </row>
    <row r="261" spans="1:11" x14ac:dyDescent="0.25">
      <c r="A261">
        <f ca="1"/>
        <v>82.199999999999307</v>
      </c>
      <c r="B261" t="str">
        <f ca="1"/>
        <v/>
      </c>
      <c r="C261">
        <f ca="1"/>
        <v>1.7584743029764677E-2</v>
      </c>
      <c r="D261">
        <f ca="1"/>
        <v>1.4122214009753764E-4</v>
      </c>
      <c r="E261" t="str">
        <f ca="1"/>
        <v/>
      </c>
      <c r="F261" t="str">
        <f ca="1"/>
        <v/>
      </c>
      <c r="G261">
        <f ca="1"/>
        <v>2.1085165522941426E-2</v>
      </c>
      <c r="H261">
        <f ca="1"/>
        <v>3.1584290795465567E-6</v>
      </c>
      <c r="I261" t="str">
        <f ca="1"/>
        <v/>
      </c>
      <c r="J261" t="str">
        <f ca="1"/>
        <v/>
      </c>
      <c r="K261">
        <f ca="1"/>
        <v>0</v>
      </c>
    </row>
    <row r="262" spans="1:11" x14ac:dyDescent="0.25">
      <c r="A262">
        <f ca="1"/>
        <v>82.249999999999304</v>
      </c>
      <c r="B262" t="str">
        <f ca="1"/>
        <v/>
      </c>
      <c r="C262">
        <f ca="1"/>
        <v>1.76974250710164E-2</v>
      </c>
      <c r="D262">
        <f ca="1"/>
        <v>1.4633289256598978E-4</v>
      </c>
      <c r="E262" t="str">
        <f ca="1"/>
        <v/>
      </c>
      <c r="F262" t="str">
        <f ca="1"/>
        <v/>
      </c>
      <c r="G262">
        <f ca="1"/>
        <v>2.1215826593907243E-2</v>
      </c>
      <c r="H262">
        <f ca="1"/>
        <v>3.3123771496618129E-6</v>
      </c>
      <c r="I262" t="str">
        <f ca="1"/>
        <v/>
      </c>
      <c r="J262" t="str">
        <f ca="1"/>
        <v/>
      </c>
      <c r="K262">
        <f ca="1"/>
        <v>0</v>
      </c>
    </row>
    <row r="263" spans="1:11" x14ac:dyDescent="0.25">
      <c r="A263">
        <f ca="1"/>
        <v>82.299999999999301</v>
      </c>
      <c r="B263" t="str">
        <f ca="1"/>
        <v/>
      </c>
      <c r="C263">
        <f ca="1"/>
        <v>1.7810383907267774E-2</v>
      </c>
      <c r="D263">
        <f ca="1"/>
        <v>1.5161343828566705E-4</v>
      </c>
      <c r="E263" t="str">
        <f ca="1"/>
        <v/>
      </c>
      <c r="F263" t="str">
        <f ca="1"/>
        <v/>
      </c>
      <c r="G263">
        <f ca="1"/>
        <v>2.1346704524976209E-2</v>
      </c>
      <c r="H263">
        <f ca="1"/>
        <v>3.4734420424852676E-6</v>
      </c>
      <c r="I263" t="str">
        <f ca="1"/>
        <v/>
      </c>
      <c r="J263" t="str">
        <f ca="1"/>
        <v/>
      </c>
      <c r="K263">
        <f ca="1"/>
        <v>0</v>
      </c>
    </row>
    <row r="264" spans="1:11" x14ac:dyDescent="0.25">
      <c r="A264">
        <f ca="1"/>
        <v>82.349999999999298</v>
      </c>
      <c r="B264" t="str">
        <f ca="1"/>
        <v/>
      </c>
      <c r="C264">
        <f ca="1"/>
        <v>1.7923615639345636E-2</v>
      </c>
      <c r="D264">
        <f ca="1"/>
        <v>1.5706882927841599E-4</v>
      </c>
      <c r="E264" t="str">
        <f ca="1"/>
        <v/>
      </c>
      <c r="F264" t="str">
        <f ca="1"/>
        <v/>
      </c>
      <c r="G264">
        <f ca="1"/>
        <v>2.1477793362438834E-2</v>
      </c>
      <c r="H264">
        <f ca="1"/>
        <v>3.6419330640493667E-6</v>
      </c>
      <c r="I264" t="str">
        <f ca="1"/>
        <v/>
      </c>
      <c r="J264" t="str">
        <f ca="1"/>
        <v/>
      </c>
      <c r="K264">
        <f ca="1"/>
        <v>0</v>
      </c>
    </row>
    <row r="265" spans="1:11" x14ac:dyDescent="0.25">
      <c r="A265">
        <f ca="1"/>
        <v>82.399999999999295</v>
      </c>
      <c r="B265" t="str">
        <f ca="1"/>
        <v/>
      </c>
      <c r="C265">
        <f ca="1"/>
        <v>1.8037116322706433E-2</v>
      </c>
      <c r="D265">
        <f ca="1"/>
        <v>1.6270424621628104E-4</v>
      </c>
      <c r="E265" t="str">
        <f ca="1"/>
        <v/>
      </c>
      <c r="F265" t="str">
        <f ca="1"/>
        <v/>
      </c>
      <c r="G265">
        <f ca="1"/>
        <v>2.1609087098316489E-2</v>
      </c>
      <c r="H265">
        <f ca="1"/>
        <v>3.8181720008634292E-6</v>
      </c>
      <c r="I265" t="str">
        <f ca="1"/>
        <v/>
      </c>
      <c r="J265" t="str">
        <f ca="1"/>
        <v/>
      </c>
      <c r="K265">
        <f ca="1"/>
        <v>0</v>
      </c>
    </row>
    <row r="266" spans="1:11" x14ac:dyDescent="0.25">
      <c r="A266">
        <f ca="1"/>
        <v>82.449999999999292</v>
      </c>
      <c r="B266" t="str">
        <f ca="1"/>
        <v/>
      </c>
      <c r="C266">
        <f ca="1"/>
        <v>1.8150881967543477E-2</v>
      </c>
      <c r="D266">
        <f ca="1"/>
        <v>1.6852500094129673E-4</v>
      </c>
      <c r="E266" t="str">
        <f ca="1"/>
        <v/>
      </c>
      <c r="F266" t="str">
        <f ca="1"/>
        <v/>
      </c>
      <c r="G266">
        <f ca="1"/>
        <v>2.1740579670697514E-2</v>
      </c>
      <c r="H266">
        <f ca="1"/>
        <v>4.0024935784922926E-6</v>
      </c>
      <c r="I266" t="str">
        <f ca="1"/>
        <v/>
      </c>
      <c r="J266" t="str">
        <f ca="1"/>
        <v/>
      </c>
      <c r="K266">
        <f ca="1"/>
        <v>0</v>
      </c>
    </row>
    <row r="267" spans="1:11" x14ac:dyDescent="0.25">
      <c r="A267">
        <f ca="1"/>
        <v>82.499999999999289</v>
      </c>
      <c r="B267" t="str">
        <f ca="1"/>
        <v/>
      </c>
      <c r="C267">
        <f ca="1"/>
        <v>1.826490853890057E-2</v>
      </c>
      <c r="D267">
        <f ca="1"/>
        <v>1.745365390090652E-4</v>
      </c>
      <c r="E267" t="str">
        <f ca="1"/>
        <v/>
      </c>
      <c r="F267" t="str">
        <f ca="1"/>
        <v/>
      </c>
      <c r="G267">
        <f ca="1"/>
        <v>2.1872264964083021E-2</v>
      </c>
      <c r="H267">
        <f ca="1"/>
        <v>4.1952459349735789E-6</v>
      </c>
      <c r="I267" t="str">
        <f ca="1"/>
        <v/>
      </c>
      <c r="J267" t="str">
        <f ca="1"/>
        <v/>
      </c>
      <c r="K267">
        <f ca="1"/>
        <v>0</v>
      </c>
    </row>
    <row r="268" spans="1:11" x14ac:dyDescent="0.25">
      <c r="A268">
        <f ca="1"/>
        <v>82.549999999999287</v>
      </c>
      <c r="B268" t="str">
        <f ca="1"/>
        <v/>
      </c>
      <c r="C268">
        <f ca="1"/>
        <v>1.8379191956791992E-2</v>
      </c>
      <c r="D268">
        <f ca="1"/>
        <v>1.8074444225541498E-4</v>
      </c>
      <c r="E268" t="str">
        <f ca="1"/>
        <v/>
      </c>
      <c r="F268" t="str">
        <f ca="1"/>
        <v/>
      </c>
      <c r="G268">
        <f ca="1"/>
        <v>2.2004136809742104E-2</v>
      </c>
      <c r="H268">
        <f ca="1"/>
        <v>4.3967911094674892E-6</v>
      </c>
      <c r="I268" t="str">
        <f ca="1"/>
        <v/>
      </c>
      <c r="J268" t="str">
        <f ca="1"/>
        <v/>
      </c>
      <c r="K268">
        <f ca="1"/>
        <v>0</v>
      </c>
    </row>
    <row r="269" spans="1:11" x14ac:dyDescent="0.25">
      <c r="A269">
        <f ca="1"/>
        <v>82.599999999999284</v>
      </c>
      <c r="B269" t="str">
        <f ca="1"/>
        <v/>
      </c>
      <c r="C269">
        <f ca="1"/>
        <v>1.8493728096328883E-2</v>
      </c>
      <c r="D269">
        <f ca="1"/>
        <v>1.871544313854025E-4</v>
      </c>
      <c r="E269" t="str">
        <f ca="1"/>
        <v/>
      </c>
      <c r="F269" t="str">
        <f ca="1"/>
        <v/>
      </c>
      <c r="G269">
        <f ca="1"/>
        <v>2.2136188986076819E-2</v>
      </c>
      <c r="H269">
        <f ca="1"/>
        <v>4.6075055465403773E-6</v>
      </c>
      <c r="I269" t="str">
        <f ca="1"/>
        <v/>
      </c>
      <c r="J269" t="str">
        <f ca="1"/>
        <v/>
      </c>
      <c r="K269">
        <f ca="1"/>
        <v>0</v>
      </c>
    </row>
    <row r="270" spans="1:11" x14ac:dyDescent="0.25">
      <c r="A270">
        <f ca="1"/>
        <v>82.649999999999281</v>
      </c>
      <c r="B270" t="str">
        <f ca="1"/>
        <v/>
      </c>
      <c r="C270">
        <f ca="1"/>
        <v>1.8608512787852072E-2</v>
      </c>
      <c r="D270">
        <f ca="1"/>
        <v>1.9377236858387264E-4</v>
      </c>
      <c r="E270" t="str">
        <f ca="1"/>
        <v/>
      </c>
      <c r="F270" t="str">
        <f ca="1"/>
        <v/>
      </c>
      <c r="G270">
        <f ca="1"/>
        <v>2.2268415218996501E-2</v>
      </c>
      <c r="H270">
        <f ca="1"/>
        <v>4.8277806164896246E-6</v>
      </c>
      <c r="I270" t="str">
        <f ca="1"/>
        <v/>
      </c>
      <c r="J270" t="str">
        <f ca="1"/>
        <v/>
      </c>
      <c r="K270">
        <f ca="1"/>
        <v>0</v>
      </c>
    </row>
    <row r="271" spans="1:11" x14ac:dyDescent="0.25">
      <c r="A271">
        <f ca="1"/>
        <v>82.699999999999278</v>
      </c>
      <c r="B271" t="str">
        <f ca="1"/>
        <v/>
      </c>
      <c r="C271">
        <f ca="1"/>
        <v>1.8723541817071292E-2</v>
      </c>
      <c r="D271">
        <f ca="1"/>
        <v>2.0060426014674738E-4</v>
      </c>
      <c r="E271" t="str">
        <f ca="1"/>
        <v/>
      </c>
      <c r="F271" t="str">
        <f ca="1"/>
        <v/>
      </c>
      <c r="G271">
        <f ca="1"/>
        <v>2.240080918230189E-2</v>
      </c>
      <c r="H271">
        <f ca="1"/>
        <v>5.058023152124589E-6</v>
      </c>
      <c r="I271" t="str">
        <f ca="1"/>
        <v/>
      </c>
      <c r="J271" t="str">
        <f ca="1"/>
        <v/>
      </c>
      <c r="K271">
        <f ca="1"/>
        <v>0</v>
      </c>
    </row>
    <row r="272" spans="1:11" x14ac:dyDescent="0.25">
      <c r="A272">
        <f ca="1"/>
        <v>82.749999999999275</v>
      </c>
      <c r="B272" t="str">
        <f ca="1"/>
        <v/>
      </c>
      <c r="C272">
        <f ca="1"/>
        <v>1.8838810925210961E-2</v>
      </c>
      <c r="D272">
        <f ca="1"/>
        <v>2.0765625913217841E-4</v>
      </c>
      <c r="E272" t="str">
        <f ca="1"/>
        <v/>
      </c>
      <c r="F272" t="str">
        <f ca="1"/>
        <v/>
      </c>
      <c r="G272">
        <f ca="1"/>
        <v>2.2533364498078585E-2</v>
      </c>
      <c r="H272">
        <f ca="1"/>
        <v>5.2986560024250369E-6</v>
      </c>
      <c r="I272" t="str">
        <f ca="1"/>
        <v/>
      </c>
      <c r="J272" t="str">
        <f ca="1"/>
        <v/>
      </c>
      <c r="K272">
        <f ca="1"/>
        <v>0</v>
      </c>
    </row>
    <row r="273" spans="1:11" x14ac:dyDescent="0.25">
      <c r="A273">
        <f ca="1"/>
        <v>82.799999999999272</v>
      </c>
      <c r="B273" t="str">
        <f ca="1"/>
        <v/>
      </c>
      <c r="C273">
        <f ca="1"/>
        <v>1.8954315809162337E-2</v>
      </c>
      <c r="D273">
        <f ca="1"/>
        <v>2.1493466803063925E-4</v>
      </c>
      <c r="E273" t="str">
        <f ca="1"/>
        <v/>
      </c>
      <c r="F273" t="str">
        <f ca="1"/>
        <v/>
      </c>
      <c r="G273">
        <f ca="1"/>
        <v>2.266607473710024E-2</v>
      </c>
      <c r="H273">
        <f ca="1"/>
        <v>5.5501186035050343E-6</v>
      </c>
      <c r="I273" t="str">
        <f ca="1"/>
        <v/>
      </c>
      <c r="J273" t="str">
        <f ca="1"/>
        <v/>
      </c>
      <c r="K273">
        <f ca="1"/>
        <v>0</v>
      </c>
    </row>
    <row r="274" spans="1:11" x14ac:dyDescent="0.25">
      <c r="A274">
        <f ca="1"/>
        <v>82.84999999999927</v>
      </c>
      <c r="B274" t="str">
        <f ca="1"/>
        <v/>
      </c>
      <c r="C274">
        <f ca="1"/>
        <v>1.9070052121642238E-2</v>
      </c>
      <c r="D274">
        <f ca="1"/>
        <v>2.2244594145300156E-4</v>
      </c>
      <c r="E274" t="str">
        <f ca="1"/>
        <v/>
      </c>
      <c r="F274" t="str">
        <f ca="1"/>
        <v/>
      </c>
      <c r="G274">
        <f ca="1"/>
        <v>2.2798933419241128E-2</v>
      </c>
      <c r="H274">
        <f ca="1"/>
        <v>5.8128675673171093E-6</v>
      </c>
      <c r="I274" t="str">
        <f ca="1"/>
        <v/>
      </c>
      <c r="J274" t="str">
        <f ca="1"/>
        <v/>
      </c>
      <c r="K274">
        <f ca="1"/>
        <v>0</v>
      </c>
    </row>
    <row r="275" spans="1:11" x14ac:dyDescent="0.25">
      <c r="A275">
        <f ca="1"/>
        <v>82.899999999999267</v>
      </c>
      <c r="B275" t="str">
        <f ca="1"/>
        <v/>
      </c>
      <c r="C275">
        <f ca="1"/>
        <v>1.9186015471358238E-2</v>
      </c>
      <c r="D275">
        <f ca="1"/>
        <v>2.3019668883558141E-4</v>
      </c>
      <c r="E275" t="str">
        <f ca="1"/>
        <v/>
      </c>
      <c r="F275" t="str">
        <f ca="1"/>
        <v/>
      </c>
      <c r="G275">
        <f ca="1"/>
        <v>2.2931934013898359E-2</v>
      </c>
      <c r="H275">
        <f ca="1"/>
        <v>6.0873772885379067E-6</v>
      </c>
      <c r="I275" t="str">
        <f ca="1"/>
        <v/>
      </c>
      <c r="J275" t="str">
        <f ca="1"/>
        <v/>
      </c>
      <c r="K275">
        <f ca="1"/>
        <v>0</v>
      </c>
    </row>
    <row r="276" spans="1:11" x14ac:dyDescent="0.25">
      <c r="A276">
        <f ca="1"/>
        <v>82.949999999999264</v>
      </c>
      <c r="B276" t="str">
        <f ca="1"/>
        <v/>
      </c>
      <c r="C276">
        <f ca="1"/>
        <v>1.9302201423180395E-2</v>
      </c>
      <c r="D276">
        <f ca="1"/>
        <v>2.3819367716110403E-4</v>
      </c>
      <c r="E276" t="str">
        <f ca="1"/>
        <v/>
      </c>
      <c r="F276" t="str">
        <f ca="1"/>
        <v/>
      </c>
      <c r="G276">
        <f ca="1"/>
        <v>2.3065069940423535E-2</v>
      </c>
      <c r="H276">
        <f ca="1"/>
        <v>6.3741405700829924E-6</v>
      </c>
      <c r="I276" t="str">
        <f ca="1"/>
        <v/>
      </c>
      <c r="J276" t="str">
        <f ca="1"/>
        <v/>
      </c>
      <c r="K276">
        <f ca="1"/>
        <v>0</v>
      </c>
    </row>
    <row r="277" spans="1:11" x14ac:dyDescent="0.25">
      <c r="A277">
        <f ca="1"/>
        <v>82.999999999999261</v>
      </c>
      <c r="B277" t="str">
        <f ca="1"/>
        <v/>
      </c>
      <c r="C277">
        <f ca="1"/>
        <v>1.9418605498319572E-2</v>
      </c>
      <c r="D277">
        <f ca="1"/>
        <v>2.4644383369448004E-4</v>
      </c>
      <c r="E277" t="str">
        <f ca="1"/>
        <v/>
      </c>
      <c r="F277" t="str">
        <f ca="1"/>
        <v/>
      </c>
      <c r="G277">
        <f ca="1"/>
        <v>2.3198334568563937E-2</v>
      </c>
      <c r="H277">
        <f ca="1"/>
        <v>6.6736692677050818E-6</v>
      </c>
      <c r="I277" t="str">
        <f ca="1"/>
        <v/>
      </c>
      <c r="J277" t="str">
        <f ca="1"/>
        <v/>
      </c>
      <c r="K277">
        <f ca="1"/>
        <v>0</v>
      </c>
    </row>
    <row r="278" spans="1:11" x14ac:dyDescent="0.25">
      <c r="A278">
        <f ca="1"/>
        <v>83.049999999999258</v>
      </c>
      <c r="B278" t="str">
        <f ca="1"/>
        <v/>
      </c>
      <c r="C278">
        <f ca="1"/>
        <v>1.9535223174512246E-2</v>
      </c>
      <c r="D278">
        <f ca="1"/>
        <v>2.5495424873223842E-4</v>
      </c>
      <c r="E278" t="str">
        <f ca="1"/>
        <v/>
      </c>
      <c r="F278" t="str">
        <f ca="1"/>
        <v/>
      </c>
      <c r="G278">
        <f ca="1"/>
        <v>2.3331721218913155E-2</v>
      </c>
      <c r="H278">
        <f ca="1"/>
        <v>6.9864949541357447E-6</v>
      </c>
      <c r="I278" t="str">
        <f ca="1"/>
        <v/>
      </c>
      <c r="J278" t="str">
        <f ca="1"/>
        <v/>
      </c>
      <c r="K278">
        <f ca="1"/>
        <v>0</v>
      </c>
    </row>
    <row r="279" spans="1:11" x14ac:dyDescent="0.25">
      <c r="A279">
        <f ca="1"/>
        <v>83.099999999999255</v>
      </c>
      <c r="B279" t="str">
        <f ca="1"/>
        <v/>
      </c>
      <c r="C279">
        <f ca="1"/>
        <v>1.9652049886211911E-2</v>
      </c>
      <c r="D279">
        <f ca="1"/>
        <v>2.6373217836441539E-4</v>
      </c>
      <c r="E279" t="str">
        <f ca="1"/>
        <v/>
      </c>
      <c r="F279" t="str">
        <f ca="1"/>
        <v/>
      </c>
      <c r="G279">
        <f ca="1"/>
        <v>2.3465223163371199E-2</v>
      </c>
      <c r="H279">
        <f ca="1"/>
        <v>7.3131696032371774E-6</v>
      </c>
      <c r="I279" t="str">
        <f ca="1"/>
        <v/>
      </c>
      <c r="J279" t="str">
        <f ca="1"/>
        <v/>
      </c>
      <c r="K279">
        <f ca="1"/>
        <v>0</v>
      </c>
    </row>
    <row r="280" spans="1:11" x14ac:dyDescent="0.25">
      <c r="A280">
        <f ca="1"/>
        <v>83.149999999999253</v>
      </c>
      <c r="B280" t="str">
        <f ca="1"/>
        <v/>
      </c>
      <c r="C280">
        <f ca="1"/>
        <v>1.9769081024787079E-2</v>
      </c>
      <c r="D280">
        <f ca="1"/>
        <v>2.7278504724764362E-4</v>
      </c>
      <c r="E280" t="str">
        <f ca="1"/>
        <v/>
      </c>
      <c r="F280" t="str">
        <f ca="1"/>
        <v/>
      </c>
      <c r="G280">
        <f ca="1"/>
        <v>2.3598833625614005E-2</v>
      </c>
      <c r="H280">
        <f ca="1"/>
        <v>7.6542662946364305E-6</v>
      </c>
      <c r="I280" t="str">
        <f ca="1"/>
        <v/>
      </c>
      <c r="J280" t="str">
        <f ca="1"/>
        <v/>
      </c>
      <c r="K280">
        <f ca="1"/>
        <v>0</v>
      </c>
    </row>
    <row r="281" spans="1:11" x14ac:dyDescent="0.25">
      <c r="A281">
        <f ca="1"/>
        <v>83.19999999999925</v>
      </c>
      <c r="B281" t="str">
        <f ca="1"/>
        <v/>
      </c>
      <c r="C281">
        <f ca="1"/>
        <v>1.988631193872583E-2</v>
      </c>
      <c r="D281">
        <f ca="1"/>
        <v>2.8212045138813468E-4</v>
      </c>
      <c r="E281" t="str">
        <f ca="1"/>
        <v/>
      </c>
      <c r="F281" t="str">
        <f ca="1"/>
        <v/>
      </c>
      <c r="G281">
        <f ca="1"/>
        <v>2.3732545781572439E-2</v>
      </c>
      <c r="H281">
        <f ca="1"/>
        <v>8.01037993932039E-6</v>
      </c>
      <c r="I281" t="str">
        <f ca="1"/>
        <v/>
      </c>
      <c r="J281" t="str">
        <f ca="1"/>
        <v/>
      </c>
      <c r="K281">
        <f ca="1"/>
        <v>0</v>
      </c>
    </row>
    <row r="282" spans="1:11" x14ac:dyDescent="0.25">
      <c r="A282">
        <f ca="1"/>
        <v>83.249999999999247</v>
      </c>
      <c r="B282" t="str">
        <f ca="1"/>
        <v/>
      </c>
      <c r="C282">
        <f ca="1"/>
        <v>2.0003737933847004E-2</v>
      </c>
      <c r="D282">
        <f ca="1"/>
        <v>2.9174616093320205E-4</v>
      </c>
      <c r="E282" t="str">
        <f ca="1"/>
        <v/>
      </c>
      <c r="F282" t="str">
        <f ca="1"/>
        <v/>
      </c>
      <c r="G282">
        <f ca="1"/>
        <v>2.3866352759920533E-2</v>
      </c>
      <c r="H282">
        <f ca="1"/>
        <v>8.3821280266752602E-6</v>
      </c>
      <c r="I282" t="str">
        <f ca="1"/>
        <v/>
      </c>
      <c r="J282" t="str">
        <f ca="1"/>
        <v/>
      </c>
      <c r="K282">
        <f ca="1"/>
        <v>0</v>
      </c>
    </row>
    <row r="283" spans="1:11" x14ac:dyDescent="0.25">
      <c r="A283">
        <f ca="1"/>
        <v>83.299999999999244</v>
      </c>
      <c r="B283" t="str">
        <f ca="1"/>
        <v/>
      </c>
      <c r="C283">
        <f ca="1"/>
        <v>2.0121354273517956E-2</v>
      </c>
      <c r="D283">
        <f ca="1"/>
        <v>3.0167012296990903E-4</v>
      </c>
      <c r="E283" t="str">
        <f ca="1"/>
        <v/>
      </c>
      <c r="F283" t="str">
        <f ca="1"/>
        <v/>
      </c>
      <c r="G283">
        <f ca="1"/>
        <v>2.4000247642573233E-2</v>
      </c>
      <c r="H283">
        <f ca="1"/>
        <v>8.7701513934601656E-6</v>
      </c>
      <c r="I283" t="str">
        <f ca="1"/>
        <v/>
      </c>
      <c r="J283" t="str">
        <f ca="1"/>
        <v/>
      </c>
      <c r="K283">
        <f ca="1"/>
        <v>0</v>
      </c>
    </row>
    <row r="284" spans="1:11" x14ac:dyDescent="0.25">
      <c r="A284">
        <f ca="1"/>
        <v>83.349999999999241</v>
      </c>
      <c r="B284" t="str">
        <f ca="1"/>
        <v/>
      </c>
      <c r="C284">
        <f ca="1"/>
        <v>2.0239156178878948E-2</v>
      </c>
      <c r="D284">
        <f ca="1"/>
        <v>3.1190046432938071E-4</v>
      </c>
      <c r="E284" t="str">
        <f ca="1"/>
        <v/>
      </c>
      <c r="F284" t="str">
        <f ca="1"/>
        <v/>
      </c>
      <c r="G284">
        <f ca="1"/>
        <v>2.413422346519337E-2</v>
      </c>
      <c r="H284">
        <f ca="1"/>
        <v>9.1751150152093395E-6</v>
      </c>
      <c r="I284" t="str">
        <f ca="1"/>
        <v/>
      </c>
      <c r="J284" t="str">
        <f ca="1"/>
        <v/>
      </c>
      <c r="K284">
        <f ca="1"/>
        <v>0</v>
      </c>
    </row>
    <row r="285" spans="1:11" x14ac:dyDescent="0.25">
      <c r="A285">
        <f ca="1"/>
        <v>83.399999999999238</v>
      </c>
      <c r="B285" t="str">
        <f ca="1"/>
        <v/>
      </c>
      <c r="C285">
        <f ca="1"/>
        <v>2.035713882907415E-2</v>
      </c>
      <c r="D285">
        <f ca="1"/>
        <v>3.2244549439526196E-4</v>
      </c>
      <c r="E285" t="str">
        <f ca="1"/>
        <v/>
      </c>
      <c r="F285" t="str">
        <f ca="1"/>
        <v/>
      </c>
      <c r="G285">
        <f ca="1"/>
        <v>2.4268273217707963E-2</v>
      </c>
      <c r="H285">
        <f ca="1"/>
        <v>9.5977088205630421E-6</v>
      </c>
      <c r="I285" t="str">
        <f ca="1"/>
        <v/>
      </c>
      <c r="J285" t="str">
        <f ca="1"/>
        <v/>
      </c>
      <c r="K285">
        <f ca="1"/>
        <v>0</v>
      </c>
    </row>
    <row r="286" spans="1:11" x14ac:dyDescent="0.25">
      <c r="A286">
        <f ca="1"/>
        <v>83.449999999999235</v>
      </c>
      <c r="B286" t="str">
        <f ca="1"/>
        <v/>
      </c>
      <c r="C286">
        <f ca="1"/>
        <v>2.0475297361489231E-2</v>
      </c>
      <c r="D286">
        <f ca="1"/>
        <v>3.333137079147475E-4</v>
      </c>
      <c r="E286" t="str">
        <f ca="1"/>
        <v/>
      </c>
      <c r="F286" t="str">
        <f ca="1"/>
        <v/>
      </c>
      <c r="G286">
        <f ca="1"/>
        <v>2.4402389844833741E-2</v>
      </c>
      <c r="H286">
        <f ca="1"/>
        <v>1.0038648529031543E-5</v>
      </c>
      <c r="I286" t="str">
        <f ca="1"/>
        <v/>
      </c>
      <c r="J286" t="str">
        <f ca="1"/>
        <v/>
      </c>
      <c r="K286">
        <f ca="1"/>
        <v>0</v>
      </c>
    </row>
    <row r="287" spans="1:11" x14ac:dyDescent="0.25">
      <c r="A287">
        <f ca="1"/>
        <v>83.499999999999233</v>
      </c>
      <c r="B287" t="str">
        <f ca="1"/>
        <v/>
      </c>
      <c r="C287">
        <f ca="1"/>
        <v>2.059362687199566E-2</v>
      </c>
      <c r="D287">
        <f ca="1"/>
        <v>3.4451378781056154E-4</v>
      </c>
      <c r="E287" t="str">
        <f ca="1"/>
        <v/>
      </c>
      <c r="F287" t="str">
        <f ca="1"/>
        <v/>
      </c>
      <c r="G287">
        <f ca="1"/>
        <v>2.4536566246611956E-2</v>
      </c>
      <c r="H287">
        <f ca="1"/>
        <v>1.0498676512701554E-5</v>
      </c>
      <c r="I287" t="str">
        <f ca="1"/>
        <v/>
      </c>
      <c r="J287" t="str">
        <f ca="1"/>
        <v/>
      </c>
      <c r="K287">
        <f ca="1"/>
        <v>0</v>
      </c>
    </row>
    <row r="288" spans="1:11" x14ac:dyDescent="0.25">
      <c r="A288">
        <f ca="1"/>
        <v>83.54999999999923</v>
      </c>
      <c r="B288" t="str">
        <f ca="1"/>
        <v/>
      </c>
      <c r="C288">
        <f ca="1"/>
        <v>2.0712122415201512E-2</v>
      </c>
      <c r="D288">
        <f ca="1"/>
        <v>3.5605460799219513E-4</v>
      </c>
      <c r="E288" t="str">
        <f ca="1"/>
        <v/>
      </c>
      <c r="F288" t="str">
        <f ca="1"/>
        <v/>
      </c>
      <c r="G288">
        <f ca="1"/>
        <v>2.4670795278952301E-2</v>
      </c>
      <c r="H288">
        <f ca="1"/>
        <v>1.0978562682399225E-5</v>
      </c>
      <c r="I288" t="str">
        <f ca="1"/>
        <v/>
      </c>
      <c r="J288" t="str">
        <f ca="1"/>
        <v/>
      </c>
      <c r="K288">
        <f ca="1"/>
        <v>0</v>
      </c>
    </row>
    <row r="289" spans="1:11" x14ac:dyDescent="0.25">
      <c r="A289">
        <f ca="1"/>
        <v>83.599999999999227</v>
      </c>
      <c r="B289" t="str">
        <f ca="1"/>
        <v/>
      </c>
      <c r="C289">
        <f ca="1"/>
        <v>2.0830779004708998E-2</v>
      </c>
      <c r="D289">
        <f ca="1"/>
        <v>3.6794523616466899E-4</v>
      </c>
      <c r="E289" t="str">
        <f ca="1"/>
        <v/>
      </c>
      <c r="F289" t="str">
        <f ca="1"/>
        <v/>
      </c>
      <c r="G289">
        <f ca="1"/>
        <v>2.4805069754186032E-2</v>
      </c>
      <c r="H289">
        <f ca="1"/>
        <v>1.1479105398826861E-5</v>
      </c>
      <c r="I289" t="str">
        <f ca="1"/>
        <v/>
      </c>
      <c r="J289" t="str">
        <f ca="1"/>
        <v/>
      </c>
      <c r="K289">
        <f ca="1"/>
        <v>0</v>
      </c>
    </row>
    <row r="290" spans="1:11" x14ac:dyDescent="0.25">
      <c r="A290">
        <f ca="1"/>
        <v>83.649999999999224</v>
      </c>
      <c r="B290" t="str">
        <f ca="1"/>
        <v/>
      </c>
      <c r="C290">
        <f ca="1"/>
        <v>2.0949591613378577E-2</v>
      </c>
      <c r="D290">
        <f ca="1"/>
        <v>3.801949366330233E-4</v>
      </c>
      <c r="E290" t="str">
        <f ca="1"/>
        <v/>
      </c>
      <c r="F290" t="str">
        <f ca="1"/>
        <v/>
      </c>
      <c r="G290">
        <f ca="1"/>
        <v>2.4939382441628157E-2</v>
      </c>
      <c r="H290">
        <f ca="1"/>
        <v>1.2001132409195786E-5</v>
      </c>
      <c r="I290" t="str">
        <f ca="1"/>
        <v/>
      </c>
      <c r="J290" t="str">
        <f ca="1"/>
        <v/>
      </c>
      <c r="K290">
        <f ca="1"/>
        <v>0</v>
      </c>
    </row>
    <row r="291" spans="1:11" x14ac:dyDescent="0.25">
      <c r="A291">
        <f ca="1"/>
        <v>83.699999999999221</v>
      </c>
      <c r="B291" t="str">
        <f ca="1"/>
        <v/>
      </c>
      <c r="C291">
        <f ca="1"/>
        <v>2.1068555173599676E-2</v>
      </c>
      <c r="D291">
        <f ca="1"/>
        <v>3.9281317310067555E-4</v>
      </c>
      <c r="E291" t="str">
        <f ca="1"/>
        <v/>
      </c>
      <c r="F291" t="str">
        <f ca="1"/>
        <v/>
      </c>
      <c r="G291">
        <f ca="1"/>
        <v>2.5073726068148693E-2</v>
      </c>
      <c r="H291">
        <f ca="1"/>
        <v>1.2545501809880066E-5</v>
      </c>
      <c r="I291" t="str">
        <f ca="1"/>
        <v/>
      </c>
      <c r="J291" t="str">
        <f ca="1"/>
        <v/>
      </c>
      <c r="K291">
        <f ca="1"/>
        <v>0</v>
      </c>
    </row>
    <row r="292" spans="1:11" x14ac:dyDescent="0.25">
      <c r="A292">
        <f ca="1"/>
        <v>83.749999999999218</v>
      </c>
      <c r="B292" t="str">
        <f ca="1"/>
        <v/>
      </c>
      <c r="C292">
        <f ca="1"/>
        <v>2.1187664577568082E-2</v>
      </c>
      <c r="D292">
        <f ca="1"/>
        <v>4.0580961145974739E-4</v>
      </c>
      <c r="E292" t="str">
        <f ca="1"/>
        <v/>
      </c>
      <c r="F292" t="str">
        <f ca="1"/>
        <v/>
      </c>
      <c r="G292">
        <f ca="1"/>
        <v>2.5208093318752903E-2</v>
      </c>
      <c r="H292">
        <f ca="1"/>
        <v>1.3113103035619743E-5</v>
      </c>
      <c r="I292" t="str">
        <f ca="1"/>
        <v/>
      </c>
      <c r="J292" t="str">
        <f ca="1"/>
        <v/>
      </c>
      <c r="K292">
        <f ca="1"/>
        <v>0</v>
      </c>
    </row>
    <row r="293" spans="1:11" x14ac:dyDescent="0.25">
      <c r="A293">
        <f ca="1"/>
        <v>83.799999999999216</v>
      </c>
      <c r="B293" t="str">
        <f ca="1"/>
        <v/>
      </c>
      <c r="C293">
        <f ca="1"/>
        <v>2.1306914677569913E-2</v>
      </c>
      <c r="D293">
        <f ca="1"/>
        <v>4.191941225713757E-4</v>
      </c>
      <c r="E293" t="str">
        <f ca="1"/>
        <v/>
      </c>
      <c r="F293" t="str">
        <f ca="1"/>
        <v/>
      </c>
      <c r="G293">
        <f ca="1"/>
        <v>2.5342476837170596E-2</v>
      </c>
      <c r="H293">
        <f ca="1"/>
        <v>1.3704857875805102E-5</v>
      </c>
      <c r="I293" t="str">
        <f ca="1"/>
        <v/>
      </c>
      <c r="J293" t="str">
        <f ca="1"/>
        <v/>
      </c>
      <c r="K293">
        <f ca="1"/>
        <v>0</v>
      </c>
    </row>
    <row r="294" spans="1:11" x14ac:dyDescent="0.25">
      <c r="A294">
        <f ca="1"/>
        <v>83.849999999999213</v>
      </c>
      <c r="B294" t="str">
        <f ca="1"/>
        <v/>
      </c>
      <c r="C294">
        <f ca="1"/>
        <v>2.1426300286272199E-2</v>
      </c>
      <c r="D294">
        <f ca="1"/>
        <v>4.3297678503399209E-4</v>
      </c>
      <c r="E294" t="str">
        <f ca="1"/>
        <v/>
      </c>
      <c r="F294" t="str">
        <f ca="1"/>
        <v/>
      </c>
      <c r="G294">
        <f ca="1"/>
        <v>2.5476869226454174E-2</v>
      </c>
      <c r="H294">
        <f ca="1"/>
        <v>1.4321721518375791E-5</v>
      </c>
      <c r="I294" t="str">
        <f ca="1"/>
        <v/>
      </c>
      <c r="J294" t="str">
        <f ca="1"/>
        <v/>
      </c>
      <c r="K294">
        <f ca="1"/>
        <v>0</v>
      </c>
    </row>
    <row r="295" spans="1:11" x14ac:dyDescent="0.25">
      <c r="A295">
        <f ca="1"/>
        <v>83.89999999999921</v>
      </c>
      <c r="B295" t="str">
        <f ca="1"/>
        <v/>
      </c>
      <c r="C295">
        <f ca="1"/>
        <v>2.1545816177020085E-2</v>
      </c>
      <c r="D295">
        <f ca="1"/>
        <v>4.4716788793748043E-4</v>
      </c>
      <c r="E295" t="str">
        <f ca="1"/>
        <v/>
      </c>
      <c r="F295" t="str">
        <f ca="1"/>
        <v/>
      </c>
      <c r="G295">
        <f ca="1"/>
        <v>2.5611263049585709E-2</v>
      </c>
      <c r="H295">
        <f ca="1"/>
        <v>1.496468362187054E-5</v>
      </c>
      <c r="I295" t="str">
        <f ca="1"/>
        <v/>
      </c>
      <c r="J295" t="str">
        <f ca="1"/>
        <v/>
      </c>
      <c r="K295">
        <f ca="1"/>
        <v>0</v>
      </c>
    </row>
    <row r="296" spans="1:11" x14ac:dyDescent="0.25">
      <c r="A296">
        <f ca="1"/>
        <v>83.949999999999207</v>
      </c>
      <c r="B296" t="str">
        <f ca="1"/>
        <v/>
      </c>
      <c r="C296">
        <f ca="1"/>
        <v>2.1665457084140617E-2</v>
      </c>
      <c r="D296">
        <f ca="1"/>
        <v>4.6177793360106415E-4</v>
      </c>
      <c r="E296" t="str">
        <f ca="1"/>
        <v/>
      </c>
      <c r="F296" t="str">
        <f ca="1"/>
        <v/>
      </c>
      <c r="G296">
        <f ca="1"/>
        <v>2.5745650830092726E-2</v>
      </c>
      <c r="H296">
        <f ca="1"/>
        <v>1.5634769416166034E-5</v>
      </c>
      <c r="I296" t="str">
        <f ca="1"/>
        <v/>
      </c>
      <c r="J296" t="str">
        <f ca="1"/>
        <v/>
      </c>
      <c r="K296">
        <f ca="1"/>
        <v>0</v>
      </c>
    </row>
    <row r="297" spans="1:11" x14ac:dyDescent="0.25">
      <c r="A297">
        <f ca="1"/>
        <v>83.999999999999204</v>
      </c>
      <c r="B297" t="str">
        <f ca="1"/>
        <v/>
      </c>
      <c r="C297">
        <f ca="1"/>
        <v>2.1785217703253142E-2</v>
      </c>
      <c r="D297">
        <f ca="1"/>
        <v>4.7681764029272589E-4</v>
      </c>
      <c r="E297" t="str">
        <f ca="1"/>
        <v/>
      </c>
      <c r="F297" t="str">
        <f ca="1"/>
        <v/>
      </c>
      <c r="G297">
        <f ca="1"/>
        <v>2.5880025052672718E-2</v>
      </c>
      <c r="H297">
        <f ca="1"/>
        <v>1.6333040832443686E-5</v>
      </c>
      <c r="I297" t="str">
        <f ca="1"/>
        <v/>
      </c>
      <c r="J297" t="str">
        <f ca="1"/>
        <v/>
      </c>
      <c r="K297">
        <f ca="1"/>
        <v>0</v>
      </c>
    </row>
    <row r="298" spans="1:11" x14ac:dyDescent="0.25">
      <c r="A298">
        <f ca="1"/>
        <v>84.049999999999201</v>
      </c>
      <c r="B298" t="str">
        <f ca="1"/>
        <v/>
      </c>
      <c r="C298">
        <f ca="1"/>
        <v>2.1905092691586279E-2</v>
      </c>
      <c r="D298">
        <f ca="1"/>
        <v>4.9229794492788913E-4</v>
      </c>
      <c r="E298" t="str">
        <f ca="1"/>
        <v/>
      </c>
      <c r="F298" t="str">
        <f ca="1"/>
        <v/>
      </c>
      <c r="G298">
        <f ca="1"/>
        <v>2.6014378163826464E-2</v>
      </c>
      <c r="H298">
        <f ca="1"/>
        <v>1.7060597662924474E-5</v>
      </c>
      <c r="I298" t="str">
        <f ca="1"/>
        <v/>
      </c>
      <c r="J298" t="str">
        <f ca="1"/>
        <v/>
      </c>
      <c r="K298">
        <f ca="1"/>
        <v>0</v>
      </c>
    </row>
    <row r="299" spans="1:11" x14ac:dyDescent="0.25">
      <c r="A299">
        <f ca="1"/>
        <v>84.099999999999199</v>
      </c>
      <c r="B299" t="str">
        <f ca="1"/>
        <v/>
      </c>
      <c r="C299">
        <f ca="1"/>
        <v>2.2025076668301401E-2</v>
      </c>
      <c r="D299">
        <f ca="1"/>
        <v>5.082300057450452E-4</v>
      </c>
      <c r="E299" t="str">
        <f ca="1"/>
        <v/>
      </c>
      <c r="F299" t="str">
        <f ca="1"/>
        <v/>
      </c>
      <c r="G299">
        <f ca="1"/>
        <v>2.6148702572499852E-2</v>
      </c>
      <c r="H299">
        <f ca="1"/>
        <v>1.7818578750913053E-5</v>
      </c>
      <c r="I299" t="str">
        <f ca="1"/>
        <v/>
      </c>
      <c r="J299" t="str">
        <f ca="1"/>
        <v/>
      </c>
      <c r="K299">
        <f ca="1"/>
        <v>0</v>
      </c>
    </row>
    <row r="300" spans="1:11" x14ac:dyDescent="0.25">
      <c r="A300">
        <f ca="1"/>
        <v>84.149999999999196</v>
      </c>
      <c r="B300" t="str">
        <f ca="1"/>
        <v/>
      </c>
      <c r="C300">
        <f ca="1"/>
        <v>2.2145164214822786E-2</v>
      </c>
      <c r="D300">
        <f ca="1"/>
        <v>5.2462520495593745E-4</v>
      </c>
      <c r="E300" t="str">
        <f ca="1"/>
        <v/>
      </c>
      <c r="F300" t="str">
        <f ca="1"/>
        <v/>
      </c>
      <c r="G300">
        <f ca="1"/>
        <v>2.6282990650734379E-2</v>
      </c>
      <c r="H300">
        <f ca="1"/>
        <v>1.8608163211691102E-5</v>
      </c>
      <c r="I300" t="str">
        <f ca="1"/>
        <v/>
      </c>
      <c r="J300" t="str">
        <f ca="1"/>
        <v/>
      </c>
      <c r="K300">
        <f ca="1"/>
        <v>0</v>
      </c>
    </row>
    <row r="301" spans="1:11" x14ac:dyDescent="0.25">
      <c r="A301">
        <f ca="1"/>
        <v>84.199999999999193</v>
      </c>
      <c r="B301" t="str">
        <f ca="1"/>
        <v/>
      </c>
      <c r="C301">
        <f ca="1"/>
        <v>2.2265349875174173E-2</v>
      </c>
      <c r="D301">
        <f ca="1"/>
        <v>5.4149515136786444E-4</v>
      </c>
      <c r="E301" t="str">
        <f ca="1"/>
        <v/>
      </c>
      <c r="F301" t="str">
        <f ca="1"/>
        <v/>
      </c>
      <c r="G301">
        <f ca="1"/>
        <v>2.6417234734326028E-2</v>
      </c>
      <c r="H301">
        <f ca="1"/>
        <v>1.9430571684800894E-5</v>
      </c>
      <c r="I301" t="str">
        <f ca="1"/>
        <v/>
      </c>
      <c r="J301" t="str">
        <f ca="1"/>
        <v/>
      </c>
      <c r="K301">
        <f ca="1"/>
        <v>0</v>
      </c>
    </row>
    <row r="302" spans="1:11" x14ac:dyDescent="0.25">
      <c r="A302">
        <f ca="1"/>
        <v>84.24999999999919</v>
      </c>
      <c r="B302" t="str">
        <f ca="1"/>
        <v/>
      </c>
      <c r="C302">
        <f ca="1"/>
        <v>2.2385628156322002E-2</v>
      </c>
      <c r="D302">
        <f ca="1"/>
        <v>5.5885168297560399E-4</v>
      </c>
      <c r="E302" t="str">
        <f ca="1"/>
        <v/>
      </c>
      <c r="F302" t="str">
        <f ca="1"/>
        <v/>
      </c>
      <c r="G302">
        <f ca="1"/>
        <v>2.6551427123492746E-2</v>
      </c>
      <c r="H302">
        <f ca="1"/>
        <v>2.0287067618257846E-5</v>
      </c>
      <c r="I302" t="str">
        <f ca="1"/>
        <v/>
      </c>
      <c r="J302" t="str">
        <f ca="1"/>
        <v/>
      </c>
      <c r="K302">
        <f ca="1"/>
        <v>0</v>
      </c>
    </row>
    <row r="303" spans="1:11" x14ac:dyDescent="0.25">
      <c r="A303">
        <f ca="1"/>
        <v>84.299999999999187</v>
      </c>
      <c r="B303" t="str">
        <f ca="1"/>
        <v/>
      </c>
      <c r="C303">
        <f ca="1"/>
        <v>2.2505993528525003E-2</v>
      </c>
      <c r="D303">
        <f ca="1"/>
        <v>5.7670686952039326E-4</v>
      </c>
      <c r="E303" t="str">
        <f ca="1"/>
        <v/>
      </c>
      <c r="F303" t="str">
        <f ca="1"/>
        <v/>
      </c>
      <c r="G303">
        <f ca="1"/>
        <v>2.668556008355016E-2</v>
      </c>
      <c r="H303">
        <f ca="1"/>
        <v>2.1178958585230093E-5</v>
      </c>
      <c r="I303" t="str">
        <f ca="1"/>
        <v/>
      </c>
      <c r="J303" t="str">
        <f ca="1"/>
        <v/>
      </c>
      <c r="K303">
        <f ca="1"/>
        <v>0</v>
      </c>
    </row>
    <row r="304" spans="1:11" x14ac:dyDescent="0.25">
      <c r="A304">
        <f ca="1"/>
        <v>84.349999999999184</v>
      </c>
      <c r="B304" t="str">
        <f ca="1"/>
        <v/>
      </c>
      <c r="C304">
        <f ca="1"/>
        <v>2.2626440425690428E-2</v>
      </c>
      <c r="D304">
        <f ca="1"/>
        <v>5.9507301501334625E-4</v>
      </c>
      <c r="E304" t="str">
        <f ca="1"/>
        <v/>
      </c>
      <c r="F304" t="str">
        <f ca="1"/>
        <v/>
      </c>
      <c r="G304">
        <f ca="1"/>
        <v>2.6819625845595621E-2</v>
      </c>
      <c r="H304">
        <f ca="1"/>
        <v>2.2107597633720307E-5</v>
      </c>
      <c r="I304" t="str">
        <f ca="1"/>
        <v/>
      </c>
      <c r="J304" t="str">
        <f ca="1"/>
        <v/>
      </c>
      <c r="K304">
        <f ca="1"/>
        <v>0</v>
      </c>
    </row>
    <row r="305" spans="1:11" x14ac:dyDescent="0.25">
      <c r="A305">
        <f ca="1"/>
        <v>84.399999999999181</v>
      </c>
      <c r="B305" t="str">
        <f ca="1"/>
        <v/>
      </c>
      <c r="C305">
        <f ca="1"/>
        <v>2.2746963245736617E-2</v>
      </c>
      <c r="D305">
        <f ca="1"/>
        <v>6.1396266022063512E-4</v>
      </c>
      <c r="E305" t="str">
        <f ca="1"/>
        <v/>
      </c>
      <c r="F305" t="str">
        <f ca="1"/>
        <v/>
      </c>
      <c r="G305">
        <f ca="1"/>
        <v>2.695361660720056E-2</v>
      </c>
      <c r="H305">
        <f ca="1"/>
        <v>2.3074384669783839E-5</v>
      </c>
      <c r="I305" t="str">
        <f ca="1"/>
        <v/>
      </c>
      <c r="J305" t="str">
        <f ca="1"/>
        <v/>
      </c>
      <c r="K305">
        <f ca="1"/>
        <v>0</v>
      </c>
    </row>
    <row r="306" spans="1:11" x14ac:dyDescent="0.25">
      <c r="A306">
        <f ca="1"/>
        <v>84.449999999999179</v>
      </c>
      <c r="B306" t="str">
        <f ca="1"/>
        <v/>
      </c>
      <c r="C306">
        <f ca="1"/>
        <v>2.2867556350962142E-2</v>
      </c>
      <c r="D306">
        <f ca="1"/>
        <v>6.3338858510769203E-4</v>
      </c>
      <c r="E306" t="str">
        <f ca="1"/>
        <v/>
      </c>
      <c r="F306" t="str">
        <f ca="1"/>
        <v/>
      </c>
      <c r="G306">
        <f ca="1"/>
        <v>2.708752453311089E-2</v>
      </c>
      <c r="H306">
        <f ca="1"/>
        <v>2.4080767874811431E-5</v>
      </c>
      <c r="I306" t="str">
        <f ca="1"/>
        <v/>
      </c>
      <c r="J306" t="str">
        <f ca="1"/>
        <v/>
      </c>
      <c r="K306">
        <f ca="1"/>
        <v>0</v>
      </c>
    </row>
    <row r="307" spans="1:11" x14ac:dyDescent="0.25">
      <c r="A307">
        <f ca="1"/>
        <v>84.499999999999176</v>
      </c>
      <c r="B307" t="str">
        <f ca="1"/>
        <v/>
      </c>
      <c r="C307">
        <f ca="1"/>
        <v>2.2988214068421317E-2</v>
      </c>
      <c r="D307">
        <f ca="1"/>
        <v>6.5336381123965012E-4</v>
      </c>
      <c r="E307" t="str">
        <f ca="1"/>
        <v/>
      </c>
      <c r="F307" t="str">
        <f ca="1"/>
        <v/>
      </c>
      <c r="G307">
        <f ca="1"/>
        <v>2.7221341755955517E-2</v>
      </c>
      <c r="H307">
        <f ca="1"/>
        <v>2.5128245157404076E-5</v>
      </c>
      <c r="I307" t="str">
        <f ca="1"/>
        <v/>
      </c>
      <c r="J307" t="str">
        <f ca="1"/>
        <v/>
      </c>
      <c r="K307">
        <f ca="1"/>
        <v>0</v>
      </c>
    </row>
    <row r="308" spans="1:11" x14ac:dyDescent="0.25">
      <c r="A308">
        <f ca="1"/>
        <v>84.549999999999173</v>
      </c>
      <c r="B308" t="str">
        <f ca="1"/>
        <v/>
      </c>
      <c r="C308">
        <f ca="1"/>
        <v>2.3108930690306135E-2</v>
      </c>
      <c r="D308">
        <f ca="1"/>
        <v>6.7390160413515149E-4</v>
      </c>
      <c r="E308" t="str">
        <f ca="1"/>
        <v/>
      </c>
      <c r="F308" t="str">
        <f ca="1"/>
        <v/>
      </c>
      <c r="G308">
        <f ca="1"/>
        <v>2.7355060376962923E-2</v>
      </c>
      <c r="H308">
        <f ca="1"/>
        <v>2.6218365640359653E-5</v>
      </c>
      <c r="I308" t="str">
        <f ca="1"/>
        <v/>
      </c>
      <c r="J308" t="str">
        <f ca="1"/>
        <v/>
      </c>
      <c r="K308">
        <f ca="1"/>
        <v>0</v>
      </c>
    </row>
    <row r="309" spans="1:11" x14ac:dyDescent="0.25">
      <c r="A309">
        <f ca="1"/>
        <v>84.59999999999917</v>
      </c>
      <c r="B309" t="str">
        <f ca="1"/>
        <v/>
      </c>
      <c r="C309">
        <f ca="1"/>
        <v>2.3229700474334612E-2</v>
      </c>
      <c r="D309">
        <f ca="1"/>
        <v>6.9501547557063192E-4</v>
      </c>
      <c r="E309" t="str">
        <f ca="1"/>
        <v/>
      </c>
      <c r="F309" t="str">
        <f ca="1"/>
        <v/>
      </c>
      <c r="G309">
        <f ca="1"/>
        <v>2.7488672466685547E-2</v>
      </c>
      <c r="H309">
        <f ca="1"/>
        <v>2.7352731183289688E-5</v>
      </c>
      <c r="I309" t="str">
        <f ca="1"/>
        <v/>
      </c>
      <c r="J309" t="str">
        <f ca="1"/>
        <v/>
      </c>
      <c r="K309">
        <f ca="1"/>
        <v>0</v>
      </c>
    </row>
    <row r="310" spans="1:11" x14ac:dyDescent="0.25">
      <c r="A310">
        <f ca="1"/>
        <v>84.649999999999167</v>
      </c>
      <c r="B310" t="str">
        <f ca="1"/>
        <v/>
      </c>
      <c r="C310">
        <f ca="1"/>
        <v>2.3350517644145474E-2</v>
      </c>
      <c r="D310">
        <f ca="1"/>
        <v>7.1671918583210566E-4</v>
      </c>
      <c r="E310" t="str">
        <f ca="1"/>
        <v/>
      </c>
      <c r="F310" t="str">
        <f ca="1"/>
        <v/>
      </c>
      <c r="G310">
        <f ca="1"/>
        <v>2.7622170065732123E-2</v>
      </c>
      <c r="H310">
        <f ca="1"/>
        <v>2.8532997941373926E-5</v>
      </c>
      <c r="I310" t="str">
        <f ca="1"/>
        <v/>
      </c>
      <c r="J310" t="str">
        <f ca="1"/>
        <v/>
      </c>
      <c r="K310">
        <f ca="1"/>
        <v>0</v>
      </c>
    </row>
    <row r="311" spans="1:11" x14ac:dyDescent="0.25">
      <c r="A311">
        <f ca="1"/>
        <v>84.699999999999164</v>
      </c>
      <c r="B311" t="str">
        <f ca="1"/>
        <v/>
      </c>
      <c r="C311">
        <f ca="1"/>
        <v>2.3471376389699164E-2</v>
      </c>
      <c r="D311">
        <f ca="1"/>
        <v>7.3902674591142892E-4</v>
      </c>
      <c r="E311" t="str">
        <f ca="1"/>
        <v/>
      </c>
      <c r="F311" t="str">
        <f ca="1"/>
        <v/>
      </c>
      <c r="G311">
        <f ca="1"/>
        <v>2.7755545185507682E-2</v>
      </c>
      <c r="H311">
        <f ca="1"/>
        <v>2.976087796075891E-5</v>
      </c>
      <c r="I311" t="str">
        <f ca="1"/>
        <v/>
      </c>
      <c r="J311" t="str">
        <f ca="1"/>
        <v/>
      </c>
      <c r="K311">
        <f ca="1"/>
        <v>0</v>
      </c>
    </row>
    <row r="312" spans="1:11" x14ac:dyDescent="0.25">
      <c r="A312">
        <f ca="1"/>
        <v>84.749999999999162</v>
      </c>
      <c r="B312" t="str">
        <f ca="1"/>
        <v/>
      </c>
      <c r="C312">
        <f ca="1"/>
        <v>2.3592270867685228E-2</v>
      </c>
      <c r="D312">
        <f ca="1"/>
        <v>7.6195241964397158E-4</v>
      </c>
      <c r="E312" t="str">
        <f ca="1"/>
        <v/>
      </c>
      <c r="F312" t="str">
        <f ca="1"/>
        <v/>
      </c>
      <c r="G312">
        <f ca="1"/>
        <v>2.788878980896127E-2</v>
      </c>
      <c r="H312">
        <f ca="1"/>
        <v>3.1038140811094938E-5</v>
      </c>
      <c r="I312" t="str">
        <f ca="1"/>
        <v/>
      </c>
      <c r="J312" t="str">
        <f ca="1"/>
        <v/>
      </c>
      <c r="K312">
        <f ca="1"/>
        <v>0</v>
      </c>
    </row>
    <row r="313" spans="1:11" x14ac:dyDescent="0.25">
      <c r="A313">
        <f ca="1"/>
        <v>84.799999999999159</v>
      </c>
      <c r="B313" t="str">
        <f ca="1"/>
        <v/>
      </c>
      <c r="C313">
        <f ca="1"/>
        <v>2.3713195201935922E-2</v>
      </c>
      <c r="D313">
        <f ca="1"/>
        <v>7.8551072578455399E-4</v>
      </c>
      <c r="E313" t="str">
        <f ca="1"/>
        <v/>
      </c>
      <c r="F313" t="str">
        <f ca="1"/>
        <v/>
      </c>
      <c r="G313">
        <f ca="1"/>
        <v>2.8021895891341277E-2</v>
      </c>
      <c r="H313">
        <f ca="1"/>
        <v>3.2366615255700833E-5</v>
      </c>
      <c r="I313" t="str">
        <f ca="1"/>
        <v/>
      </c>
      <c r="J313" t="str">
        <f ca="1"/>
        <v/>
      </c>
      <c r="K313">
        <f ca="1"/>
        <v>0</v>
      </c>
    </row>
    <row r="314" spans="1:11" x14ac:dyDescent="0.25">
      <c r="A314">
        <f ca="1"/>
        <v>84.849999999999156</v>
      </c>
      <c r="B314" t="str">
        <f ca="1"/>
        <v/>
      </c>
      <c r="C314">
        <f ca="1"/>
        <v>2.3834143483846094E-2</v>
      </c>
      <c r="D314">
        <f ca="1"/>
        <v>8.0971644001847103E-4</v>
      </c>
      <c r="E314" t="str">
        <f ca="1"/>
        <v/>
      </c>
      <c r="F314" t="str">
        <f ca="1"/>
        <v/>
      </c>
      <c r="G314">
        <f ca="1"/>
        <v>2.8154855360958141E-2</v>
      </c>
      <c r="H314">
        <f ca="1"/>
        <v>3.3748190959834963E-5</v>
      </c>
      <c r="I314" t="str">
        <f ca="1"/>
        <v/>
      </c>
      <c r="J314" t="str">
        <f ca="1"/>
        <v/>
      </c>
      <c r="K314">
        <f ca="1"/>
        <v>0</v>
      </c>
    </row>
    <row r="315" spans="1:11" x14ac:dyDescent="0.25">
      <c r="A315">
        <f ca="1"/>
        <v>84.899999999999153</v>
      </c>
      <c r="B315" t="str">
        <f ca="1"/>
        <v/>
      </c>
      <c r="C315">
        <f ca="1"/>
        <v>2.3955109772799289E-2</v>
      </c>
      <c r="D315">
        <f ca="1"/>
        <v>8.3458459690436619E-4</v>
      </c>
      <c r="E315" t="str">
        <f ca="1"/>
        <v/>
      </c>
      <c r="F315" t="str">
        <f ca="1"/>
        <v/>
      </c>
      <c r="G315">
        <f ca="1"/>
        <v>2.8287660119954601E-2</v>
      </c>
      <c r="H315">
        <f ca="1"/>
        <v>3.5184820237542791E-5</v>
      </c>
      <c r="I315" t="str">
        <f ca="1"/>
        <v/>
      </c>
      <c r="J315" t="str">
        <f ca="1"/>
        <v/>
      </c>
      <c r="K315">
        <f ca="1"/>
        <v>0</v>
      </c>
    </row>
    <row r="316" spans="1:11" x14ac:dyDescent="0.25">
      <c r="A316">
        <f ca="1"/>
        <v>84.94999999999915</v>
      </c>
      <c r="B316" t="str">
        <f ca="1"/>
        <v/>
      </c>
      <c r="C316">
        <f ca="1"/>
        <v>2.4076088096600026E-2</v>
      </c>
      <c r="D316">
        <f ca="1"/>
        <v>8.6013049174564927E-4</v>
      </c>
      <c r="E316" t="str">
        <f ca="1"/>
        <v/>
      </c>
      <c r="F316" t="str">
        <f ca="1"/>
        <v/>
      </c>
      <c r="G316">
        <f ca="1"/>
        <v>2.8420302045083154E-2</v>
      </c>
      <c r="H316">
        <f ca="1"/>
        <v>3.6678519837539114E-5</v>
      </c>
      <c r="I316" t="str">
        <f ca="1"/>
        <v/>
      </c>
      <c r="J316" t="str">
        <f ca="1"/>
        <v/>
      </c>
      <c r="K316">
        <f ca="1"/>
        <v>0</v>
      </c>
    </row>
    <row r="317" spans="1:11" x14ac:dyDescent="0.25">
      <c r="A317">
        <f ca="1"/>
        <v>84.999999999999147</v>
      </c>
      <c r="B317" t="str">
        <f ca="1"/>
        <v/>
      </c>
      <c r="C317">
        <f ca="1"/>
        <v>2.4197072451912272E-2</v>
      </c>
      <c r="D317">
        <f ca="1"/>
        <v>8.8636968238714801E-4</v>
      </c>
      <c r="E317" t="str">
        <f ca="1"/>
        <v/>
      </c>
      <c r="F317" t="str">
        <f ca="1"/>
        <v/>
      </c>
      <c r="G317">
        <f ca="1"/>
        <v>2.8552772988490762E-2</v>
      </c>
      <c r="H317">
        <f ca="1"/>
        <v>3.8231372768573022E-5</v>
      </c>
      <c r="I317" t="str">
        <f ca="1"/>
        <v/>
      </c>
      <c r="J317" t="str">
        <f ca="1"/>
        <v/>
      </c>
      <c r="K317">
        <f ca="1"/>
        <v>0</v>
      </c>
    </row>
    <row r="318" spans="1:11" x14ac:dyDescent="0.25">
      <c r="A318">
        <f ca="1"/>
        <v>85.049999999999145</v>
      </c>
      <c r="B318" t="str">
        <f ca="1"/>
        <v/>
      </c>
      <c r="C318">
        <f ca="1"/>
        <v>2.4318056804704009E-2</v>
      </c>
      <c r="D318">
        <f ca="1"/>
        <v>9.1331799093356174E-4</v>
      </c>
      <c r="E318" t="str">
        <f ca="1"/>
        <v/>
      </c>
      <c r="F318" t="str">
        <f ca="1"/>
        <v/>
      </c>
      <c r="G318">
        <f ca="1"/>
        <v>2.8685064778510658E-2</v>
      </c>
      <c r="H318">
        <f ca="1"/>
        <v>3.984553016470998E-5</v>
      </c>
      <c r="I318" t="str">
        <f ca="1"/>
        <v/>
      </c>
      <c r="J318" t="str">
        <f ca="1"/>
        <v/>
      </c>
      <c r="K318">
        <f ca="1"/>
        <v>0</v>
      </c>
    </row>
    <row r="319" spans="1:11" x14ac:dyDescent="0.25">
      <c r="A319">
        <f ca="1"/>
        <v>85.099999999999142</v>
      </c>
      <c r="B319" t="str">
        <f ca="1"/>
        <v/>
      </c>
      <c r="C319">
        <f ca="1"/>
        <v>2.4439035090697881E-2</v>
      </c>
      <c r="D319">
        <f ca="1"/>
        <v>9.4099150538631371E-4</v>
      </c>
      <c r="E319" t="str">
        <f ca="1"/>
        <v/>
      </c>
      <c r="F319" t="str">
        <f ca="1"/>
        <v/>
      </c>
      <c r="G319">
        <f ca="1"/>
        <v>2.8817169220461208E-2</v>
      </c>
      <c r="H319">
        <f ca="1"/>
        <v>4.1523213190954157E-5</v>
      </c>
      <c r="I319" t="str">
        <f ca="1"/>
        <v/>
      </c>
      <c r="J319" t="str">
        <f ca="1"/>
        <v/>
      </c>
      <c r="K319">
        <f ca="1"/>
        <v>0</v>
      </c>
    </row>
    <row r="320" spans="1:11" x14ac:dyDescent="0.25">
      <c r="A320">
        <f ca="1"/>
        <v>85.149999999999139</v>
      </c>
      <c r="B320" t="str">
        <f ca="1"/>
        <v/>
      </c>
      <c r="C320">
        <f ca="1"/>
        <v>2.4560001215827899E-2</v>
      </c>
      <c r="D320">
        <f ca="1"/>
        <v>9.694065811952946E-4</v>
      </c>
      <c r="E320" t="str">
        <f ca="1"/>
        <v/>
      </c>
      <c r="F320" t="str">
        <f ca="1"/>
        <v/>
      </c>
      <c r="G320">
        <f ca="1"/>
        <v>2.8949078097451623E-2</v>
      </c>
      <c r="H320">
        <f ca="1"/>
        <v>4.3266714989617021E-5</v>
      </c>
      <c r="I320" t="str">
        <f ca="1"/>
        <v/>
      </c>
      <c r="J320" t="str">
        <f ca="1"/>
        <v/>
      </c>
      <c r="K320">
        <f ca="1"/>
        <v>0</v>
      </c>
    </row>
    <row r="321" spans="1:11" x14ac:dyDescent="0.25">
      <c r="A321">
        <f ca="1"/>
        <v>85.199999999999136</v>
      </c>
      <c r="B321" t="str">
        <f ca="1"/>
        <v/>
      </c>
      <c r="C321">
        <f ca="1"/>
        <v>2.4680949056702182E-2</v>
      </c>
      <c r="D321">
        <f ca="1"/>
        <v>9.9857984272196435E-4</v>
      </c>
      <c r="E321" t="str">
        <f ca="1"/>
        <v/>
      </c>
      <c r="F321" t="str">
        <f ca="1"/>
        <v/>
      </c>
      <c r="G321">
        <f ca="1"/>
        <v>2.9080783171194551E-2</v>
      </c>
      <c r="H321">
        <f ca="1"/>
        <v>4.5078402667825466E-5</v>
      </c>
      <c r="I321" t="str">
        <f ca="1"/>
        <v/>
      </c>
      <c r="J321" t="str">
        <f ca="1"/>
        <v/>
      </c>
      <c r="K321">
        <f ca="1"/>
        <v>0</v>
      </c>
    </row>
    <row r="322" spans="1:11" x14ac:dyDescent="0.25">
      <c r="A322">
        <f ca="1"/>
        <v>85.249999999999133</v>
      </c>
      <c r="B322" t="str">
        <f ca="1"/>
        <v/>
      </c>
      <c r="C322">
        <f ca="1"/>
        <v>2.4801872461071614E-2</v>
      </c>
      <c r="D322">
        <f ca="1"/>
        <v>1.0285281846102617E-3</v>
      </c>
      <c r="E322" t="str">
        <f ca="1"/>
        <v/>
      </c>
      <c r="F322" t="str">
        <f ca="1"/>
        <v/>
      </c>
      <c r="G322">
        <f ca="1"/>
        <v>2.9212276182825306E-2</v>
      </c>
      <c r="H322">
        <f ca="1"/>
        <v>4.6960719326545646E-5</v>
      </c>
      <c r="I322" t="str">
        <f ca="1"/>
        <v/>
      </c>
      <c r="J322" t="str">
        <f ca="1"/>
        <v/>
      </c>
      <c r="K322">
        <f ca="1"/>
        <v>0</v>
      </c>
    </row>
    <row r="323" spans="1:11" x14ac:dyDescent="0.25">
      <c r="A323">
        <f ca="1"/>
        <v>85.29999999999913</v>
      </c>
      <c r="B323" t="str">
        <f ca="1"/>
        <v/>
      </c>
      <c r="C323">
        <f ca="1"/>
        <v>2.4922765248304491E-2</v>
      </c>
      <c r="D323">
        <f ca="1"/>
        <v>1.0592687730616621E-3</v>
      </c>
      <c r="E323" t="str">
        <f ca="1"/>
        <v/>
      </c>
      <c r="F323" t="str">
        <f ca="1"/>
        <v/>
      </c>
      <c r="G323">
        <f ca="1"/>
        <v>2.9343548853727801E-2</v>
      </c>
      <c r="H323">
        <f ca="1"/>
        <v>4.8916186131481393E-5</v>
      </c>
      <c r="I323" t="str">
        <f ca="1"/>
        <v/>
      </c>
      <c r="J323" t="str">
        <f ca="1"/>
        <v/>
      </c>
      <c r="K323">
        <f ca="1"/>
        <v>0</v>
      </c>
    </row>
    <row r="324" spans="1:11" x14ac:dyDescent="0.25">
      <c r="A324">
        <f ca="1"/>
        <v>85.349999999999127</v>
      </c>
      <c r="B324" t="str">
        <f ca="1"/>
        <v/>
      </c>
      <c r="C324">
        <f ca="1"/>
        <v>2.5043621209866997E-2</v>
      </c>
      <c r="D324">
        <f ca="1"/>
        <v>1.0908190470107512E-3</v>
      </c>
      <c r="E324" t="str">
        <f ca="1"/>
        <v/>
      </c>
      <c r="F324" t="str">
        <f ca="1"/>
        <v/>
      </c>
      <c r="G324">
        <f ca="1"/>
        <v>2.9474592886366835E-2</v>
      </c>
      <c r="H324">
        <f ca="1"/>
        <v>5.0947404426187565E-5</v>
      </c>
      <c r="I324" t="str">
        <f ca="1"/>
        <v/>
      </c>
      <c r="J324" t="str">
        <f ca="1"/>
        <v/>
      </c>
      <c r="K324">
        <f ca="1"/>
        <v>0</v>
      </c>
    </row>
    <row r="325" spans="1:11" x14ac:dyDescent="0.25">
      <c r="A325">
        <f ca="1"/>
        <v>85.399999999999125</v>
      </c>
      <c r="B325" t="str">
        <f ca="1"/>
        <v/>
      </c>
      <c r="C325">
        <f ca="1"/>
        <v>2.5164434109809595E-2</v>
      </c>
      <c r="D325">
        <f ca="1"/>
        <v>1.1231967191976191E-3</v>
      </c>
      <c r="E325" t="str">
        <f ca="1"/>
        <v/>
      </c>
      <c r="F325" t="str">
        <f ca="1"/>
        <v/>
      </c>
      <c r="G325">
        <f ca="1"/>
        <v>2.9605399965126913E-2</v>
      </c>
      <c r="H325">
        <f ca="1"/>
        <v>5.3057057887720242E-5</v>
      </c>
      <c r="I325" t="str">
        <f ca="1"/>
        <v/>
      </c>
      <c r="J325" t="str">
        <f ca="1"/>
        <v/>
      </c>
      <c r="K325">
        <f ca="1"/>
        <v>0</v>
      </c>
    </row>
    <row r="326" spans="1:11" x14ac:dyDescent="0.25">
      <c r="A326">
        <f ca="1"/>
        <v>85.449999999999122</v>
      </c>
      <c r="B326" t="str">
        <f ca="1"/>
        <v/>
      </c>
      <c r="C326">
        <f ca="1"/>
        <v>2.5285197685259133E-2</v>
      </c>
      <c r="D326">
        <f ca="1"/>
        <v>1.1564197771333049E-3</v>
      </c>
      <c r="E326" t="str">
        <f ca="1"/>
        <v/>
      </c>
      <c r="F326" t="str">
        <f ca="1"/>
        <v/>
      </c>
      <c r="G326">
        <f ca="1"/>
        <v>2.9735961757157241E-2</v>
      </c>
      <c r="H326">
        <f ca="1"/>
        <v>5.5247914725123942E-5</v>
      </c>
      <c r="I326" t="str">
        <f ca="1"/>
        <v/>
      </c>
      <c r="J326" t="str">
        <f ca="1"/>
        <v/>
      </c>
      <c r="K326">
        <f ca="1"/>
        <v>0</v>
      </c>
    </row>
    <row r="327" spans="1:11" x14ac:dyDescent="0.25">
      <c r="A327">
        <f ca="1"/>
        <v>85.499999999999119</v>
      </c>
      <c r="B327" t="str">
        <f ca="1"/>
        <v/>
      </c>
      <c r="C327">
        <f ca="1"/>
        <v>2.5405905646916773E-2</v>
      </c>
      <c r="D327">
        <f ca="1"/>
        <v>1.1905064839545627E-3</v>
      </c>
      <c r="E327" t="str">
        <f ca="1"/>
        <v/>
      </c>
      <c r="F327" t="str">
        <f ca="1"/>
        <v/>
      </c>
      <c r="G327">
        <f ca="1"/>
        <v>2.9866269913222904E-2</v>
      </c>
      <c r="H327">
        <f ca="1"/>
        <v>5.7522829921036356E-5</v>
      </c>
      <c r="I327" t="str">
        <f ca="1"/>
        <v/>
      </c>
      <c r="J327" t="str">
        <f ca="1"/>
        <v/>
      </c>
      <c r="K327">
        <f ca="1"/>
        <v>0</v>
      </c>
    </row>
    <row r="328" spans="1:11" x14ac:dyDescent="0.25">
      <c r="A328">
        <f ca="1"/>
        <v>85.549999999999116</v>
      </c>
      <c r="B328" t="str">
        <f ca="1"/>
        <v/>
      </c>
      <c r="C328">
        <f ca="1"/>
        <v>2.5526551679561606E-2</v>
      </c>
      <c r="D328">
        <f ca="1"/>
        <v>1.2254753791641117E-3</v>
      </c>
      <c r="E328" t="str">
        <f ca="1"/>
        <v/>
      </c>
      <c r="F328" t="str">
        <f ca="1"/>
        <v/>
      </c>
      <c r="G328">
        <f ca="1"/>
        <v>2.9996316068562106E-2</v>
      </c>
      <c r="H328">
        <f ca="1"/>
        <v>5.9884747516665664E-5</v>
      </c>
      <c r="I328" t="str">
        <f ca="1"/>
        <v/>
      </c>
      <c r="J328" t="str">
        <f ca="1"/>
        <v/>
      </c>
      <c r="K328">
        <f ca="1"/>
        <v>0</v>
      </c>
    </row>
    <row r="329" spans="1:11" x14ac:dyDescent="0.25">
      <c r="A329">
        <f ca="1"/>
        <v>85.599999999999113</v>
      </c>
      <c r="B329" t="str">
        <f ca="1"/>
        <v/>
      </c>
      <c r="C329">
        <f ca="1"/>
        <v>2.56471294425599E-2</v>
      </c>
      <c r="D329">
        <f ca="1"/>
        <v>1.2613452792525402E-3</v>
      </c>
      <c r="E329" t="str">
        <f ca="1"/>
        <v/>
      </c>
      <c r="F329" t="str">
        <f ca="1"/>
        <v/>
      </c>
      <c r="G329">
        <f ca="1"/>
        <v>3.0126091843749331E-2</v>
      </c>
      <c r="H329">
        <f ca="1"/>
        <v>6.2336702940374333E-5</v>
      </c>
      <c r="I329" t="str">
        <f ca="1"/>
        <v/>
      </c>
      <c r="J329" t="str">
        <f ca="1"/>
        <v/>
      </c>
      <c r="K329">
        <f ca="1"/>
        <v>0</v>
      </c>
    </row>
    <row r="330" spans="1:11" x14ac:dyDescent="0.25">
      <c r="A330">
        <f ca="1"/>
        <v>85.64999999999911</v>
      </c>
      <c r="B330" t="str">
        <f ca="1"/>
        <v/>
      </c>
      <c r="C330">
        <f ca="1"/>
        <v>2.5767632570379995E-2</v>
      </c>
      <c r="D330">
        <f ca="1"/>
        <v>1.298135278198011E-3</v>
      </c>
      <c r="E330" t="str">
        <f ca="1"/>
        <v/>
      </c>
      <c r="F330" t="str">
        <f ca="1"/>
        <v/>
      </c>
      <c r="G330">
        <f ca="1"/>
        <v>3.0255588845564313E-2</v>
      </c>
      <c r="H330">
        <f ca="1"/>
        <v>6.4881825380076072E-5</v>
      </c>
      <c r="I330" t="str">
        <f ca="1"/>
        <v/>
      </c>
      <c r="J330" t="str">
        <f ca="1"/>
        <v/>
      </c>
      <c r="K330">
        <f ca="1"/>
        <v>0</v>
      </c>
    </row>
    <row r="331" spans="1:11" x14ac:dyDescent="0.25">
      <c r="A331">
        <f ca="1"/>
        <v>85.699999999999108</v>
      </c>
      <c r="B331" t="str">
        <f ca="1"/>
        <v/>
      </c>
      <c r="C331">
        <f ca="1"/>
        <v>2.588805467311274E-2</v>
      </c>
      <c r="D331">
        <f ca="1"/>
        <v>1.3358647478398421E-3</v>
      </c>
      <c r="E331" t="str">
        <f ca="1"/>
        <v/>
      </c>
      <c r="F331" t="str">
        <f ca="1"/>
        <v/>
      </c>
      <c r="G331">
        <f ca="1"/>
        <v>3.0384798667866669E-2</v>
      </c>
      <c r="H331">
        <f ca="1"/>
        <v>6.752334019962861E-5</v>
      </c>
      <c r="I331" t="str">
        <f ca="1"/>
        <v/>
      </c>
      <c r="J331" t="str">
        <f ca="1"/>
        <v/>
      </c>
      <c r="K331">
        <f ca="1"/>
        <v>0</v>
      </c>
    </row>
    <row r="332" spans="1:11" x14ac:dyDescent="0.25">
      <c r="A332">
        <f ca="1"/>
        <v>85.749999999999105</v>
      </c>
      <c r="B332" t="str">
        <f ca="1"/>
        <v/>
      </c>
      <c r="C332">
        <f ca="1"/>
        <v>2.6008389336997412E-2</v>
      </c>
      <c r="D332">
        <f ca="1"/>
        <v>1.3745533381220934E-3</v>
      </c>
      <c r="E332" t="str">
        <f ca="1"/>
        <v/>
      </c>
      <c r="F332" t="str">
        <f ca="1"/>
        <v/>
      </c>
      <c r="G332">
        <f ca="1"/>
        <v>3.0513712892476196E-2</v>
      </c>
      <c r="H332">
        <f ca="1"/>
        <v>7.0264571399374231E-5</v>
      </c>
      <c r="I332" t="str">
        <f ca="1"/>
        <v/>
      </c>
      <c r="J332" t="str">
        <f ca="1"/>
        <v/>
      </c>
      <c r="K332">
        <f ca="1"/>
        <v>0</v>
      </c>
    </row>
    <row r="333" spans="1:11" x14ac:dyDescent="0.25">
      <c r="A333">
        <f ca="1"/>
        <v>85.799999999999102</v>
      </c>
      <c r="B333" t="str">
        <f ca="1"/>
        <v/>
      </c>
      <c r="C333">
        <f ca="1"/>
        <v>2.6128630124953152E-2</v>
      </c>
      <c r="D333">
        <f ca="1"/>
        <v>1.4142209772031674E-3</v>
      </c>
      <c r="E333" t="str">
        <f ca="1"/>
        <v/>
      </c>
      <c r="F333" t="str">
        <f ca="1"/>
        <v/>
      </c>
      <c r="G333">
        <f ca="1"/>
        <v>3.0642323090058477E-2</v>
      </c>
      <c r="H333">
        <f ca="1"/>
        <v>7.3108944120954436E-5</v>
      </c>
      <c r="I333" t="str">
        <f ca="1"/>
        <v/>
      </c>
      <c r="J333" t="str">
        <f ca="1"/>
        <v/>
      </c>
      <c r="K333">
        <f ca="1"/>
        <v>0</v>
      </c>
    </row>
    <row r="334" spans="1:11" x14ac:dyDescent="0.25">
      <c r="A334">
        <f ca="1"/>
        <v>85.849999999999099</v>
      </c>
      <c r="B334" t="str">
        <f ca="1"/>
        <v/>
      </c>
      <c r="C334">
        <f ca="1"/>
        <v>2.6248770577115724E-2</v>
      </c>
      <c r="D334">
        <f ca="1"/>
        <v>1.4548878714275018E-3</v>
      </c>
      <c r="E334" t="str">
        <f ca="1"/>
        <v/>
      </c>
      <c r="F334" t="str">
        <f ca="1"/>
        <v/>
      </c>
      <c r="G334">
        <f ca="1"/>
        <v>3.077062082101592E-2</v>
      </c>
      <c r="H334">
        <f ca="1"/>
        <v>7.6059987196492099E-5</v>
      </c>
      <c r="I334" t="str">
        <f ca="1"/>
        <v/>
      </c>
      <c r="J334" t="str">
        <f ca="1"/>
        <v/>
      </c>
      <c r="K334">
        <f ca="1"/>
        <v>0</v>
      </c>
    </row>
    <row r="335" spans="1:11" x14ac:dyDescent="0.25">
      <c r="A335">
        <f ca="1"/>
        <v>85.899999999999096</v>
      </c>
      <c r="B335" t="str">
        <f ca="1"/>
        <v/>
      </c>
      <c r="C335">
        <f ca="1"/>
        <v>2.6368804211379646E-2</v>
      </c>
      <c r="D335">
        <f ca="1"/>
        <v>1.4965745051553497E-3</v>
      </c>
      <c r="E335" t="str">
        <f ca="1"/>
        <v/>
      </c>
      <c r="F335" t="str">
        <f ca="1"/>
        <v/>
      </c>
      <c r="G335">
        <f ca="1"/>
        <v>3.0898597636383945E-2</v>
      </c>
      <c r="H335">
        <f ca="1"/>
        <v>7.9121335742206393E-5</v>
      </c>
      <c r="I335" t="str">
        <f ca="1"/>
        <v/>
      </c>
      <c r="J335" t="str">
        <f ca="1"/>
        <v/>
      </c>
      <c r="K335">
        <f ca="1"/>
        <v>0</v>
      </c>
    </row>
    <row r="336" spans="1:11" x14ac:dyDescent="0.25">
      <c r="A336">
        <f ca="1"/>
        <v>85.949999999999093</v>
      </c>
      <c r="B336" t="str">
        <f ca="1"/>
        <v/>
      </c>
      <c r="C336">
        <f ca="1"/>
        <v>2.6488724523945652E-2</v>
      </c>
      <c r="D336">
        <f ca="1"/>
        <v>1.5393016404466808E-3</v>
      </c>
      <c r="E336" t="str">
        <f ca="1"/>
        <v/>
      </c>
      <c r="F336" t="str">
        <f ca="1"/>
        <v/>
      </c>
      <c r="G336">
        <f ca="1"/>
        <v>3.1026245078732247E-2</v>
      </c>
      <c r="H336">
        <f ca="1"/>
        <v>8.2296733796488917E-5</v>
      </c>
      <c r="I336" t="str">
        <f ca="1"/>
        <v/>
      </c>
      <c r="J336" t="str">
        <f ca="1"/>
        <v/>
      </c>
      <c r="K336">
        <f ca="1"/>
        <v>0</v>
      </c>
    </row>
    <row r="337" spans="1:11" x14ac:dyDescent="0.25">
      <c r="A337">
        <f ca="1"/>
        <v>85.999999999999091</v>
      </c>
      <c r="B337" t="str">
        <f ca="1"/>
        <v/>
      </c>
      <c r="C337">
        <f ca="1"/>
        <v>2.6608524989873306E-2</v>
      </c>
      <c r="D337">
        <f ca="1"/>
        <v>1.5830903165951866E-3</v>
      </c>
      <c r="E337" t="str">
        <f ca="1"/>
        <v/>
      </c>
      <c r="F337" t="str">
        <f ca="1"/>
        <v/>
      </c>
      <c r="G337">
        <f ca="1"/>
        <v>3.1153554683071003E-2</v>
      </c>
      <c r="H337">
        <f ca="1"/>
        <v>8.5590037002439089E-5</v>
      </c>
      <c r="I337" t="str">
        <f ca="1"/>
        <v/>
      </c>
      <c r="J337" t="str">
        <f ca="1"/>
        <v/>
      </c>
      <c r="K337">
        <f ca="1"/>
        <v>0</v>
      </c>
    </row>
    <row r="338" spans="1:11" x14ac:dyDescent="0.25">
      <c r="A338">
        <f ca="1"/>
        <v>86.049999999999088</v>
      </c>
      <c r="B338" t="str">
        <f ca="1"/>
        <v/>
      </c>
      <c r="C338">
        <f ca="1"/>
        <v>2.6728199063638828E-2</v>
      </c>
      <c r="D338">
        <f ca="1"/>
        <v>1.627961849508376E-3</v>
      </c>
      <c r="E338" t="str">
        <f ca="1"/>
        <v/>
      </c>
      <c r="F338" t="str">
        <f ca="1"/>
        <v/>
      </c>
      <c r="G338">
        <f ca="1"/>
        <v>3.1280517977761865E-2</v>
      </c>
      <c r="H338">
        <f ca="1"/>
        <v>8.9005215334817908E-5</v>
      </c>
      <c r="I338" t="str">
        <f ca="1"/>
        <v/>
      </c>
      <c r="J338" t="str">
        <f ca="1"/>
        <v/>
      </c>
      <c r="K338">
        <f ca="1"/>
        <v>0</v>
      </c>
    </row>
    <row r="339" spans="1:11" x14ac:dyDescent="0.25">
      <c r="A339">
        <f ca="1"/>
        <v>86.099999999999085</v>
      </c>
      <c r="B339" t="str">
        <f ca="1"/>
        <v/>
      </c>
      <c r="C339">
        <f ca="1"/>
        <v>2.6847740179698053E-2</v>
      </c>
      <c r="D339">
        <f ca="1"/>
        <v>1.6739378309297531E-3</v>
      </c>
      <c r="E339" t="str">
        <f ca="1"/>
        <v/>
      </c>
      <c r="F339" t="str">
        <f ca="1"/>
        <v/>
      </c>
      <c r="G339">
        <f ca="1"/>
        <v>3.140712648543368E-2</v>
      </c>
      <c r="H339">
        <f ca="1"/>
        <v>9.2546355871347288E-5</v>
      </c>
      <c r="I339" t="str">
        <f ca="1"/>
        <v/>
      </c>
      <c r="J339" t="str">
        <f ca="1"/>
        <v/>
      </c>
      <c r="K339">
        <f ca="1"/>
        <v>0</v>
      </c>
    </row>
    <row r="340" spans="1:11" x14ac:dyDescent="0.25">
      <c r="A340">
        <f ca="1"/>
        <v>86.149999999999082</v>
      </c>
      <c r="B340" t="str">
        <f ca="1"/>
        <v/>
      </c>
      <c r="C340">
        <f ca="1"/>
        <v>2.6967141753054341E-2</v>
      </c>
      <c r="D340">
        <f ca="1"/>
        <v>1.7210401274990602E-3</v>
      </c>
      <c r="E340" t="str">
        <f ca="1"/>
        <v/>
      </c>
      <c r="F340" t="str">
        <f ca="1"/>
        <v/>
      </c>
      <c r="G340">
        <f ca="1"/>
        <v>3.1533371723902678E-2</v>
      </c>
      <c r="H340">
        <f ca="1"/>
        <v>9.621766560823692E-5</v>
      </c>
      <c r="I340" t="str">
        <f ca="1"/>
        <v/>
      </c>
      <c r="J340" t="str">
        <f ca="1"/>
        <v/>
      </c>
      <c r="K340">
        <f ca="1"/>
        <v>0</v>
      </c>
    </row>
    <row r="341" spans="1:11" x14ac:dyDescent="0.25">
      <c r="A341">
        <f ca="1"/>
        <v>86.199999999999079</v>
      </c>
      <c r="B341" t="str">
        <f ca="1"/>
        <v/>
      </c>
      <c r="C341">
        <f ca="1"/>
        <v>2.7086397179831606E-2</v>
      </c>
      <c r="D341">
        <f ca="1"/>
        <v>1.7692908796465457E-3</v>
      </c>
      <c r="E341" t="str">
        <f ca="1"/>
        <v/>
      </c>
      <c r="F341" t="str">
        <f ca="1"/>
        <v/>
      </c>
      <c r="G341">
        <f ca="1"/>
        <v>3.1659245207097154E-2</v>
      </c>
      <c r="H341">
        <f ca="1"/>
        <v>1.0002347431978764E-4</v>
      </c>
      <c r="I341" t="str">
        <f ca="1"/>
        <v/>
      </c>
      <c r="J341" t="str">
        <f ca="1"/>
        <v/>
      </c>
      <c r="K341">
        <f ca="1"/>
        <v>0</v>
      </c>
    </row>
    <row r="342" spans="1:11" x14ac:dyDescent="0.25">
      <c r="A342">
        <f ca="1"/>
        <v>86.249999999999076</v>
      </c>
      <c r="B342" t="str">
        <f ca="1"/>
        <v/>
      </c>
      <c r="C342">
        <f ca="1"/>
        <v>2.7205499837852157E-2</v>
      </c>
      <c r="D342">
        <f ca="1"/>
        <v>1.8187125003172868E-3</v>
      </c>
      <c r="E342" t="str">
        <f ca="1"/>
        <v/>
      </c>
      <c r="F342" t="str">
        <f ca="1"/>
        <v/>
      </c>
      <c r="G342">
        <f ca="1"/>
        <v>3.1784738445986317E-2</v>
      </c>
      <c r="H342">
        <f ca="1"/>
        <v>1.0396823746187351E-4</v>
      </c>
      <c r="I342" t="str">
        <f ca="1"/>
        <v/>
      </c>
      <c r="J342" t="str">
        <f ca="1"/>
        <v/>
      </c>
      <c r="K342">
        <f ca="1"/>
        <v>0</v>
      </c>
    </row>
    <row r="343" spans="1:11" x14ac:dyDescent="0.25">
      <c r="A343">
        <f ca="1"/>
        <v>86.299999999999073</v>
      </c>
      <c r="B343" t="str">
        <f ca="1"/>
        <v/>
      </c>
      <c r="C343">
        <f ca="1"/>
        <v>2.732444308721942E-2</v>
      </c>
      <c r="D343">
        <f ca="1"/>
        <v>1.8693276735215077E-3</v>
      </c>
      <c r="E343" t="str">
        <f ca="1"/>
        <v/>
      </c>
      <c r="F343" t="str">
        <f ca="1"/>
        <v/>
      </c>
      <c r="G343">
        <f ca="1"/>
        <v>3.1909842949513392E-2</v>
      </c>
      <c r="H343">
        <f ca="1"/>
        <v>1.0805653911906861E-4</v>
      </c>
      <c r="I343" t="str">
        <f ca="1"/>
        <v/>
      </c>
      <c r="J343" t="str">
        <f ca="1"/>
        <v/>
      </c>
      <c r="K343">
        <f ca="1"/>
        <v>0</v>
      </c>
    </row>
    <row r="344" spans="1:11" x14ac:dyDescent="0.25">
      <c r="A344">
        <f ca="1"/>
        <v>86.349999999999071</v>
      </c>
      <c r="B344" t="str">
        <f ca="1"/>
        <v/>
      </c>
      <c r="C344">
        <f ca="1"/>
        <v>2.7443220270905521E-2</v>
      </c>
      <c r="D344">
        <f ca="1"/>
        <v>1.9211593527069415E-3</v>
      </c>
      <c r="E344" t="str">
        <f ca="1"/>
        <v/>
      </c>
      <c r="F344" t="str">
        <f ca="1"/>
        <v/>
      </c>
      <c r="G344">
        <f ca="1"/>
        <v>3.2034550225532595E-2</v>
      </c>
      <c r="H344">
        <f ca="1"/>
        <v>1.1229309499513241E-4</v>
      </c>
      <c r="I344" t="str">
        <f ca="1"/>
        <v/>
      </c>
      <c r="J344" t="str">
        <f ca="1"/>
        <v/>
      </c>
      <c r="K344">
        <f ca="1"/>
        <v>0</v>
      </c>
    </row>
    <row r="345" spans="1:11" x14ac:dyDescent="0.25">
      <c r="A345">
        <f ca="1"/>
        <v>86.399999999999068</v>
      </c>
      <c r="B345" t="str">
        <f ca="1"/>
        <v/>
      </c>
      <c r="C345">
        <f ca="1"/>
        <v>2.756182471534346E-2</v>
      </c>
      <c r="D345">
        <f ca="1"/>
        <v>1.9742307589492277E-3</v>
      </c>
      <c r="E345" t="str">
        <f ca="1"/>
        <v/>
      </c>
      <c r="F345" t="str">
        <f ca="1"/>
        <v/>
      </c>
      <c r="G345">
        <f ca="1"/>
        <v>3.2158851781750056E-2</v>
      </c>
      <c r="H345">
        <f ca="1"/>
        <v>1.1668275544652877E-4</v>
      </c>
      <c r="I345" t="str">
        <f ca="1"/>
        <v/>
      </c>
      <c r="J345" t="str">
        <f ca="1"/>
        <v/>
      </c>
      <c r="K345">
        <f ca="1"/>
        <v>0</v>
      </c>
    </row>
    <row r="346" spans="1:11" x14ac:dyDescent="0.25">
      <c r="A346">
        <f ca="1"/>
        <v>86.449999999999065</v>
      </c>
      <c r="B346" t="str">
        <f ca="1"/>
        <v/>
      </c>
      <c r="C346">
        <f ca="1"/>
        <v>2.7680249731024058E-2</v>
      </c>
      <c r="D346">
        <f ca="1"/>
        <v>2.0285653789563871E-3</v>
      </c>
      <c r="E346" t="str">
        <f ca="1"/>
        <v/>
      </c>
      <c r="F346" t="str">
        <f ca="1"/>
        <v/>
      </c>
      <c r="G346">
        <f ca="1"/>
        <v>3.2282739126668389E-2</v>
      </c>
      <c r="H346">
        <f ca="1"/>
        <v>1.212305085586028E-4</v>
      </c>
      <c r="I346" t="str">
        <f ca="1"/>
        <v/>
      </c>
      <c r="J346" t="str">
        <f ca="1"/>
        <v/>
      </c>
      <c r="K346">
        <f ca="1"/>
        <v>0</v>
      </c>
    </row>
    <row r="347" spans="1:11" x14ac:dyDescent="0.25">
      <c r="A347">
        <f ca="1"/>
        <v>86.499999999999062</v>
      </c>
      <c r="B347" t="str">
        <f ca="1"/>
        <v/>
      </c>
      <c r="C347">
        <f ca="1"/>
        <v>2.7798488613097427E-2</v>
      </c>
      <c r="D347">
        <f ca="1"/>
        <v>2.084186962883464E-3</v>
      </c>
      <c r="E347" t="str">
        <f ca="1"/>
        <v/>
      </c>
      <c r="F347" t="str">
        <f ca="1"/>
        <v/>
      </c>
      <c r="G347">
        <f ca="1"/>
        <v>3.240620377053488E-2</v>
      </c>
      <c r="H347">
        <f ca="1"/>
        <v>1.2594148326399468E-4</v>
      </c>
      <c r="I347" t="str">
        <f ca="1"/>
        <v/>
      </c>
      <c r="J347" t="str">
        <f ca="1"/>
        <v/>
      </c>
      <c r="K347">
        <f ca="1"/>
        <v>0</v>
      </c>
    </row>
    <row r="348" spans="1:11" x14ac:dyDescent="0.25">
      <c r="A348">
        <f ca="1"/>
        <v>86.549999999999059</v>
      </c>
      <c r="B348" t="str">
        <f ca="1"/>
        <v/>
      </c>
      <c r="C348">
        <f ca="1"/>
        <v>2.7916534641978977E-2</v>
      </c>
      <c r="D348">
        <f ca="1"/>
        <v>2.1411195219533524E-3</v>
      </c>
      <c r="E348" t="str">
        <f ca="1"/>
        <v/>
      </c>
      <c r="F348" t="str">
        <f ca="1"/>
        <v/>
      </c>
      <c r="G348">
        <f ca="1"/>
        <v>3.2529237226293063E-2</v>
      </c>
      <c r="H348">
        <f ca="1"/>
        <v>1.3082095250281265E-4</v>
      </c>
      <c r="I348" t="str">
        <f ca="1"/>
        <v/>
      </c>
      <c r="J348" t="str">
        <f ca="1"/>
        <v/>
      </c>
      <c r="K348">
        <f ca="1"/>
        <v>0</v>
      </c>
    </row>
    <row r="349" spans="1:11" x14ac:dyDescent="0.25">
      <c r="A349">
        <f ca="1"/>
        <v>86.599999999999056</v>
      </c>
      <c r="B349" t="str">
        <f ca="1"/>
        <v/>
      </c>
      <c r="C349">
        <f ca="1"/>
        <v>2.803438108395984E-2</v>
      </c>
      <c r="D349">
        <f ca="1"/>
        <v>2.1993873258800019E-3</v>
      </c>
      <c r="E349" t="str">
        <f ca="1"/>
        <v/>
      </c>
      <c r="F349" t="str">
        <f ca="1"/>
        <v/>
      </c>
      <c r="G349">
        <f ca="1"/>
        <v>3.2651831010537563E-2</v>
      </c>
      <c r="H349">
        <f ca="1"/>
        <v>1.3587433642404541E-4</v>
      </c>
      <c r="I349" t="str">
        <f ca="1"/>
        <v/>
      </c>
      <c r="J349" t="str">
        <f ca="1"/>
        <v/>
      </c>
      <c r="K349">
        <f ca="1"/>
        <v>0</v>
      </c>
    </row>
    <row r="350" spans="1:11" x14ac:dyDescent="0.25">
      <c r="A350">
        <f ca="1"/>
        <v>86.649999999999054</v>
      </c>
      <c r="B350" t="str">
        <f ca="1"/>
        <v/>
      </c>
      <c r="C350">
        <f ca="1"/>
        <v>2.8152021191821669E-2</v>
      </c>
      <c r="D350">
        <f ca="1"/>
        <v>2.2590149000900864E-3</v>
      </c>
      <c r="E350" t="str">
        <f ca="1"/>
        <v/>
      </c>
      <c r="F350" t="str">
        <f ca="1"/>
        <v/>
      </c>
      <c r="G350">
        <f ca="1"/>
        <v>3.2773976644472118E-2</v>
      </c>
      <c r="H350">
        <f ca="1"/>
        <v>1.4110720562763026E-4</v>
      </c>
      <c r="I350" t="str">
        <f ca="1"/>
        <v/>
      </c>
      <c r="J350" t="str">
        <f ca="1"/>
        <v/>
      </c>
      <c r="K350">
        <f ca="1"/>
        <v>0</v>
      </c>
    </row>
    <row r="351" spans="1:11" x14ac:dyDescent="0.25">
      <c r="A351">
        <f ca="1"/>
        <v>86.699999999999051</v>
      </c>
      <c r="B351" t="str">
        <f ca="1"/>
        <v/>
      </c>
      <c r="C351">
        <f ca="1"/>
        <v>2.8269448205455797E-2</v>
      </c>
      <c r="D351">
        <f ca="1"/>
        <v>2.3200270227393418E-3</v>
      </c>
      <c r="E351" t="str">
        <f ca="1"/>
        <v/>
      </c>
      <c r="F351" t="str">
        <f ca="1"/>
        <v/>
      </c>
      <c r="G351">
        <f ca="1"/>
        <v>3.2895665654870544E-2</v>
      </c>
      <c r="H351">
        <f ca="1"/>
        <v>1.4652528444654989E-4</v>
      </c>
      <c r="I351" t="str">
        <f ca="1"/>
        <v/>
      </c>
      <c r="J351" t="str">
        <f ca="1"/>
        <v/>
      </c>
      <c r="K351">
        <f ca="1"/>
        <v>0</v>
      </c>
    </row>
    <row r="352" spans="1:11" x14ac:dyDescent="0.25">
      <c r="A352">
        <f ca="1"/>
        <v>86.749999999999048</v>
      </c>
      <c r="B352" t="str">
        <f ca="1"/>
        <v/>
      </c>
      <c r="C352">
        <f ca="1"/>
        <v>2.8386655352486495E-2</v>
      </c>
      <c r="D352">
        <f ca="1"/>
        <v>2.382448721519834E-3</v>
      </c>
      <c r="E352" t="str">
        <f ca="1"/>
        <v/>
      </c>
      <c r="F352" t="str">
        <f ca="1"/>
        <v/>
      </c>
      <c r="G352">
        <f ca="1"/>
        <v>3.3016889575040557E-2</v>
      </c>
      <c r="H352">
        <f ca="1"/>
        <v>1.5213445426826334E-4</v>
      </c>
      <c r="I352" t="str">
        <f ca="1"/>
        <v/>
      </c>
      <c r="J352" t="str">
        <f ca="1"/>
        <v/>
      </c>
      <c r="K352">
        <f ca="1"/>
        <v>0</v>
      </c>
    </row>
    <row r="353" spans="1:11" x14ac:dyDescent="0.25">
      <c r="A353">
        <f ca="1"/>
        <v>86.799999999999045</v>
      </c>
      <c r="B353" t="str">
        <f ca="1"/>
        <v/>
      </c>
      <c r="C353">
        <f ca="1"/>
        <v>2.8503635848898489E-2</v>
      </c>
      <c r="D353">
        <f ca="1"/>
        <v>2.4463052702543607E-3</v>
      </c>
      <c r="E353" t="str">
        <f ca="1"/>
        <v/>
      </c>
      <c r="F353" t="str">
        <f ca="1"/>
        <v/>
      </c>
      <c r="G353">
        <f ca="1"/>
        <v>3.3137639945790241E-2</v>
      </c>
      <c r="H353">
        <f ca="1"/>
        <v>1.5794075689472755E-4</v>
      </c>
      <c r="I353" t="str">
        <f ca="1"/>
        <v/>
      </c>
      <c r="J353" t="str">
        <f ca="1"/>
        <v/>
      </c>
      <c r="K353">
        <f ca="1"/>
        <v>0</v>
      </c>
    </row>
    <row r="354" spans="1:11" x14ac:dyDescent="0.25">
      <c r="A354">
        <f ca="1"/>
        <v>86.849999999999042</v>
      </c>
      <c r="B354" t="str">
        <f ca="1"/>
        <v/>
      </c>
      <c r="C354">
        <f ca="1"/>
        <v>2.8620382899668458E-2</v>
      </c>
      <c r="D354">
        <f ca="1"/>
        <v>2.5116221852743751E-3</v>
      </c>
      <c r="E354" t="str">
        <f ca="1"/>
        <v/>
      </c>
      <c r="F354" t="str">
        <f ca="1"/>
        <v/>
      </c>
      <c r="G354">
        <f ca="1"/>
        <v>3.3257908316397085E-2</v>
      </c>
      <c r="H354">
        <f ca="1"/>
        <v>1.6395039794019989E-4</v>
      </c>
      <c r="I354" t="str">
        <f ca="1"/>
        <v/>
      </c>
      <c r="J354" t="str">
        <f ca="1"/>
        <v/>
      </c>
      <c r="K354">
        <f ca="1"/>
        <v>0</v>
      </c>
    </row>
    <row r="355" spans="1:11" x14ac:dyDescent="0.25">
      <c r="A355">
        <f ca="1"/>
        <v>86.899999999999039</v>
      </c>
      <c r="B355" t="str">
        <f ca="1"/>
        <v/>
      </c>
      <c r="C355">
        <f ca="1"/>
        <v>2.8736889699400598E-2</v>
      </c>
      <c r="D355">
        <f ca="1"/>
        <v>2.5784252215777645E-3</v>
      </c>
      <c r="E355" t="str">
        <f ca="1"/>
        <v/>
      </c>
      <c r="F355" t="str">
        <f ca="1"/>
        <v/>
      </c>
      <c r="G355">
        <f ca="1"/>
        <v>3.3377686245579408E-2</v>
      </c>
      <c r="H355">
        <f ca="1"/>
        <v>1.7016975026595938E-4</v>
      </c>
      <c r="I355" t="str">
        <f ca="1"/>
        <v/>
      </c>
      <c r="J355" t="str">
        <f ca="1"/>
        <v/>
      </c>
      <c r="K355">
        <f ca="1"/>
        <v>0</v>
      </c>
    </row>
    <row r="356" spans="1:11" x14ac:dyDescent="0.25">
      <c r="A356">
        <f ca="1"/>
        <v>86.949999999999037</v>
      </c>
      <c r="B356" t="str">
        <f ca="1"/>
        <v/>
      </c>
      <c r="C356">
        <f ca="1"/>
        <v>2.8853149432966015E-2</v>
      </c>
      <c r="D356">
        <f ca="1"/>
        <v>2.6467403687629428E-3</v>
      </c>
      <c r="E356" t="str">
        <f ca="1"/>
        <v/>
      </c>
      <c r="F356" t="str">
        <f ca="1"/>
        <v/>
      </c>
      <c r="G356">
        <f ca="1"/>
        <v>3.3496965302469942E-2</v>
      </c>
      <c r="H356">
        <f ca="1"/>
        <v>1.7660535745100988E-4</v>
      </c>
      <c r="I356" t="str">
        <f ca="1"/>
        <v/>
      </c>
      <c r="J356" t="str">
        <f ca="1"/>
        <v/>
      </c>
      <c r="K356">
        <f ca="1"/>
        <v>0</v>
      </c>
    </row>
    <row r="357" spans="1:11" x14ac:dyDescent="0.25">
      <c r="A357">
        <f ca="1"/>
        <v>86.999999999999034</v>
      </c>
      <c r="B357" t="str">
        <f ca="1"/>
        <v/>
      </c>
      <c r="C357">
        <f ca="1"/>
        <v>2.8969155276146036E-2</v>
      </c>
      <c r="D357">
        <f ca="1"/>
        <v>2.7165938467357581E-3</v>
      </c>
      <c r="E357" t="str">
        <f ca="1"/>
        <v/>
      </c>
      <c r="F357" t="str">
        <f ca="1"/>
        <v/>
      </c>
      <c r="G357">
        <f ca="1"/>
        <v>3.3615737067591592E-2</v>
      </c>
      <c r="H357">
        <f ca="1"/>
        <v>1.832639372977772E-4</v>
      </c>
      <c r="I357" t="str">
        <f ca="1"/>
        <v/>
      </c>
      <c r="J357" t="str">
        <f ca="1"/>
        <v/>
      </c>
      <c r="K357">
        <f ca="1"/>
        <v>0</v>
      </c>
    </row>
    <row r="358" spans="1:11" x14ac:dyDescent="0.25">
      <c r="A358">
        <f ca="1"/>
        <v>87.049999999999031</v>
      </c>
      <c r="B358" t="str">
        <f ca="1"/>
        <v/>
      </c>
      <c r="C358">
        <f ca="1"/>
        <v>2.908490039627919E-2</v>
      </c>
      <c r="D358">
        <f ca="1"/>
        <v>2.7880121011857632E-3</v>
      </c>
      <c r="E358" t="str">
        <f ca="1"/>
        <v/>
      </c>
      <c r="F358" t="str">
        <f ca="1"/>
        <v/>
      </c>
      <c r="G358">
        <f ca="1"/>
        <v>3.3733993133834995E-2</v>
      </c>
      <c r="H358">
        <f ca="1"/>
        <v>1.9015238537173712E-4</v>
      </c>
      <c r="I358" t="str">
        <f ca="1"/>
        <v/>
      </c>
      <c r="J358" t="str">
        <f ca="1"/>
        <v/>
      </c>
      <c r="K358">
        <f ca="1"/>
        <v>0</v>
      </c>
    </row>
    <row r="359" spans="1:11" x14ac:dyDescent="0.25">
      <c r="A359">
        <f ca="1"/>
        <v>87.099999999999028</v>
      </c>
      <c r="B359" t="str">
        <f ca="1"/>
        <v/>
      </c>
      <c r="C359">
        <f ca="1"/>
        <v>2.9200377952911905E-2</v>
      </c>
      <c r="D359">
        <f ca="1"/>
        <v>2.8610217988285021E-3</v>
      </c>
      <c r="E359" t="str">
        <f ca="1"/>
        <v/>
      </c>
      <c r="F359" t="str">
        <f ca="1"/>
        <v/>
      </c>
      <c r="G359">
        <f ca="1"/>
        <v>3.3851725107437954E-2</v>
      </c>
      <c r="H359">
        <f ca="1"/>
        <v>1.9727777857385072E-4</v>
      </c>
      <c r="I359" t="str">
        <f ca="1"/>
        <v/>
      </c>
      <c r="J359" t="str">
        <f ca="1"/>
        <v/>
      </c>
      <c r="K359">
        <f ca="1"/>
        <v>0</v>
      </c>
    </row>
    <row r="360" spans="1:11" x14ac:dyDescent="0.25">
      <c r="A360">
        <f ca="1"/>
        <v>87.149999999999025</v>
      </c>
      <c r="B360" t="str">
        <f ca="1"/>
        <v/>
      </c>
      <c r="C360">
        <f ca="1"/>
        <v>2.9315581098452757E-2</v>
      </c>
      <c r="D360">
        <f ca="1"/>
        <v>2.9356498224105375E-3</v>
      </c>
      <c r="E360" t="str">
        <f ca="1"/>
        <v/>
      </c>
      <c r="F360" t="str">
        <f ca="1"/>
        <v/>
      </c>
      <c r="G360">
        <f ca="1"/>
        <v>3.3968924608966354E-2</v>
      </c>
      <c r="H360">
        <f ca="1"/>
        <v>2.0464737874460832E-4</v>
      </c>
      <c r="I360" t="str">
        <f ca="1"/>
        <v/>
      </c>
      <c r="J360" t="str">
        <f ca="1"/>
        <v/>
      </c>
      <c r="K360">
        <f ca="1"/>
        <v>0</v>
      </c>
    </row>
    <row r="361" spans="1:11" x14ac:dyDescent="0.25">
      <c r="A361">
        <f ca="1"/>
        <v>87.199999999999022</v>
      </c>
      <c r="B361" t="str">
        <f ca="1"/>
        <v/>
      </c>
      <c r="C361">
        <f ca="1"/>
        <v>2.9430502978830271E-2</v>
      </c>
      <c r="D361">
        <f ca="1"/>
        <v>3.0119232654739841E-3</v>
      </c>
      <c r="E361" t="str">
        <f ca="1"/>
        <v/>
      </c>
      <c r="F361" t="str">
        <f ca="1"/>
        <v/>
      </c>
      <c r="G361">
        <f ca="1"/>
        <v>3.4085583274296644E-2</v>
      </c>
      <c r="H361">
        <f ca="1"/>
        <v>2.1226863629842074E-4</v>
      </c>
      <c r="I361" t="str">
        <f ca="1"/>
        <v/>
      </c>
      <c r="J361" t="str">
        <f ca="1"/>
        <v/>
      </c>
      <c r="K361">
        <f ca="1"/>
        <v>0</v>
      </c>
    </row>
    <row r="362" spans="1:11" x14ac:dyDescent="0.25">
      <c r="A362">
        <f ca="1"/>
        <v>87.249999999999019</v>
      </c>
      <c r="B362" t="str">
        <f ca="1"/>
        <v/>
      </c>
      <c r="C362">
        <f ca="1"/>
        <v>2.9545136734154053E-2</v>
      </c>
      <c r="D362">
        <f ca="1"/>
        <v>3.0898694268774885E-3</v>
      </c>
      <c r="E362" t="str">
        <f ca="1"/>
        <v/>
      </c>
      <c r="F362" t="str">
        <f ca="1"/>
        <v/>
      </c>
      <c r="G362">
        <f ca="1"/>
        <v>3.4201692755599526E-2</v>
      </c>
      <c r="H362">
        <f ca="1"/>
        <v>2.2014919388701565E-4</v>
      </c>
      <c r="I362" t="str">
        <f ca="1"/>
        <v/>
      </c>
      <c r="J362" t="str">
        <f ca="1"/>
        <v/>
      </c>
      <c r="K362">
        <f ca="1"/>
        <v>0</v>
      </c>
    </row>
    <row r="363" spans="1:11" x14ac:dyDescent="0.25">
      <c r="A363">
        <f ca="1"/>
        <v>87.299999999999017</v>
      </c>
      <c r="B363" t="str">
        <f ca="1"/>
        <v/>
      </c>
      <c r="C363">
        <f ca="1"/>
        <v>2.9659475499379327E-2</v>
      </c>
      <c r="D363">
        <f ca="1"/>
        <v>3.1695158050705804E-3</v>
      </c>
      <c r="E363" t="str">
        <f ca="1"/>
        <v/>
      </c>
      <c r="F363" t="str">
        <f ca="1"/>
        <v/>
      </c>
      <c r="G363">
        <f ca="1"/>
        <v>3.4317244722324752E-2</v>
      </c>
      <c r="H363">
        <f ca="1"/>
        <v>2.28296890090438E-4</v>
      </c>
      <c r="I363" t="str">
        <f ca="1"/>
        <v/>
      </c>
      <c r="J363" t="str">
        <f ca="1"/>
        <v/>
      </c>
      <c r="K363">
        <f ca="1"/>
        <v>0</v>
      </c>
    </row>
    <row r="364" spans="1:11" x14ac:dyDescent="0.25">
      <c r="A364">
        <f ca="1"/>
        <v>87.349999999999014</v>
      </c>
      <c r="B364" t="str">
        <f ca="1"/>
        <v/>
      </c>
      <c r="C364">
        <f ca="1"/>
        <v>2.9773512404974698E-2</v>
      </c>
      <c r="D364">
        <f ca="1"/>
        <v>3.2508900921184754E-3</v>
      </c>
      <c r="E364" t="str">
        <f ca="1"/>
        <v/>
      </c>
      <c r="F364" t="str">
        <f ca="1"/>
        <v/>
      </c>
      <c r="G364">
        <f ca="1"/>
        <v>3.443223086218699E-2</v>
      </c>
      <c r="H364">
        <f ca="1"/>
        <v>2.3671976313416034E-4</v>
      </c>
      <c r="I364" t="str">
        <f ca="1"/>
        <v/>
      </c>
      <c r="J364" t="str">
        <f ca="1"/>
        <v/>
      </c>
      <c r="K364">
        <f ca="1"/>
        <v>0</v>
      </c>
    </row>
    <row r="365" spans="1:11" x14ac:dyDescent="0.25">
      <c r="A365">
        <f ca="1"/>
        <v>87.399999999999011</v>
      </c>
      <c r="B365" t="str">
        <f ca="1"/>
        <v/>
      </c>
      <c r="C365">
        <f ca="1"/>
        <v>2.9887240577593031E-2</v>
      </c>
      <c r="D365">
        <f ca="1"/>
        <v>3.3340201674745516E-3</v>
      </c>
      <c r="E365" t="str">
        <f ca="1"/>
        <v/>
      </c>
      <c r="F365" t="str">
        <f ca="1"/>
        <v/>
      </c>
      <c r="G365">
        <f ca="1"/>
        <v>3.4546642882152374E-2</v>
      </c>
      <c r="H365">
        <f ca="1"/>
        <v>2.454260546307489E-4</v>
      </c>
      <c r="I365" t="str">
        <f ca="1"/>
        <v/>
      </c>
      <c r="J365" t="str">
        <f ca="1"/>
        <v/>
      </c>
      <c r="K365">
        <f ca="1"/>
        <v>0</v>
      </c>
    </row>
    <row r="366" spans="1:11" x14ac:dyDescent="0.25">
      <c r="A366">
        <f ca="1"/>
        <v>87.449999999999008</v>
      </c>
      <c r="B366" t="str">
        <f ca="1"/>
        <v/>
      </c>
      <c r="C366">
        <f ca="1"/>
        <v>3.0000653140745435E-2</v>
      </c>
      <c r="D366">
        <f ca="1"/>
        <v>3.4189340914976872E-3</v>
      </c>
      <c r="E366" t="str">
        <f ca="1"/>
        <v/>
      </c>
      <c r="F366" t="str">
        <f ca="1"/>
        <v/>
      </c>
      <c r="G366">
        <f ca="1"/>
        <v>3.4660472509425777E-2</v>
      </c>
      <c r="H366">
        <f ca="1"/>
        <v>2.5442421334444617E-4</v>
      </c>
      <c r="I366" t="str">
        <f ca="1"/>
        <v/>
      </c>
      <c r="J366" t="str">
        <f ca="1"/>
        <v/>
      </c>
      <c r="K366">
        <f ca="1"/>
        <v>0</v>
      </c>
    </row>
    <row r="367" spans="1:11" x14ac:dyDescent="0.25">
      <c r="A367">
        <f ca="1"/>
        <v>87.499999999999005</v>
      </c>
      <c r="B367" t="str">
        <f ca="1"/>
        <v/>
      </c>
      <c r="C367">
        <f ca="1"/>
        <v>3.01137432154782E-2</v>
      </c>
      <c r="D367">
        <f ca="1"/>
        <v>3.5056600987119642E-3</v>
      </c>
      <c r="E367" t="str">
        <f ca="1"/>
        <v/>
      </c>
      <c r="F367" t="str">
        <f ca="1"/>
        <v/>
      </c>
      <c r="G367">
        <f ca="1"/>
        <v>3.477371149243854E-2</v>
      </c>
      <c r="H367">
        <f ca="1"/>
        <v>2.6372289897695351E-4</v>
      </c>
      <c r="I367" t="str">
        <f ca="1"/>
        <v/>
      </c>
      <c r="J367" t="str">
        <f ca="1"/>
        <v/>
      </c>
      <c r="K367">
        <f ca="1"/>
        <v>0</v>
      </c>
    </row>
    <row r="368" spans="1:11" x14ac:dyDescent="0.25">
      <c r="A368">
        <f ca="1"/>
        <v>87.549999999999002</v>
      </c>
      <c r="B368" t="str">
        <f ca="1"/>
        <v/>
      </c>
      <c r="C368">
        <f ca="1"/>
        <v>3.0226503921052646E-2</v>
      </c>
      <c r="D368">
        <f ca="1"/>
        <v>3.5942265908061421E-3</v>
      </c>
      <c r="E368" t="str">
        <f ca="1"/>
        <v/>
      </c>
      <c r="F368" t="str">
        <f ca="1"/>
        <v/>
      </c>
      <c r="G368">
        <f ca="1"/>
        <v>3.4886351601836479E-2</v>
      </c>
      <c r="H368">
        <f ca="1"/>
        <v>2.7333098597261954E-4</v>
      </c>
      <c r="I368" t="str">
        <f ca="1"/>
        <v/>
      </c>
      <c r="J368" t="str">
        <f ca="1"/>
        <v/>
      </c>
      <c r="K368">
        <f ca="1"/>
        <v>0</v>
      </c>
    </row>
    <row r="369" spans="1:11" x14ac:dyDescent="0.25">
      <c r="A369">
        <f ca="1"/>
        <v>87.599999999999</v>
      </c>
      <c r="B369" t="str">
        <f ca="1"/>
        <v/>
      </c>
      <c r="C369">
        <f ca="1"/>
        <v>3.0338928375627766E-2</v>
      </c>
      <c r="D369">
        <f ca="1"/>
        <v>3.6846621293705798E-3</v>
      </c>
      <c r="E369" t="str">
        <f ca="1"/>
        <v/>
      </c>
      <c r="F369" t="str">
        <f ca="1"/>
        <v/>
      </c>
      <c r="G369">
        <f ca="1"/>
        <v>3.4998384631468107E-2</v>
      </c>
      <c r="H369">
        <f ca="1"/>
        <v>2.8325756734115136E-4</v>
      </c>
      <c r="I369" t="str">
        <f ca="1"/>
        <v/>
      </c>
      <c r="J369" t="str">
        <f ca="1"/>
        <v/>
      </c>
      <c r="K369">
        <f ca="1"/>
        <v>0</v>
      </c>
    </row>
    <row r="370" spans="1:11" x14ac:dyDescent="0.25">
      <c r="A370">
        <f ca="1"/>
        <v>87.649999999998997</v>
      </c>
      <c r="B370" t="str">
        <f ca="1"/>
        <v/>
      </c>
      <c r="C370">
        <f ca="1"/>
        <v>3.0451009696945502E-2</v>
      </c>
      <c r="D370">
        <f ca="1"/>
        <v>3.7769954283693639E-3</v>
      </c>
      <c r="E370" t="str">
        <f ca="1"/>
        <v/>
      </c>
      <c r="F370" t="str">
        <f ca="1"/>
        <v/>
      </c>
      <c r="G370">
        <f ca="1"/>
        <v>3.5109802399372815E-2</v>
      </c>
      <c r="H370">
        <f ca="1"/>
        <v>2.9351195849589327E-4</v>
      </c>
      <c r="I370" t="str">
        <f ca="1"/>
        <v/>
      </c>
      <c r="J370" t="str">
        <f ca="1"/>
        <v/>
      </c>
      <c r="K370">
        <f ca="1"/>
        <v>0</v>
      </c>
    </row>
    <row r="371" spans="1:11" x14ac:dyDescent="0.25">
      <c r="A371">
        <f ca="1"/>
        <v>87.699999999998994</v>
      </c>
      <c r="B371" t="str">
        <f ca="1"/>
        <v/>
      </c>
      <c r="C371">
        <f ca="1"/>
        <v>3.0562741003018753E-2</v>
      </c>
      <c r="D371">
        <f ca="1"/>
        <v>3.8712553463454754E-3</v>
      </c>
      <c r="E371" t="str">
        <f ca="1"/>
        <v/>
      </c>
      <c r="F371" t="str">
        <f ca="1"/>
        <v/>
      </c>
      <c r="G371">
        <f ca="1"/>
        <v>3.5220596748768873E-2</v>
      </c>
      <c r="H371">
        <f ca="1"/>
        <v>3.0410370110563032E-4</v>
      </c>
      <c r="I371" t="str">
        <f ca="1"/>
        <v/>
      </c>
      <c r="J371" t="str">
        <f ca="1"/>
        <v/>
      </c>
      <c r="K371">
        <f ca="1"/>
        <v>0</v>
      </c>
    </row>
    <row r="372" spans="1:11" x14ac:dyDescent="0.25">
      <c r="A372">
        <f ca="1"/>
        <v>87.749999999998991</v>
      </c>
      <c r="B372" t="str">
        <f ca="1"/>
        <v/>
      </c>
      <c r="C372">
        <f ca="1"/>
        <v>3.0674115412821754E-2</v>
      </c>
      <c r="D372">
        <f ca="1"/>
        <v>3.967470878357103E-3</v>
      </c>
      <c r="E372" t="str">
        <f ca="1"/>
        <v/>
      </c>
      <c r="F372" t="str">
        <f ca="1"/>
        <v/>
      </c>
      <c r="G372">
        <f ca="1"/>
        <v>3.533075954904108E-2</v>
      </c>
      <c r="H372">
        <f ca="1"/>
        <v>3.1504256695777865E-4</v>
      </c>
      <c r="I372" t="str">
        <f ca="1"/>
        <v/>
      </c>
      <c r="J372" t="str">
        <f ca="1"/>
        <v/>
      </c>
      <c r="K372">
        <f ca="1"/>
        <v>0</v>
      </c>
    </row>
    <row r="373" spans="1:11" x14ac:dyDescent="0.25">
      <c r="A373">
        <f ca="1"/>
        <v>87.799999999998988</v>
      </c>
      <c r="B373" t="str">
        <f ca="1"/>
        <v/>
      </c>
      <c r="C373">
        <f ca="1"/>
        <v>3.0785126046983049E-2</v>
      </c>
      <c r="D373">
        <f ca="1"/>
        <v>4.065671147643158E-3</v>
      </c>
      <c r="E373" t="str">
        <f ca="1"/>
        <v/>
      </c>
      <c r="F373" t="str">
        <f ca="1"/>
        <v/>
      </c>
      <c r="G373">
        <f ca="1"/>
        <v>3.5440282696727922E-2</v>
      </c>
      <c r="H373">
        <f ca="1"/>
        <v>3.263385618307569E-4</v>
      </c>
      <c r="I373" t="str">
        <f ca="1"/>
        <v/>
      </c>
      <c r="J373" t="str">
        <f ca="1"/>
        <v/>
      </c>
      <c r="K373">
        <f ca="1"/>
        <v>0</v>
      </c>
    </row>
    <row r="374" spans="1:11" x14ac:dyDescent="0.25">
      <c r="A374">
        <f ca="1"/>
        <v>87.849999999998985</v>
      </c>
      <c r="B374" t="str">
        <f ca="1"/>
        <v/>
      </c>
      <c r="C374">
        <f ca="1"/>
        <v>3.0895766028480629E-2</v>
      </c>
      <c r="D374">
        <f ca="1"/>
        <v>4.1658853970163818E-3</v>
      </c>
      <c r="E374" t="str">
        <f ca="1"/>
        <v/>
      </c>
      <c r="F374" t="str">
        <f ca="1"/>
        <v/>
      </c>
      <c r="G374">
        <f ca="1"/>
        <v>3.5549158116508037E-2</v>
      </c>
      <c r="H374">
        <f ca="1"/>
        <v>3.3800192937323076E-4</v>
      </c>
      <c r="I374" t="str">
        <f ca="1"/>
        <v/>
      </c>
      <c r="J374" t="str">
        <f ca="1"/>
        <v/>
      </c>
      <c r="K374">
        <f ca="1"/>
        <v>0</v>
      </c>
    </row>
    <row r="375" spans="1:11" x14ac:dyDescent="0.25">
      <c r="A375">
        <f ca="1"/>
        <v>87.899999999998983</v>
      </c>
      <c r="B375" t="str">
        <f ca="1"/>
        <v/>
      </c>
      <c r="C375">
        <f ca="1"/>
        <v>3.1006028483339373E-2</v>
      </c>
      <c r="D375">
        <f ca="1"/>
        <v>4.2681429799824562E-3</v>
      </c>
      <c r="E375" t="str">
        <f ca="1"/>
        <v/>
      </c>
      <c r="F375" t="str">
        <f ca="1"/>
        <v/>
      </c>
      <c r="G375">
        <f ca="1"/>
        <v>3.5657377762185888E-2</v>
      </c>
      <c r="H375">
        <f ca="1"/>
        <v>3.5004315498783764E-4</v>
      </c>
      <c r="I375" t="str">
        <f ca="1"/>
        <v/>
      </c>
      <c r="J375" t="str">
        <f ca="1"/>
        <v/>
      </c>
      <c r="K375">
        <f ca="1"/>
        <v>0</v>
      </c>
    </row>
    <row r="376" spans="1:11" x14ac:dyDescent="0.25">
      <c r="A376">
        <f ca="1"/>
        <v>87.94999999999898</v>
      </c>
      <c r="B376" t="str">
        <f ca="1"/>
        <v/>
      </c>
      <c r="C376">
        <f ca="1"/>
        <v>3.1115906541330653E-2</v>
      </c>
      <c r="D376">
        <f ca="1"/>
        <v>4.37247335158373E-3</v>
      </c>
      <c r="E376" t="str">
        <f ca="1"/>
        <v/>
      </c>
      <c r="F376" t="str">
        <f ca="1"/>
        <v/>
      </c>
      <c r="G376">
        <f ca="1"/>
        <v>3.5764933617676374E-2</v>
      </c>
      <c r="H376">
        <f ca="1"/>
        <v>3.6247296971691811E-4</v>
      </c>
      <c r="I376" t="str">
        <f ca="1"/>
        <v/>
      </c>
      <c r="J376" t="str">
        <f ca="1"/>
        <v/>
      </c>
      <c r="K376">
        <f ca="1"/>
        <v>0</v>
      </c>
    </row>
    <row r="377" spans="1:11" x14ac:dyDescent="0.25">
      <c r="A377">
        <f ca="1"/>
        <v>87.999999999998977</v>
      </c>
      <c r="B377" t="str">
        <f ca="1"/>
        <v/>
      </c>
      <c r="C377">
        <f ca="1"/>
        <v>3.1225393336673891E-2</v>
      </c>
      <c r="D377">
        <f ca="1"/>
        <v>4.4789060589663799E-3</v>
      </c>
      <c r="E377" t="str">
        <f ca="1"/>
        <v/>
      </c>
      <c r="F377" t="str">
        <f ca="1"/>
        <v/>
      </c>
      <c r="G377">
        <f ca="1"/>
        <v>3.5871817697988237E-2</v>
      </c>
      <c r="H377">
        <f ca="1"/>
        <v>3.7530235412767303E-4</v>
      </c>
      <c r="I377" t="str">
        <f ca="1"/>
        <v/>
      </c>
      <c r="J377" t="str">
        <f ca="1"/>
        <v/>
      </c>
      <c r="K377">
        <f ca="1"/>
        <v>0</v>
      </c>
    </row>
    <row r="378" spans="1:11" x14ac:dyDescent="0.25">
      <c r="A378">
        <f ca="1"/>
        <v>88.049999999998974</v>
      </c>
      <c r="B378" t="str">
        <f ca="1"/>
        <v/>
      </c>
      <c r="C378">
        <f ca="1"/>
        <v>3.1334482008740151E-2</v>
      </c>
      <c r="D378">
        <f ca="1"/>
        <v>4.5874707316698893E-3</v>
      </c>
      <c r="E378" t="str">
        <f ca="1"/>
        <v/>
      </c>
      <c r="F378" t="str">
        <f ca="1"/>
        <v/>
      </c>
      <c r="G378">
        <f ca="1"/>
        <v>3.5978022050206247E-2</v>
      </c>
      <c r="H378">
        <f ca="1"/>
        <v>3.8854254219409428E-4</v>
      </c>
      <c r="I378" t="str">
        <f ca="1"/>
        <v/>
      </c>
      <c r="J378" t="str">
        <f ca="1"/>
        <v/>
      </c>
      <c r="K378">
        <f ca="1"/>
        <v>0</v>
      </c>
    </row>
    <row r="379" spans="1:11" x14ac:dyDescent="0.25">
      <c r="A379">
        <f ca="1"/>
        <v>88.099999999998971</v>
      </c>
      <c r="B379" t="str">
        <f ca="1"/>
        <v/>
      </c>
      <c r="C379">
        <f ca="1"/>
        <v>3.14431657027575E-2</v>
      </c>
      <c r="D379">
        <f ca="1"/>
        <v>4.6981970716379693E-3</v>
      </c>
      <c r="E379" t="str">
        <f ca="1"/>
        <v/>
      </c>
      <c r="F379" t="str">
        <f ca="1"/>
        <v/>
      </c>
      <c r="G379">
        <f ca="1"/>
        <v>3.608353875447172E-2</v>
      </c>
      <c r="H379">
        <f ca="1"/>
        <v>4.0220502517290281E-4</v>
      </c>
      <c r="I379" t="str">
        <f ca="1"/>
        <v/>
      </c>
      <c r="J379" t="str">
        <f ca="1"/>
        <v/>
      </c>
      <c r="K379">
        <f ca="1"/>
        <v>0</v>
      </c>
    </row>
    <row r="380" spans="1:11" x14ac:dyDescent="0.25">
      <c r="A380">
        <f ca="1"/>
        <v>88.149999999998968</v>
      </c>
      <c r="B380" t="str">
        <f ca="1"/>
        <v/>
      </c>
      <c r="C380">
        <f ca="1"/>
        <v>3.15514375705181E-2</v>
      </c>
      <c r="D380">
        <f ca="1"/>
        <v>4.8111148429502443E-3</v>
      </c>
      <c r="E380" t="str">
        <f ca="1"/>
        <v/>
      </c>
      <c r="F380" t="str">
        <f ca="1"/>
        <v/>
      </c>
      <c r="G380">
        <f ca="1"/>
        <v>3.61883599249615E-2</v>
      </c>
      <c r="H380">
        <f ca="1"/>
        <v>4.163015554706591E-4</v>
      </c>
      <c r="I380" t="str">
        <f ca="1"/>
        <v/>
      </c>
      <c r="J380" t="str">
        <f ca="1"/>
        <v/>
      </c>
      <c r="K380">
        <f ca="1"/>
        <v>0</v>
      </c>
    </row>
    <row r="381" spans="1:11" x14ac:dyDescent="0.25">
      <c r="A381">
        <f ca="1"/>
        <v>88.199999999998965</v>
      </c>
      <c r="B381" t="str">
        <f ca="1"/>
        <v/>
      </c>
      <c r="C381">
        <f ca="1"/>
        <v>3.1659290771087055E-2</v>
      </c>
      <c r="D381">
        <f ca="1"/>
        <v>4.9262538612740948E-3</v>
      </c>
      <c r="E381" t="str">
        <f ca="1"/>
        <v/>
      </c>
      <c r="F381" t="str">
        <f ca="1"/>
        <v/>
      </c>
      <c r="G381">
        <f ca="1"/>
        <v>3.6292477710864982E-2</v>
      </c>
      <c r="H381">
        <f ca="1"/>
        <v>4.3084415049909729E-4</v>
      </c>
      <c r="I381" t="str">
        <f ca="1"/>
        <v xml:space="preserve">
▲</v>
      </c>
      <c r="J381" t="str">
        <f ca="1"/>
        <v/>
      </c>
      <c r="K381">
        <f ca="1"/>
        <v>0</v>
      </c>
    </row>
    <row r="382" spans="1:11" x14ac:dyDescent="0.25">
      <c r="A382">
        <f ca="1"/>
        <v>88.249999999998963</v>
      </c>
      <c r="B382" t="str">
        <f ca="1"/>
        <v/>
      </c>
      <c r="C382">
        <f ca="1"/>
        <v>3.1766718471512599E-2</v>
      </c>
      <c r="D382">
        <f ca="1"/>
        <v>5.0436439830364192E-3</v>
      </c>
      <c r="E382" t="str">
        <f ca="1"/>
        <v/>
      </c>
      <c r="F382" t="str">
        <f ca="1"/>
        <v/>
      </c>
      <c r="G382">
        <f ca="1"/>
        <v>3.6395884297359168E-2</v>
      </c>
      <c r="H382">
        <f ca="1"/>
        <v>4.4584509651564682E-4</v>
      </c>
      <c r="I382" t="str">
        <f ca="1"/>
        <v/>
      </c>
      <c r="J382" t="str">
        <f ca="1"/>
        <v/>
      </c>
      <c r="K382">
        <f ca="1"/>
        <v>0</v>
      </c>
    </row>
    <row r="383" spans="1:11" x14ac:dyDescent="0.25">
      <c r="A383">
        <f ca="1"/>
        <v>88.29999999999896</v>
      </c>
      <c r="B383" t="str">
        <f ca="1"/>
        <v/>
      </c>
      <c r="C383">
        <f ca="1"/>
        <v>3.1873713847537934E-2</v>
      </c>
      <c r="D383">
        <f ca="1"/>
        <v>5.163315094315021E-3</v>
      </c>
      <c r="E383" t="str">
        <f ca="1"/>
        <v/>
      </c>
      <c r="F383" t="str">
        <f ca="1"/>
        <v/>
      </c>
      <c r="G383">
        <f ca="1"/>
        <v>3.6498571906581567E-2</v>
      </c>
      <c r="H383">
        <f ca="1"/>
        <v>4.6131695244601585E-4</v>
      </c>
      <c r="I383" t="str">
        <f ca="1"/>
        <v/>
      </c>
      <c r="J383" t="str">
        <f ca="1"/>
        <v/>
      </c>
      <c r="K383">
        <f ca="1"/>
        <v>0</v>
      </c>
    </row>
    <row r="384" spans="1:11" x14ac:dyDescent="0.25">
      <c r="A384">
        <f ca="1"/>
        <v>88.349999999998957</v>
      </c>
      <c r="B384" t="str">
        <f ca="1"/>
        <v/>
      </c>
      <c r="C384">
        <f ca="1"/>
        <v>3.1980270084314248E-2</v>
      </c>
      <c r="D384">
        <f ca="1"/>
        <v>5.2852970994497744E-3</v>
      </c>
      <c r="E384" t="str">
        <f ca="1"/>
        <v/>
      </c>
      <c r="F384" t="str">
        <f ca="1"/>
        <v/>
      </c>
      <c r="G384">
        <f ca="1"/>
        <v>3.660053279860067E-2</v>
      </c>
      <c r="H384">
        <f ca="1"/>
        <v>4.7727255368561178E-4</v>
      </c>
      <c r="I384" t="str">
        <f ca="1"/>
        <v/>
      </c>
      <c r="J384" t="str">
        <f ca="1"/>
        <v/>
      </c>
      <c r="K384">
        <f ca="1"/>
        <v>0</v>
      </c>
    </row>
    <row r="385" spans="1:11" x14ac:dyDescent="0.25">
      <c r="A385">
        <f ca="1"/>
        <v>88.399999999998954</v>
      </c>
      <c r="B385" t="str">
        <f ca="1"/>
        <v/>
      </c>
      <c r="C385">
        <f ca="1"/>
        <v>3.2086380377115038E-2</v>
      </c>
      <c r="D385">
        <f ca="1"/>
        <v>5.4096199093737335E-3</v>
      </c>
      <c r="E385" t="str">
        <f ca="1"/>
        <v/>
      </c>
      <c r="F385" t="str">
        <f ca="1"/>
        <v/>
      </c>
      <c r="G385">
        <f ca="1"/>
        <v>3.6701759272383935E-2</v>
      </c>
      <c r="H385">
        <f ca="1"/>
        <v>4.9372501587647004E-4</v>
      </c>
      <c r="I385" t="str">
        <f ca="1"/>
        <v/>
      </c>
      <c r="J385" t="str">
        <f ca="1"/>
        <v/>
      </c>
      <c r="K385">
        <f ca="1"/>
        <v>0</v>
      </c>
    </row>
    <row r="386" spans="1:11" x14ac:dyDescent="0.25">
      <c r="A386">
        <f ca="1"/>
        <v>88.449999999998951</v>
      </c>
      <c r="B386" t="str">
        <f ca="1"/>
        <v/>
      </c>
      <c r="C386">
        <f ca="1"/>
        <v>3.2192037932051547E-2</v>
      </c>
      <c r="D386">
        <f ca="1"/>
        <v>5.5363134296646313E-3</v>
      </c>
      <c r="E386" t="str">
        <f ca="1"/>
        <v/>
      </c>
      <c r="F386" t="str">
        <f ca="1"/>
        <v/>
      </c>
      <c r="G386">
        <f ca="1"/>
        <v>3.6802243666763129E-2</v>
      </c>
      <c r="H386">
        <f ca="1"/>
        <v>5.1068773865628404E-4</v>
      </c>
      <c r="I386" t="str">
        <f ca="1"/>
        <v/>
      </c>
      <c r="J386" t="str">
        <f ca="1"/>
        <v/>
      </c>
      <c r="K386">
        <f ca="1"/>
        <v>0</v>
      </c>
    </row>
    <row r="387" spans="1:11" x14ac:dyDescent="0.25">
      <c r="A387">
        <f ca="1"/>
        <v>88.499999999998948</v>
      </c>
      <c r="B387" t="str">
        <f ca="1"/>
        <v/>
      </c>
      <c r="C387">
        <f ca="1"/>
        <v>3.2297235966789226E-2</v>
      </c>
      <c r="D387">
        <f ca="1"/>
        <v>5.6654075483174946E-3</v>
      </c>
      <c r="E387" t="str">
        <f ca="1"/>
        <v/>
      </c>
      <c r="F387" t="str">
        <f ca="1"/>
        <v/>
      </c>
      <c r="G387">
        <f ca="1"/>
        <v>3.6901978361396699E-2</v>
      </c>
      <c r="H387">
        <f ca="1"/>
        <v>5.2817440937601352E-4</v>
      </c>
      <c r="I387" t="str">
        <f ca="1"/>
        <v/>
      </c>
      <c r="J387" t="str">
        <f ca="1"/>
        <v/>
      </c>
      <c r="K387">
        <f ca="1"/>
        <v>0</v>
      </c>
    </row>
    <row r="388" spans="1:11" x14ac:dyDescent="0.25">
      <c r="A388">
        <f ca="1"/>
        <v>88.549999999998946</v>
      </c>
      <c r="B388" t="str">
        <f ca="1"/>
        <v/>
      </c>
      <c r="C388">
        <f ca="1"/>
        <v>3.2401967711265099E-2</v>
      </c>
      <c r="D388">
        <f ca="1"/>
        <v>5.796932123239085E-3</v>
      </c>
      <c r="E388" t="str">
        <f ca="1"/>
        <v/>
      </c>
      <c r="F388" t="str">
        <f ca="1"/>
        <v/>
      </c>
      <c r="G388">
        <f ca="1"/>
        <v>3.7000955777729265E-2</v>
      </c>
      <c r="H388">
        <f ca="1"/>
        <v>5.461990067824737E-4</v>
      </c>
      <c r="I388" t="str">
        <f ca="1"/>
        <v/>
      </c>
      <c r="J388" t="str">
        <f ca="1"/>
        <v/>
      </c>
      <c r="K388">
        <f ca="1"/>
        <v>0</v>
      </c>
    </row>
    <row r="389" spans="1:11" x14ac:dyDescent="0.25">
      <c r="A389">
        <f ca="1"/>
        <v>88.599999999998943</v>
      </c>
      <c r="B389" t="str">
        <f ca="1"/>
        <v/>
      </c>
      <c r="C389">
        <f ca="1"/>
        <v>3.2506226408406017E-2</v>
      </c>
      <c r="D389">
        <f ca="1"/>
        <v>5.9309169694653921E-3</v>
      </c>
      <c r="E389" t="str">
        <f ca="1"/>
        <v/>
      </c>
      <c r="F389" t="str">
        <f ca="1"/>
        <v/>
      </c>
      <c r="G389">
        <f ca="1"/>
        <v>3.7099168379947749E-2</v>
      </c>
      <c r="H389">
        <f ca="1"/>
        <v>5.6477580466218259E-4</v>
      </c>
      <c r="I389" t="str">
        <f ca="1"/>
        <v/>
      </c>
      <c r="J389" t="str">
        <f ca="1"/>
        <v/>
      </c>
      <c r="K389">
        <f ca="1"/>
        <v>0</v>
      </c>
    </row>
    <row r="390" spans="1:11" x14ac:dyDescent="0.25">
      <c r="A390">
        <f ca="1"/>
        <v>88.64999999999894</v>
      </c>
      <c r="B390" t="str">
        <f ca="1"/>
        <v/>
      </c>
      <c r="C390">
        <f ca="1"/>
        <v>3.2610005314847479E-2</v>
      </c>
      <c r="D390">
        <f ca="1"/>
        <v>6.0673918461034097E-3</v>
      </c>
      <c r="E390" t="str">
        <f ca="1"/>
        <v/>
      </c>
      <c r="F390" t="str">
        <f ca="1"/>
        <v/>
      </c>
      <c r="G390">
        <f ca="1"/>
        <v>3.7196608675934287E-2</v>
      </c>
      <c r="H390">
        <f ca="1"/>
        <v>5.8391937544268043E-4</v>
      </c>
      <c r="I390" t="str">
        <f ca="1"/>
        <v/>
      </c>
      <c r="J390" t="str">
        <f ca="1"/>
        <v/>
      </c>
      <c r="K390">
        <f ca="1"/>
        <v>0</v>
      </c>
    </row>
    <row r="391" spans="1:11" x14ac:dyDescent="0.25">
      <c r="A391">
        <f ca="1"/>
        <v>88.699999999998937</v>
      </c>
      <c r="B391" t="str">
        <f ca="1"/>
        <v/>
      </c>
      <c r="C391">
        <f ca="1"/>
        <v>3.2713297701653266E-2</v>
      </c>
      <c r="D391">
        <f ca="1"/>
        <v>6.2063864429986702E-3</v>
      </c>
      <c r="E391" t="str">
        <f ca="1"/>
        <v/>
      </c>
      <c r="F391" t="str">
        <f ca="1"/>
        <v/>
      </c>
      <c r="G391">
        <f ca="1"/>
        <v>3.7293269218215512E-2</v>
      </c>
      <c r="H391">
        <f ca="1"/>
        <v>6.036445937474083E-4</v>
      </c>
      <c r="I391" t="str">
        <f ca="1"/>
        <v/>
      </c>
      <c r="J391" t="str">
        <f ca="1"/>
        <v/>
      </c>
      <c r="K391">
        <f ca="1"/>
        <v>0</v>
      </c>
    </row>
    <row r="392" spans="1:11" x14ac:dyDescent="0.25">
      <c r="A392">
        <f ca="1"/>
        <v>88.749999999998934</v>
      </c>
      <c r="B392" t="str">
        <f ca="1"/>
        <v/>
      </c>
      <c r="C392">
        <f ca="1"/>
        <v>3.2816096855035316E-2</v>
      </c>
      <c r="D392">
        <f ca="1"/>
        <v>6.3479303671304388E-3</v>
      </c>
      <c r="E392" t="str">
        <f ca="1"/>
        <v/>
      </c>
      <c r="F392" t="str">
        <f ca="1"/>
        <v/>
      </c>
      <c r="G392">
        <f ca="1"/>
        <v>3.7389142604908172E-2</v>
      </c>
      <c r="H392">
        <f ca="1"/>
        <v>6.239666399001654E-4</v>
      </c>
      <c r="I392" t="str">
        <f ca="1"/>
        <v/>
      </c>
      <c r="J392" t="str">
        <f ca="1"/>
        <v/>
      </c>
      <c r="K392">
        <f ca="1"/>
        <v>0</v>
      </c>
    </row>
    <row r="393" spans="1:11" x14ac:dyDescent="0.25">
      <c r="A393">
        <f ca="1"/>
        <v>88.799999999998931</v>
      </c>
      <c r="B393" t="str">
        <f ca="1"/>
        <v/>
      </c>
      <c r="C393">
        <f ca="1"/>
        <v>3.2918396077074301E-2</v>
      </c>
      <c r="D393">
        <f ca="1"/>
        <v>6.4920531287363803E-3</v>
      </c>
      <c r="E393" t="str">
        <f ca="1"/>
        <v/>
      </c>
      <c r="F393" t="str">
        <f ca="1"/>
        <v/>
      </c>
      <c r="G393">
        <f ca="1"/>
        <v>3.7484221480660912E-2</v>
      </c>
      <c r="H393">
        <f ca="1"/>
        <v>6.449010033750404E-4</v>
      </c>
      <c r="I393" t="str">
        <f ca="1"/>
        <v/>
      </c>
      <c r="J393" t="str">
        <f ca="1"/>
        <v/>
      </c>
      <c r="K393">
        <f ca="1"/>
        <v>0</v>
      </c>
    </row>
    <row r="394" spans="1:11" x14ac:dyDescent="0.25">
      <c r="A394">
        <f ca="1"/>
        <v>88.849999999998929</v>
      </c>
      <c r="B394" t="str">
        <f ca="1"/>
        <v/>
      </c>
      <c r="C394">
        <f ca="1"/>
        <v>3.3020188686440168E-2</v>
      </c>
      <c r="D394">
        <f ca="1"/>
        <v>6.6387841271690496E-3</v>
      </c>
      <c r="E394" t="str">
        <f ca="1"/>
        <v/>
      </c>
      <c r="F394" t="str">
        <f ca="1"/>
        <v/>
      </c>
      <c r="G394">
        <f ca="1"/>
        <v>3.757849853759191E-2</v>
      </c>
      <c r="H394">
        <f ca="1"/>
        <v>6.6646348618764186E-4</v>
      </c>
      <c r="I394" t="str">
        <f ca="1"/>
        <v/>
      </c>
      <c r="J394" t="str">
        <f ca="1"/>
        <v/>
      </c>
      <c r="K394">
        <f ca="1"/>
        <v>0</v>
      </c>
    </row>
    <row r="395" spans="1:11" x14ac:dyDescent="0.25">
      <c r="A395">
        <f ca="1"/>
        <v>88.899999999998926</v>
      </c>
      <c r="B395" t="str">
        <f ca="1"/>
        <v/>
      </c>
      <c r="C395">
        <f ca="1"/>
        <v>3.3121468019113122E-2</v>
      </c>
      <c r="D395">
        <f ca="1"/>
        <v>6.7881526364866052E-3</v>
      </c>
      <c r="E395" t="str">
        <f ca="1"/>
        <v/>
      </c>
      <c r="F395" t="str">
        <f ca="1"/>
        <v/>
      </c>
      <c r="G395">
        <f ca="1"/>
        <v>3.7671966516222469E-2</v>
      </c>
      <c r="H395">
        <f ca="1"/>
        <v>6.8867020622333697E-4</v>
      </c>
      <c r="I395" t="str">
        <f ca="1"/>
        <v/>
      </c>
      <c r="J395" t="str">
        <f ca="1"/>
        <v/>
      </c>
      <c r="K395">
        <f ca="1"/>
        <v>0</v>
      </c>
    </row>
    <row r="396" spans="1:11" x14ac:dyDescent="0.25">
      <c r="A396">
        <f ca="1"/>
        <v>88.949999999998923</v>
      </c>
      <c r="B396" t="str">
        <f ca="1"/>
        <v/>
      </c>
      <c r="C396">
        <f ca="1"/>
        <v>3.322222742910453E-2</v>
      </c>
      <c r="D396">
        <f ca="1"/>
        <v>6.9401877907804598E-3</v>
      </c>
      <c r="E396" t="str">
        <f ca="1"/>
        <v/>
      </c>
      <c r="F396" t="str">
        <f ca="1"/>
        <v/>
      </c>
      <c r="G396">
        <f ca="1"/>
        <v>3.7764618206406121E-2</v>
      </c>
      <c r="H396">
        <f ca="1"/>
        <v>7.1153760049814105E-4</v>
      </c>
      <c r="I396" t="str">
        <f ca="1"/>
        <v/>
      </c>
      <c r="J396" t="str">
        <f ca="1"/>
        <v/>
      </c>
      <c r="K396">
        <f ca="1"/>
        <v>0</v>
      </c>
    </row>
    <row r="397" spans="1:11" x14ac:dyDescent="0.25">
      <c r="A397">
        <f ca="1"/>
        <v>88.99999999999892</v>
      </c>
      <c r="B397" t="str">
        <f ca="1"/>
        <v/>
      </c>
      <c r="C397">
        <f ca="1"/>
        <v>3.3322460289177805E-2</v>
      </c>
      <c r="D397">
        <f ca="1"/>
        <v>7.0949185692429162E-3</v>
      </c>
      <c r="E397" t="str">
        <f ca="1"/>
        <v/>
      </c>
      <c r="F397" t="str">
        <f ca="1"/>
        <v/>
      </c>
      <c r="G397">
        <f ca="1"/>
        <v>3.7856446448253221E-2</v>
      </c>
      <c r="H397">
        <f ca="1"/>
        <v>7.350824283477702E-4</v>
      </c>
      <c r="I397" t="str">
        <f ca="1"/>
        <v/>
      </c>
      <c r="J397" t="str">
        <f ca="1"/>
        <v/>
      </c>
      <c r="K397">
        <f ca="1"/>
        <v>0</v>
      </c>
    </row>
    <row r="398" spans="1:11" x14ac:dyDescent="0.25">
      <c r="A398">
        <f ca="1"/>
        <v>89.049999999998917</v>
      </c>
      <c r="B398" t="str">
        <f ca="1"/>
        <v/>
      </c>
      <c r="C398">
        <f ca="1"/>
        <v>3.3422159991569243E-2</v>
      </c>
      <c r="D398">
        <f ca="1"/>
        <v>7.2523737809778045E-3</v>
      </c>
      <c r="E398" t="str">
        <f ca="1"/>
        <v/>
      </c>
      <c r="F398" t="str">
        <f ca="1"/>
        <v/>
      </c>
      <c r="G398">
        <f ca="1"/>
        <v>3.7947444133050887E-2</v>
      </c>
      <c r="H398">
        <f ca="1"/>
        <v>7.5932177454031532E-4</v>
      </c>
      <c r="I398" t="str">
        <f ca="1"/>
        <v/>
      </c>
      <c r="J398" t="str">
        <f ca="1"/>
        <v/>
      </c>
      <c r="K398">
        <f ca="1"/>
        <v>0</v>
      </c>
    </row>
    <row r="399" spans="1:11" x14ac:dyDescent="0.25">
      <c r="A399">
        <f ca="1"/>
        <v>89.099999999998914</v>
      </c>
      <c r="B399" t="str">
        <f ca="1"/>
        <v/>
      </c>
      <c r="C399">
        <f ca="1"/>
        <v>3.352131994870846E-2</v>
      </c>
      <c r="D399">
        <f ca="1"/>
        <v>7.412582049557785E-3</v>
      </c>
      <c r="E399" t="str">
        <f ca="1"/>
        <v/>
      </c>
      <c r="F399" t="str">
        <f ca="1"/>
        <v/>
      </c>
      <c r="G399">
        <f ca="1"/>
        <v>3.8037604204178017E-2</v>
      </c>
      <c r="H399">
        <f ca="1"/>
        <v>7.8427305230786707E-4</v>
      </c>
      <c r="I399" t="str">
        <f ca="1"/>
        <v/>
      </c>
      <c r="J399" t="str">
        <f ca="1"/>
        <v/>
      </c>
      <c r="K399">
        <f ca="1"/>
        <v>0</v>
      </c>
    </row>
    <row r="400" spans="1:11" x14ac:dyDescent="0.25">
      <c r="A400">
        <f ca="1"/>
        <v>89.149999999998911</v>
      </c>
      <c r="B400" t="str">
        <f ca="1"/>
        <v/>
      </c>
      <c r="C400">
        <f ca="1"/>
        <v>3.361993359393859E-2</v>
      </c>
      <c r="D400">
        <f ca="1"/>
        <v>7.5755717973319198E-3</v>
      </c>
      <c r="E400" t="str">
        <f ca="1"/>
        <v/>
      </c>
      <c r="F400" t="str">
        <f ca="1"/>
        <v/>
      </c>
      <c r="G400">
        <f ca="1"/>
        <v>3.8126919658015304E-2</v>
      </c>
      <c r="H400">
        <f ca="1"/>
        <v>8.0995400629238175E-4</v>
      </c>
      <c r="I400" t="str">
        <f ca="1"/>
        <v/>
      </c>
      <c r="J400" t="str">
        <f ca="1"/>
        <v/>
      </c>
      <c r="K400">
        <f ca="1"/>
        <v>0</v>
      </c>
    </row>
    <row r="401" spans="1:11" x14ac:dyDescent="0.25">
      <c r="A401">
        <f ca="1"/>
        <v>89.199999999998909</v>
      </c>
      <c r="B401" t="str">
        <f ca="1"/>
        <v/>
      </c>
      <c r="C401">
        <f ca="1"/>
        <v>3.3717994382235925E-2</v>
      </c>
      <c r="D401">
        <f ca="1"/>
        <v>7.7413712294874737E-3</v>
      </c>
      <c r="E401" t="str">
        <f ca="1"/>
        <v/>
      </c>
      <c r="F401" t="str">
        <f ca="1"/>
        <v/>
      </c>
      <c r="G401">
        <f ca="1"/>
        <v>3.8215383544850073E-2</v>
      </c>
      <c r="H401">
        <f ca="1"/>
        <v>8.3638271540092588E-4</v>
      </c>
      <c r="I401" t="str">
        <f ca="1"/>
        <v/>
      </c>
      <c r="J401" t="str">
        <f ca="1"/>
        <v/>
      </c>
      <c r="K401">
        <f ca="1"/>
        <v>0</v>
      </c>
    </row>
    <row r="402" spans="1:11" x14ac:dyDescent="0.25">
      <c r="A402">
        <f ca="1"/>
        <v>89.249999999998906</v>
      </c>
      <c r="B402" t="str">
        <f ca="1"/>
        <v/>
      </c>
      <c r="C402">
        <f ca="1"/>
        <v>3.3815495790929018E-2</v>
      </c>
      <c r="D402">
        <f ca="1"/>
        <v>7.9100083178703217E-3</v>
      </c>
      <c r="E402" t="str">
        <f ca="1"/>
        <v/>
      </c>
      <c r="F402" t="str">
        <f ca="1"/>
        <v/>
      </c>
      <c r="G402">
        <f ca="1"/>
        <v>3.8302988969775728E-2</v>
      </c>
      <c r="H402">
        <f ca="1"/>
        <v>8.6357759556540128E-4</v>
      </c>
      <c r="I402" t="str">
        <f ca="1"/>
        <v/>
      </c>
      <c r="J402" t="str">
        <f ca="1"/>
        <v/>
      </c>
      <c r="K402">
        <f ca="1"/>
        <v>0</v>
      </c>
    </row>
    <row r="403" spans="1:11" x14ac:dyDescent="0.25">
      <c r="A403">
        <f ca="1"/>
        <v>89.299999999998903</v>
      </c>
      <c r="B403" t="str">
        <f ca="1"/>
        <v/>
      </c>
      <c r="C403">
        <f ca="1"/>
        <v>3.3912431320417095E-2</v>
      </c>
      <c r="D403">
        <f ca="1"/>
        <v>8.0815107845682646E-3</v>
      </c>
      <c r="E403" t="str">
        <f ca="1"/>
        <v/>
      </c>
      <c r="F403" t="str">
        <f ca="1"/>
        <v/>
      </c>
      <c r="G403">
        <f ca="1"/>
        <v>3.8389729093585692E-2</v>
      </c>
      <c r="H403">
        <f ca="1"/>
        <v>8.9155740240174578E-4</v>
      </c>
      <c r="I403" t="str">
        <f ca="1"/>
        <v/>
      </c>
      <c r="J403" t="str">
        <f ca="1"/>
        <v/>
      </c>
      <c r="K403">
        <f ca="1"/>
        <v>0</v>
      </c>
    </row>
    <row r="404" spans="1:11" x14ac:dyDescent="0.25">
      <c r="A404">
        <f ca="1"/>
        <v>89.3499999999989</v>
      </c>
      <c r="B404" t="str">
        <f ca="1"/>
        <v/>
      </c>
      <c r="C404">
        <f ca="1"/>
        <v>3.4008794494887661E-2</v>
      </c>
      <c r="D404">
        <f ca="1"/>
        <v>8.2559060852622091E-3</v>
      </c>
      <c r="E404" t="str">
        <f ca="1"/>
        <v/>
      </c>
      <c r="F404" t="str">
        <f ca="1"/>
        <v/>
      </c>
      <c r="G404">
        <f ca="1"/>
        <v>3.8475597133661686E-2</v>
      </c>
      <c r="H404">
        <f ca="1"/>
        <v>9.2034123376352923E-4</v>
      </c>
      <c r="I404" t="str">
        <f ca="1"/>
        <v/>
      </c>
      <c r="J404" t="str">
        <f ca="1"/>
        <v/>
      </c>
      <c r="K404">
        <f ca="1"/>
        <v>0</v>
      </c>
    </row>
    <row r="405" spans="1:11" x14ac:dyDescent="0.25">
      <c r="A405">
        <f ca="1"/>
        <v>89.399999999998897</v>
      </c>
      <c r="B405" t="str">
        <f ca="1"/>
        <v/>
      </c>
      <c r="C405">
        <f ca="1"/>
        <v>3.4104578863033148E-2</v>
      </c>
      <c r="D405">
        <f ca="1"/>
        <v>8.4332213923501258E-3</v>
      </c>
      <c r="E405" t="str">
        <f ca="1"/>
        <v/>
      </c>
      <c r="F405" t="str">
        <f ca="1"/>
        <v/>
      </c>
      <c r="G405">
        <f ca="1"/>
        <v>3.8560586364856132E-2</v>
      </c>
      <c r="H405">
        <f ca="1"/>
        <v>9.4994853218475963E-4</v>
      </c>
      <c r="I405" t="str">
        <f ca="1"/>
        <v/>
      </c>
      <c r="J405" t="str">
        <f ca="1"/>
        <v/>
      </c>
      <c r="K405">
        <f ca="1"/>
        <v>0</v>
      </c>
    </row>
    <row r="406" spans="1:11" x14ac:dyDescent="0.25">
      <c r="A406">
        <f ca="1"/>
        <v>89.449999999998894</v>
      </c>
      <c r="B406" t="str">
        <f ca="1"/>
        <v/>
      </c>
      <c r="C406">
        <f ca="1"/>
        <v>3.4199777998766626E-2</v>
      </c>
      <c r="D406">
        <f ca="1"/>
        <v>8.6134835778491313E-3</v>
      </c>
      <c r="E406" t="str">
        <f ca="1"/>
        <v/>
      </c>
      <c r="F406" t="str">
        <f ca="1"/>
        <v/>
      </c>
      <c r="G406">
        <f ca="1"/>
        <v>3.8644690120368586E-2</v>
      </c>
      <c r="H406">
        <f ca="1"/>
        <v>9.8039908720667403E-4</v>
      </c>
      <c r="I406" t="str">
        <f ca="1"/>
        <v/>
      </c>
      <c r="J406" t="str">
        <f ca="1"/>
        <v/>
      </c>
      <c r="K406">
        <f ca="1"/>
        <v>0</v>
      </c>
    </row>
    <row r="407" spans="1:11" x14ac:dyDescent="0.25">
      <c r="A407">
        <f ca="1"/>
        <v>89.499999999998892</v>
      </c>
      <c r="B407" t="str">
        <f ca="1"/>
        <v/>
      </c>
      <c r="C407">
        <f ca="1"/>
        <v>3.4294385501936302E-2</v>
      </c>
      <c r="D407">
        <f ca="1"/>
        <v>8.7967191960813453E-3</v>
      </c>
      <c r="E407" t="str">
        <f ca="1"/>
        <v/>
      </c>
      <c r="F407" t="str">
        <f ca="1"/>
        <v/>
      </c>
      <c r="G407">
        <f ca="1"/>
        <v>3.8727901792615982E-2</v>
      </c>
      <c r="H407">
        <f ca="1"/>
        <v>1.0117130375831714E-3</v>
      </c>
      <c r="I407" t="str">
        <f ca="1"/>
        <v/>
      </c>
      <c r="J407" t="str">
        <f ca="1"/>
        <v/>
      </c>
      <c r="K407">
        <f ca="1"/>
        <v>0</v>
      </c>
    </row>
    <row r="408" spans="1:11" x14ac:dyDescent="0.25">
      <c r="A408">
        <f ca="1"/>
        <v>89.549999999998889</v>
      </c>
      <c r="B408" t="str">
        <f ca="1"/>
        <v/>
      </c>
      <c r="C408">
        <f ca="1"/>
        <v>3.4388394999038834E-2</v>
      </c>
      <c r="D408">
        <f ca="1"/>
        <v>8.9829544661492438E-3</v>
      </c>
      <c r="E408" t="str">
        <f ca="1"/>
        <v/>
      </c>
      <c r="F408" t="str">
        <f ca="1"/>
        <v/>
      </c>
      <c r="G408">
        <f ca="1"/>
        <v>3.8810214834096565E-2</v>
      </c>
      <c r="H408">
        <f ca="1"/>
        <v>1.0439108733594957E-3</v>
      </c>
      <c r="I408" t="str">
        <f ca="1"/>
        <v/>
      </c>
      <c r="J408" t="str">
        <f ca="1"/>
        <v/>
      </c>
      <c r="K408">
        <f ca="1"/>
        <v>0</v>
      </c>
    </row>
    <row r="409" spans="1:11" x14ac:dyDescent="0.25">
      <c r="A409">
        <f ca="1"/>
        <v>89.599999999998886</v>
      </c>
      <c r="B409" t="str">
        <f ca="1"/>
        <v/>
      </c>
      <c r="C409">
        <f ca="1"/>
        <v>3.4481800143931263E-2</v>
      </c>
      <c r="D409">
        <f ca="1"/>
        <v>9.1722152542067243E-3</v>
      </c>
      <c r="E409" t="str">
        <f ca="1"/>
        <v/>
      </c>
      <c r="F409" t="str">
        <f ca="1"/>
        <v/>
      </c>
      <c r="G409">
        <f ca="1"/>
        <v>3.8891622758247341E-2</v>
      </c>
      <c r="H409">
        <f ca="1"/>
        <v>1.0770134378186981E-3</v>
      </c>
      <c r="I409" t="str">
        <f ca="1"/>
        <v/>
      </c>
      <c r="J409" t="str">
        <f ca="1"/>
        <v/>
      </c>
      <c r="K409">
        <f ca="1"/>
        <v>0</v>
      </c>
    </row>
    <row r="410" spans="1:11" x14ac:dyDescent="0.25">
      <c r="A410">
        <f ca="1"/>
        <v>89.649999999998883</v>
      </c>
      <c r="B410" t="str">
        <f ca="1"/>
        <v/>
      </c>
      <c r="C410">
        <f ca="1"/>
        <v>3.4574594618541468E-2</v>
      </c>
      <c r="D410">
        <f ca="1"/>
        <v>9.3645270555323037E-3</v>
      </c>
      <c r="E410" t="str">
        <f ca="1"/>
        <v/>
      </c>
      <c r="F410" t="str">
        <f ca="1"/>
        <v/>
      </c>
      <c r="G410">
        <f ca="1"/>
        <v>3.8972119140294914E-2</v>
      </c>
      <c r="H410">
        <f ca="1"/>
        <v>1.1110419292903132E-3</v>
      </c>
      <c r="I410" t="str">
        <f ca="1"/>
        <v/>
      </c>
      <c r="J410" t="str">
        <f ca="1"/>
        <v/>
      </c>
      <c r="K410">
        <f ca="1"/>
        <v>0</v>
      </c>
    </row>
    <row r="411" spans="1:11" x14ac:dyDescent="0.25">
      <c r="A411">
        <f ca="1"/>
        <v>89.69999999999888</v>
      </c>
      <c r="B411" t="str">
        <f ca="1"/>
        <v/>
      </c>
      <c r="C411">
        <f ca="1"/>
        <v>3.4666772133577106E-2</v>
      </c>
      <c r="D411">
        <f ca="1"/>
        <v>9.5599149764109947E-3</v>
      </c>
      <c r="E411" t="str">
        <f ca="1"/>
        <v/>
      </c>
      <c r="F411" t="str">
        <f ca="1"/>
        <v/>
      </c>
      <c r="G411">
        <f ca="1"/>
        <v>3.9051697618099498E-2</v>
      </c>
      <c r="H411">
        <f ca="1"/>
        <v>1.1460179028156695E-3</v>
      </c>
      <c r="I411" t="str">
        <f ca="1"/>
        <v/>
      </c>
      <c r="J411" t="str">
        <f ca="1"/>
        <v/>
      </c>
      <c r="K411">
        <f ca="1"/>
        <v>0</v>
      </c>
    </row>
    <row r="412" spans="1:11" x14ac:dyDescent="0.25">
      <c r="A412">
        <f ca="1"/>
        <v>89.749999999998877</v>
      </c>
      <c r="B412" t="str">
        <f ca="1"/>
        <v/>
      </c>
      <c r="C412">
        <f ca="1"/>
        <v>3.475832642923276E-2</v>
      </c>
      <c r="D412">
        <f ca="1"/>
        <v>9.7584037158320591E-3</v>
      </c>
      <c r="E412" t="str">
        <f ca="1"/>
        <v/>
      </c>
      <c r="F412" t="str">
        <f ca="1"/>
        <v/>
      </c>
      <c r="G412">
        <f ca="1"/>
        <v>3.9130351892991994E-2</v>
      </c>
      <c r="H412">
        <f ca="1"/>
        <v>1.1819632716641309E-3</v>
      </c>
      <c r="I412" t="str">
        <f ca="1"/>
        <v/>
      </c>
      <c r="J412" t="str">
        <f ca="1"/>
        <v/>
      </c>
      <c r="K412">
        <f ca="1"/>
        <v>0</v>
      </c>
    </row>
    <row r="413" spans="1:11" x14ac:dyDescent="0.25">
      <c r="A413">
        <f ca="1"/>
        <v>89.799999999998875</v>
      </c>
      <c r="B413" t="str">
        <f ca="1"/>
        <v/>
      </c>
      <c r="C413">
        <f ca="1"/>
        <v>3.4849251275895415E-2</v>
      </c>
      <c r="D413">
        <f ca="1"/>
        <v>9.9600175470095798E-3</v>
      </c>
      <c r="E413" t="str">
        <f ca="1"/>
        <v/>
      </c>
      <c r="F413" t="str">
        <f ca="1"/>
        <v/>
      </c>
      <c r="G413">
        <f ca="1"/>
        <v>3.9208075730603975E-2</v>
      </c>
      <c r="H413">
        <f ca="1"/>
        <v>1.218900308694543E-3</v>
      </c>
      <c r="I413" t="str">
        <f ca="1"/>
        <v/>
      </c>
      <c r="J413" t="str">
        <f ca="1"/>
        <v/>
      </c>
      <c r="K413">
        <f ca="1"/>
        <v>0</v>
      </c>
    </row>
    <row r="414" spans="1:11" x14ac:dyDescent="0.25">
      <c r="A414">
        <f ca="1"/>
        <v>89.849999999998872</v>
      </c>
      <c r="B414" t="str">
        <f ca="1"/>
        <v/>
      </c>
      <c r="C414">
        <f ca="1"/>
        <v>3.493954047484793E-2</v>
      </c>
      <c r="D414">
        <f ca="1"/>
        <v>1.0164780298733573E-2</v>
      </c>
      <c r="E414" t="str">
        <f ca="1"/>
        <v/>
      </c>
      <c r="F414" t="str">
        <f ca="1"/>
        <v/>
      </c>
      <c r="G414">
        <f ca="1"/>
        <v>3.9284862961690405E-2</v>
      </c>
      <c r="H414">
        <f ca="1"/>
        <v>1.2568516475560862E-3</v>
      </c>
      <c r="I414" t="str">
        <f ca="1"/>
        <v/>
      </c>
      <c r="J414" t="str">
        <f ca="1"/>
        <v/>
      </c>
      <c r="K414">
        <f ca="1"/>
        <v>0</v>
      </c>
    </row>
    <row r="415" spans="1:11" x14ac:dyDescent="0.25">
      <c r="A415">
        <f ca="1"/>
        <v>89.899999999998869</v>
      </c>
      <c r="B415" t="str">
        <f ca="1"/>
        <v/>
      </c>
      <c r="C415">
        <f ca="1"/>
        <v>3.5029187858970565E-2</v>
      </c>
      <c r="D415">
        <f ca="1"/>
        <v>1.0372715336559377E-2</v>
      </c>
      <c r="E415" t="str">
        <f ca="1"/>
        <v/>
      </c>
      <c r="F415" t="str">
        <f ca="1"/>
        <v/>
      </c>
      <c r="G415">
        <f ca="1"/>
        <v>3.9360707482944964E-2</v>
      </c>
      <c r="H415">
        <f ca="1"/>
        <v>1.295840283722672E-3</v>
      </c>
      <c r="I415" t="str">
        <f ca="1"/>
        <v/>
      </c>
      <c r="J415" t="str">
        <f ca="1"/>
        <v/>
      </c>
      <c r="K415">
        <f ca="1"/>
        <v>0</v>
      </c>
    </row>
    <row r="416" spans="1:11" x14ac:dyDescent="0.25">
      <c r="A416">
        <f ca="1"/>
        <v>89.949999999998866</v>
      </c>
      <c r="B416" t="str">
        <f ca="1"/>
        <v/>
      </c>
      <c r="C416">
        <f ca="1"/>
        <v>3.5118187293440281E-2</v>
      </c>
      <c r="D416">
        <f ca="1"/>
        <v>1.0583845543843236E-2</v>
      </c>
      <c r="E416" t="str">
        <f ca="1"/>
        <v/>
      </c>
      <c r="F416" t="str">
        <f ca="1"/>
        <v/>
      </c>
      <c r="G416">
        <f ca="1"/>
        <v>3.9435603257807796E-2</v>
      </c>
      <c r="H416">
        <f ca="1"/>
        <v>1.3358895753550072E-3</v>
      </c>
      <c r="I416" t="str">
        <f ca="1"/>
        <v/>
      </c>
      <c r="J416" t="str">
        <f ca="1"/>
        <v/>
      </c>
      <c r="K416">
        <f ca="1"/>
        <v>0</v>
      </c>
    </row>
    <row r="417" spans="1:11" x14ac:dyDescent="0.25">
      <c r="A417">
        <f ca="1"/>
        <v>89.999999999998863</v>
      </c>
      <c r="B417">
        <f ca="1"/>
        <v>89.999999999998863</v>
      </c>
      <c r="C417">
        <f ca="1"/>
        <v>3.5206532676427947E-2</v>
      </c>
      <c r="D417">
        <f ca="1"/>
        <v>1.0798193302632699E-2</v>
      </c>
      <c r="E417" t="str">
        <f ca="1"/>
        <v/>
      </c>
      <c r="F417" t="str">
        <f ca="1"/>
        <v/>
      </c>
      <c r="G417">
        <f ca="1"/>
        <v>3.9509544317265589E-2</v>
      </c>
      <c r="H417">
        <f ca="1"/>
        <v>1.3770232439843432E-3</v>
      </c>
      <c r="I417" t="str">
        <f ca="1"/>
        <v/>
      </c>
      <c r="J417" t="str">
        <f ca="1"/>
        <v/>
      </c>
      <c r="K417">
        <f ca="1"/>
        <v>0</v>
      </c>
    </row>
    <row r="418" spans="1:11" x14ac:dyDescent="0.25">
      <c r="A418">
        <f ca="1"/>
        <v>90.04999999999886</v>
      </c>
      <c r="B418" t="str">
        <f ca="1"/>
        <v/>
      </c>
      <c r="C418">
        <f ca="1"/>
        <v>3.5294217939793031E-2</v>
      </c>
      <c r="D418">
        <f ca="1"/>
        <v>1.1015780474420157E-2</v>
      </c>
      <c r="E418" t="str">
        <f ca="1"/>
        <v/>
      </c>
      <c r="F418" t="str">
        <f ca="1"/>
        <v/>
      </c>
      <c r="G418">
        <f ca="1"/>
        <v>3.9582524760643736E-2</v>
      </c>
      <c r="H418">
        <f ca="1"/>
        <v>1.4192653750119378E-3</v>
      </c>
      <c r="I418" t="str">
        <f ca="1"/>
        <v/>
      </c>
      <c r="J418" t="str">
        <f ca="1"/>
        <v/>
      </c>
      <c r="K418">
        <f ca="1"/>
        <v>0</v>
      </c>
    </row>
    <row r="419" spans="1:11" x14ac:dyDescent="0.25">
      <c r="A419">
        <f ca="1"/>
        <v>90.099999999998857</v>
      </c>
      <c r="B419" t="str">
        <f ca="1"/>
        <v/>
      </c>
      <c r="C419">
        <f ca="1"/>
        <v>3.5381237049775985E-2</v>
      </c>
      <c r="D419">
        <f ca="1"/>
        <v>1.1236628380768525E-2</v>
      </c>
      <c r="E419" t="str">
        <f ca="1"/>
        <v/>
      </c>
      <c r="F419" t="str">
        <f ca="1"/>
        <v/>
      </c>
      <c r="G419">
        <f ca="1"/>
        <v>3.9654538756390592E-2</v>
      </c>
      <c r="H419">
        <f ca="1"/>
        <v>1.4626404180181746E-3</v>
      </c>
      <c r="I419" t="str">
        <f ca="1"/>
        <v/>
      </c>
      <c r="J419" t="str">
        <f ca="1"/>
        <v/>
      </c>
      <c r="K419">
        <f ca="1"/>
        <v>0</v>
      </c>
    </row>
    <row r="420" spans="1:11" x14ac:dyDescent="0.25">
      <c r="A420">
        <f ca="1"/>
        <v>90.149999999998855</v>
      </c>
      <c r="B420" t="str">
        <f ca="1"/>
        <v/>
      </c>
      <c r="C420">
        <f ca="1"/>
        <v>3.5467584007687923E-2</v>
      </c>
      <c r="D420">
        <f ca="1"/>
        <v>1.1460757783818254E-2</v>
      </c>
      <c r="E420" t="str">
        <f ca="1"/>
        <v/>
      </c>
      <c r="F420" t="str">
        <f ca="1"/>
        <v/>
      </c>
      <c r="G420">
        <f ca="1"/>
        <v>3.972558054285346E-2</v>
      </c>
      <c r="H420">
        <f ca="1"/>
        <v>1.5071731868753055E-3</v>
      </c>
      <c r="I420" t="str">
        <f ca="1"/>
        <v/>
      </c>
      <c r="J420" t="str">
        <f ca="1"/>
        <v/>
      </c>
      <c r="K420">
        <f ca="1"/>
        <v>0</v>
      </c>
    </row>
    <row r="421" spans="1:11" x14ac:dyDescent="0.25">
      <c r="A421">
        <f ca="1"/>
        <v>90.199999999998852</v>
      </c>
      <c r="B421" t="str">
        <f ca="1"/>
        <v/>
      </c>
      <c r="C421">
        <f ca="1"/>
        <v>3.5553252850597752E-2</v>
      </c>
      <c r="D421">
        <f ca="1"/>
        <v>1.1688188866685035E-2</v>
      </c>
      <c r="E421" t="str">
        <f ca="1"/>
        <v/>
      </c>
      <c r="F421" t="str">
        <f ca="1"/>
        <v/>
      </c>
      <c r="G421">
        <f ca="1"/>
        <v>3.9795644429046401E-2</v>
      </c>
      <c r="H421">
        <f ca="1"/>
        <v>1.5528888596576672E-3</v>
      </c>
      <c r="I421" t="str">
        <f ca="1"/>
        <v/>
      </c>
      <c r="J421" t="str">
        <f ca="1"/>
        <v/>
      </c>
      <c r="K421">
        <f ca="1"/>
        <v>0</v>
      </c>
    </row>
    <row r="422" spans="1:11" x14ac:dyDescent="0.25">
      <c r="A422">
        <f ca="1"/>
        <v>90.249999999998849</v>
      </c>
      <c r="B422" t="str">
        <f ca="1"/>
        <v/>
      </c>
      <c r="C422">
        <f ca="1"/>
        <v>3.5638237652016382E-2</v>
      </c>
      <c r="D422">
        <f ca="1"/>
        <v>1.1918941213757864E-2</v>
      </c>
      <c r="E422" t="str">
        <f ca="1"/>
        <v/>
      </c>
      <c r="F422" t="str">
        <f ca="1"/>
        <v/>
      </c>
      <c r="G422">
        <f ca="1"/>
        <v>3.9864724795409541E-2</v>
      </c>
      <c r="H422">
        <f ca="1"/>
        <v>1.5998129783432915E-3</v>
      </c>
      <c r="I422" t="str">
        <f ca="1"/>
        <v/>
      </c>
      <c r="J422" t="str">
        <f ca="1"/>
        <v/>
      </c>
      <c r="K422">
        <f ca="1"/>
        <v>0</v>
      </c>
    </row>
    <row r="423" spans="1:11" x14ac:dyDescent="0.25">
      <c r="A423">
        <f ca="1"/>
        <v>90.299999999998846</v>
      </c>
      <c r="B423" t="str">
        <f ca="1"/>
        <v/>
      </c>
      <c r="C423">
        <f ca="1"/>
        <v>3.5722532522578142E-2</v>
      </c>
      <c r="D423">
        <f ca="1"/>
        <v>1.2153033790907512E-2</v>
      </c>
      <c r="E423" t="str">
        <f ca="1"/>
        <v/>
      </c>
      <c r="F423" t="str">
        <f ca="1"/>
        <v/>
      </c>
      <c r="G423">
        <f ca="1"/>
        <v>3.9932816094559835E-2</v>
      </c>
      <c r="H423">
        <f ca="1"/>
        <v>1.6479714483007171E-3</v>
      </c>
      <c r="I423" t="str">
        <f ca="1"/>
        <v/>
      </c>
      <c r="J423" t="str">
        <f ca="1"/>
        <v/>
      </c>
      <c r="K423">
        <f ca="1"/>
        <v>0</v>
      </c>
    </row>
    <row r="424" spans="1:11" x14ac:dyDescent="0.25">
      <c r="A424">
        <f ca="1"/>
        <v>90.349999999998843</v>
      </c>
      <c r="B424" t="str">
        <f ca="1"/>
        <v/>
      </c>
      <c r="C424">
        <f ca="1"/>
        <v>3.5806131610719154E-2</v>
      </c>
      <c r="D424">
        <f ca="1"/>
        <v>1.2390484925615499E-2</v>
      </c>
      <c r="E424" t="str">
        <f ca="1"/>
        <v/>
      </c>
      <c r="F424" t="str">
        <f ca="1"/>
        <v/>
      </c>
      <c r="G424">
        <f ca="1"/>
        <v>3.9999912852033054E-2</v>
      </c>
      <c r="H424">
        <f ca="1"/>
        <v>1.6973905375548784E-3</v>
      </c>
      <c r="I424" t="str">
        <f ca="1"/>
        <v/>
      </c>
      <c r="J424" t="str">
        <f ca="1"/>
        <v/>
      </c>
      <c r="K424">
        <f ca="1"/>
        <v>0</v>
      </c>
    </row>
    <row r="425" spans="1:11" x14ac:dyDescent="0.25">
      <c r="A425">
        <f ca="1"/>
        <v>90.39999999999884</v>
      </c>
      <c r="B425" t="str">
        <f ca="1"/>
        <v/>
      </c>
      <c r="C425">
        <f ca="1"/>
        <v>3.5889029103352552E-2</v>
      </c>
      <c r="D425">
        <f ca="1"/>
        <v>1.2631312287034104E-2</v>
      </c>
      <c r="E425" t="str">
        <f ca="1"/>
        <v/>
      </c>
      <c r="F425" t="str">
        <f ca="1"/>
        <v/>
      </c>
      <c r="G425">
        <f ca="1"/>
        <v>4.0066009667017025E-2</v>
      </c>
      <c r="H425">
        <f ca="1"/>
        <v>1.7480968758258587E-3</v>
      </c>
      <c r="I425" t="str">
        <f ca="1"/>
        <v/>
      </c>
      <c r="J425" t="str">
        <f ca="1"/>
        <v/>
      </c>
      <c r="K425">
        <f ca="1"/>
        <v>0</v>
      </c>
    </row>
    <row r="426" spans="1:11" x14ac:dyDescent="0.25">
      <c r="A426">
        <f ca="1"/>
        <v>90.449999999998838</v>
      </c>
      <c r="B426" t="str">
        <f ca="1"/>
        <v/>
      </c>
      <c r="C426">
        <f ca="1"/>
        <v>3.5971219226540493E-2</v>
      </c>
      <c r="D426">
        <f ca="1"/>
        <v>1.2875532865988155E-2</v>
      </c>
      <c r="E426" t="str">
        <f ca="1"/>
        <v/>
      </c>
      <c r="F426" t="str">
        <f ca="1"/>
        <v/>
      </c>
      <c r="G426">
        <f ca="1"/>
        <v>4.0131101213075775E-2</v>
      </c>
      <c r="H426">
        <f ca="1"/>
        <v>1.8001174533343442E-3</v>
      </c>
      <c r="I426" t="str">
        <f ca="1"/>
        <v/>
      </c>
      <c r="J426" t="str">
        <f ca="1"/>
        <v/>
      </c>
      <c r="K426">
        <f ca="1"/>
        <v>0</v>
      </c>
    </row>
    <row r="427" spans="1:11" x14ac:dyDescent="0.25">
      <c r="A427">
        <f ca="1"/>
        <v>90.499999999998835</v>
      </c>
      <c r="B427" t="str">
        <f ca="1"/>
        <v/>
      </c>
      <c r="C427">
        <f ca="1"/>
        <v>3.6052696246162905E-2</v>
      </c>
      <c r="D427">
        <f ca="1"/>
        <v>1.3123162954929508E-2</v>
      </c>
      <c r="E427" t="str">
        <f ca="1"/>
        <v/>
      </c>
      <c r="F427" t="str">
        <f ca="1"/>
        <v/>
      </c>
      <c r="G427">
        <f ca="1"/>
        <v>4.0195182238864584E-2</v>
      </c>
      <c r="H427">
        <f ca="1"/>
        <v>1.8534796193675745E-3</v>
      </c>
      <c r="I427" t="str">
        <f ca="1"/>
        <v/>
      </c>
      <c r="J427" t="str">
        <f ca="1"/>
        <v/>
      </c>
      <c r="K427">
        <f ca="1"/>
        <v>0</v>
      </c>
    </row>
    <row r="428" spans="1:11" x14ac:dyDescent="0.25">
      <c r="A428">
        <f ca="1"/>
        <v>90.549999999998832</v>
      </c>
      <c r="B428" t="str">
        <f ca="1"/>
        <v/>
      </c>
      <c r="C428">
        <f ca="1"/>
        <v>3.6133454468582668E-2</v>
      </c>
      <c r="D428">
        <f ca="1"/>
        <v>1.337421812785552E-2</v>
      </c>
      <c r="E428" t="str">
        <f ca="1"/>
        <v/>
      </c>
      <c r="F428" t="str">
        <f ca="1"/>
        <v/>
      </c>
      <c r="G428">
        <f ca="1"/>
        <v>4.0258247568835802E-2</v>
      </c>
      <c r="H428">
        <f ca="1"/>
        <v>1.9082110805996406E-3</v>
      </c>
      <c r="I428" t="str">
        <f ca="1"/>
        <v/>
      </c>
      <c r="J428" t="str">
        <f ca="1"/>
        <v/>
      </c>
      <c r="K428">
        <f ca="1"/>
        <v>0</v>
      </c>
    </row>
    <row r="429" spans="1:11" x14ac:dyDescent="0.25">
      <c r="A429">
        <f ca="1"/>
        <v>90.599999999998829</v>
      </c>
      <c r="B429" t="str">
        <f ca="1"/>
        <v/>
      </c>
      <c r="C429">
        <f ca="1"/>
        <v>3.6213488241307358E-2</v>
      </c>
      <c r="D429">
        <f ca="1"/>
        <v>1.3628713220202916E-2</v>
      </c>
      <c r="E429" t="str">
        <f ca="1"/>
        <v/>
      </c>
      <c r="F429" t="str">
        <f ca="1"/>
        <v/>
      </c>
      <c r="G429">
        <f ca="1"/>
        <v>4.0320292103935201E-2</v>
      </c>
      <c r="H429">
        <f ca="1"/>
        <v>1.9643398991599182E-3</v>
      </c>
      <c r="I429" t="str">
        <f ca="1"/>
        <v/>
      </c>
      <c r="J429" t="str">
        <f ca="1"/>
        <v/>
      </c>
      <c r="K429">
        <f ca="1"/>
        <v>0</v>
      </c>
    </row>
    <row r="430" spans="1:11" x14ac:dyDescent="0.25">
      <c r="A430">
        <f ca="1"/>
        <v>90.649999999998826</v>
      </c>
      <c r="B430" t="str">
        <f ca="1"/>
        <v/>
      </c>
      <c r="C430">
        <f ca="1"/>
        <v>3.6292791953647215E-2</v>
      </c>
      <c r="D430">
        <f ca="1"/>
        <v>1.3886662308728741E-2</v>
      </c>
      <c r="E430" t="str">
        <f ca="1"/>
        <v/>
      </c>
      <c r="F430" t="str">
        <f ca="1"/>
        <v/>
      </c>
      <c r="G430">
        <f ca="1"/>
        <v>4.0381310822288893E-2</v>
      </c>
      <c r="H430">
        <f ca="1"/>
        <v>2.021894490443512E-3</v>
      </c>
      <c r="I430" t="str">
        <f ca="1"/>
        <v/>
      </c>
      <c r="J430" t="str">
        <f ca="1"/>
        <v/>
      </c>
      <c r="K430">
        <f ca="1"/>
        <v>0</v>
      </c>
    </row>
    <row r="431" spans="1:11" x14ac:dyDescent="0.25">
      <c r="A431">
        <f ca="1"/>
        <v>90.699999999998823</v>
      </c>
      <c r="B431" t="str">
        <f ca="1"/>
        <v/>
      </c>
      <c r="C431">
        <f ca="1"/>
        <v>3.6371360037369502E-2</v>
      </c>
      <c r="D431">
        <f ca="1"/>
        <v>1.4148078691390486E-2</v>
      </c>
      <c r="E431" t="str">
        <f ca="1"/>
        <v/>
      </c>
      <c r="F431" t="str">
        <f ca="1"/>
        <v/>
      </c>
      <c r="G431">
        <f ca="1"/>
        <v>4.0441298779880522E-2</v>
      </c>
      <c r="H431">
        <f ca="1"/>
        <v>2.0809036206575534E-3</v>
      </c>
      <c r="I431" t="str">
        <f ca="1"/>
        <v/>
      </c>
      <c r="J431" t="str">
        <f ca="1"/>
        <v/>
      </c>
      <c r="K431">
        <f ca="1"/>
        <v>0</v>
      </c>
    </row>
    <row r="432" spans="1:11" x14ac:dyDescent="0.25">
      <c r="A432">
        <f ca="1"/>
        <v>90.74999999999882</v>
      </c>
      <c r="B432" t="str">
        <f ca="1"/>
        <v/>
      </c>
      <c r="C432">
        <f ca="1"/>
        <v>3.6449186967348821E-2</v>
      </c>
      <c r="D432">
        <f ca="1"/>
        <v>1.4412974867237308E-2</v>
      </c>
      <c r="E432" t="str">
        <f ca="1"/>
        <v/>
      </c>
      <c r="F432" t="str">
        <f ca="1"/>
        <v/>
      </c>
      <c r="G432">
        <f ca="1"/>
        <v>4.0500251111218639E-2</v>
      </c>
      <c r="H432">
        <f ca="1"/>
        <v>2.1413964040972833E-3</v>
      </c>
      <c r="I432" t="str">
        <f ca="1"/>
        <v/>
      </c>
      <c r="J432" t="str">
        <f ca="1"/>
        <v/>
      </c>
      <c r="K432">
        <f ca="1"/>
        <v>0</v>
      </c>
    </row>
    <row r="433" spans="1:11" x14ac:dyDescent="0.25">
      <c r="A433">
        <f ca="1"/>
        <v>90.799999999998818</v>
      </c>
      <c r="B433" t="str">
        <f ca="1"/>
        <v/>
      </c>
      <c r="C433">
        <f ca="1"/>
        <v>3.6526267262213571E-2</v>
      </c>
      <c r="D433">
        <f ca="1"/>
        <v>1.4681362516324986E-2</v>
      </c>
      <c r="E433" t="str">
        <f ca="1"/>
        <v/>
      </c>
      <c r="F433" t="str">
        <f ca="1"/>
        <v/>
      </c>
      <c r="G433">
        <f ca="1"/>
        <v>4.0558163029994307E-2</v>
      </c>
      <c r="H433">
        <f ca="1"/>
        <v>2.2034023001457951E-3</v>
      </c>
      <c r="I433" t="str">
        <f ca="1"/>
        <v/>
      </c>
      <c r="J433" t="str">
        <f ca="1"/>
        <v/>
      </c>
      <c r="K433">
        <f ca="1"/>
        <v>0</v>
      </c>
    </row>
    <row r="434" spans="1:11" x14ac:dyDescent="0.25">
      <c r="A434">
        <f ca="1"/>
        <v>90.849999999998815</v>
      </c>
      <c r="B434" t="str">
        <f ca="1"/>
        <v/>
      </c>
      <c r="C434">
        <f ca="1"/>
        <v>3.6602595484988308E-2</v>
      </c>
      <c r="D434">
        <f ca="1"/>
        <v>1.4953252479667041E-2</v>
      </c>
      <c r="E434" t="str">
        <f ca="1"/>
        <v/>
      </c>
      <c r="F434" t="str">
        <f ca="1"/>
        <v/>
      </c>
      <c r="G434">
        <f ca="1"/>
        <v>4.0615029829728526E-2</v>
      </c>
      <c r="H434">
        <f ca="1"/>
        <v>2.266951109991467E-3</v>
      </c>
      <c r="I434" t="str">
        <f ca="1"/>
        <v/>
      </c>
      <c r="J434" t="str">
        <f ca="1"/>
        <v/>
      </c>
      <c r="K434">
        <f ca="1"/>
        <v>0</v>
      </c>
    </row>
    <row r="435" spans="1:11" x14ac:dyDescent="0.25">
      <c r="A435">
        <f ca="1"/>
        <v>90.899999999998812</v>
      </c>
      <c r="B435" t="str">
        <f ca="1"/>
        <v/>
      </c>
      <c r="C435">
        <f ca="1"/>
        <v>3.6678166243731825E-2</v>
      </c>
      <c r="D435">
        <f ca="1"/>
        <v>1.5228654739234879E-2</v>
      </c>
      <c r="E435" t="str">
        <f ca="1"/>
        <v/>
      </c>
      <c r="F435" t="str">
        <f ca="1"/>
        <v/>
      </c>
      <c r="G435">
        <f ca="1"/>
        <v>4.0670846884409563E-2</v>
      </c>
      <c r="H435">
        <f ca="1"/>
        <v>2.3320729730570413E-3</v>
      </c>
      <c r="I435" t="str">
        <f ca="1"/>
        <v/>
      </c>
      <c r="J435" t="str">
        <f ca="1"/>
        <v/>
      </c>
      <c r="K435">
        <f ca="1"/>
        <v>0</v>
      </c>
    </row>
    <row r="436" spans="1:11" x14ac:dyDescent="0.25">
      <c r="A436">
        <f ca="1"/>
        <v>90.949999999998809</v>
      </c>
      <c r="B436" t="str">
        <f ca="1"/>
        <v/>
      </c>
      <c r="C436">
        <f ca="1"/>
        <v>3.6752974192171071E-2</v>
      </c>
      <c r="D436">
        <f ca="1"/>
        <v>1.5507578398020116E-2</v>
      </c>
      <c r="E436" t="str">
        <f ca="1"/>
        <v/>
      </c>
      <c r="F436" t="str">
        <f ca="1"/>
        <v/>
      </c>
      <c r="G436">
        <f ca="1"/>
        <v>4.0725609649119983E-2</v>
      </c>
      <c r="H436">
        <f ca="1"/>
        <v>2.3987983631344879E-3</v>
      </c>
      <c r="I436" t="str">
        <f ca="1"/>
        <v/>
      </c>
      <c r="J436" t="str">
        <f ca="1"/>
        <v/>
      </c>
      <c r="K436">
        <f ca="1"/>
        <v>0</v>
      </c>
    </row>
    <row r="437" spans="1:11" x14ac:dyDescent="0.25">
      <c r="A437">
        <f ca="1"/>
        <v>90.999999999998806</v>
      </c>
      <c r="B437" t="str">
        <f ca="1"/>
        <v/>
      </c>
      <c r="C437">
        <f ca="1"/>
        <v>3.6827014030330577E-2</v>
      </c>
      <c r="D437">
        <f ca="1"/>
        <v>1.5790031660172048E-2</v>
      </c>
      <c r="E437" t="str">
        <f ca="1"/>
        <v/>
      </c>
      <c r="F437" t="str">
        <f ca="1"/>
        <v/>
      </c>
      <c r="G437">
        <f ca="1"/>
        <v>4.0779313660653349E-2</v>
      </c>
      <c r="H437">
        <f ca="1"/>
        <v>2.467158084219732E-3</v>
      </c>
      <c r="I437" t="str">
        <f ca="1"/>
        <v/>
      </c>
      <c r="J437" t="str">
        <f ca="1"/>
        <v/>
      </c>
      <c r="K437">
        <f ca="1"/>
        <v>0</v>
      </c>
    </row>
    <row r="438" spans="1:11" x14ac:dyDescent="0.25">
      <c r="A438">
        <f ca="1"/>
        <v>91.049999999998803</v>
      </c>
      <c r="B438" t="str">
        <f ca="1"/>
        <v/>
      </c>
      <c r="C438">
        <f ca="1"/>
        <v>3.6900280505157403E-2</v>
      </c>
      <c r="D438">
        <f ca="1"/>
        <v>1.6076021811223945E-2</v>
      </c>
      <c r="E438" t="str">
        <f ca="1"/>
        <v/>
      </c>
      <c r="F438" t="str">
        <f ca="1"/>
        <v/>
      </c>
      <c r="G438">
        <f ca="1"/>
        <v>4.0831954538120281E-2</v>
      </c>
      <c r="H438">
        <f ca="1"/>
        <v>2.5371832660414746E-3</v>
      </c>
      <c r="I438" t="str">
        <f ca="1"/>
        <v/>
      </c>
      <c r="J438" t="str">
        <f ca="1"/>
        <v/>
      </c>
      <c r="K438">
        <f ca="1"/>
        <v>0</v>
      </c>
    </row>
    <row r="439" spans="1:11" x14ac:dyDescent="0.25">
      <c r="A439">
        <f ca="1"/>
        <v>91.099999999998801</v>
      </c>
      <c r="B439" t="str">
        <f ca="1"/>
        <v/>
      </c>
      <c r="C439">
        <f ca="1"/>
        <v>3.6972768411141506E-2</v>
      </c>
      <c r="D439">
        <f ca="1"/>
        <v>1.6365555198421575E-2</v>
      </c>
      <c r="E439" t="str">
        <f ca="1"/>
        <v/>
      </c>
      <c r="F439" t="str">
        <f ca="1"/>
        <v/>
      </c>
      <c r="G439">
        <f ca="1"/>
        <v>4.0883527983544034E-2</v>
      </c>
      <c r="H439">
        <f ca="1"/>
        <v>2.6089053592783665E-3</v>
      </c>
      <c r="I439" t="str">
        <f ca="1"/>
        <v/>
      </c>
      <c r="J439" t="str">
        <f ca="1"/>
        <v/>
      </c>
      <c r="K439">
        <f ca="1"/>
        <v>0</v>
      </c>
    </row>
    <row r="440" spans="1:11" x14ac:dyDescent="0.25">
      <c r="A440">
        <f ca="1"/>
        <v>91.149999999998798</v>
      </c>
      <c r="B440" t="str">
        <f ca="1"/>
        <v/>
      </c>
      <c r="C440">
        <f ca="1"/>
        <v>3.7044472590931382E-2</v>
      </c>
      <c r="D440">
        <f ca="1"/>
        <v>1.6658637211167802E-2</v>
      </c>
      <c r="E440" t="str">
        <f ca="1"/>
        <v/>
      </c>
      <c r="F440" t="str">
        <f ca="1"/>
        <v/>
      </c>
      <c r="G440">
        <f ca="1"/>
        <v>4.0934029782445196E-2</v>
      </c>
      <c r="H440">
        <f ca="1"/>
        <v>2.6823561304589361E-3</v>
      </c>
      <c r="I440" t="str">
        <f ca="1"/>
        <v/>
      </c>
      <c r="J440" t="str">
        <f ca="1"/>
        <v/>
      </c>
      <c r="K440">
        <f ca="1"/>
        <v>0</v>
      </c>
    </row>
    <row r="441" spans="1:11" x14ac:dyDescent="0.25">
      <c r="A441">
        <f ca="1"/>
        <v>91.199999999998795</v>
      </c>
      <c r="B441" t="str">
        <f ca="1"/>
        <v/>
      </c>
      <c r="C441">
        <f ca="1"/>
        <v>3.7115387935944905E-2</v>
      </c>
      <c r="D441">
        <f ca="1"/>
        <v>1.6955272261597258E-2</v>
      </c>
      <c r="E441" t="str">
        <f ca="1"/>
        <v/>
      </c>
      <c r="F441" t="str">
        <f ca="1"/>
        <v/>
      </c>
      <c r="G441">
        <f ca="1"/>
        <v>4.0983455804415619E-2</v>
      </c>
      <c r="H441">
        <f ca="1"/>
        <v>2.7575676565386674E-3</v>
      </c>
      <c r="I441" t="str">
        <f ca="1"/>
        <v/>
      </c>
      <c r="J441" t="str">
        <f ca="1"/>
        <v/>
      </c>
      <c r="K441">
        <f ca="1"/>
        <v>0</v>
      </c>
    </row>
    <row r="442" spans="1:11" x14ac:dyDescent="0.25">
      <c r="A442">
        <f ca="1"/>
        <v>91.249999999998792</v>
      </c>
      <c r="B442" t="str">
        <f ca="1"/>
        <v/>
      </c>
      <c r="C442">
        <f ca="1"/>
        <v>3.7185509386975207E-2</v>
      </c>
      <c r="D442">
        <f ca="1"/>
        <v>1.7255463765295007E-2</v>
      </c>
      <c r="E442" t="str">
        <f ca="1"/>
        <v/>
      </c>
      <c r="F442" t="str">
        <f ca="1"/>
        <v/>
      </c>
      <c r="G442">
        <f ca="1"/>
        <v>4.103180200368136E-2</v>
      </c>
      <c r="H442">
        <f ca="1"/>
        <v>2.834572319148822E-3</v>
      </c>
      <c r="I442" t="str">
        <f ca="1"/>
        <v/>
      </c>
      <c r="J442" t="str">
        <f ca="1"/>
        <v/>
      </c>
      <c r="K442">
        <f ca="1"/>
        <v>0</v>
      </c>
    </row>
    <row r="443" spans="1:11" x14ac:dyDescent="0.25">
      <c r="A443">
        <f ca="1"/>
        <v>91.299999999998789</v>
      </c>
      <c r="B443" t="str">
        <f ca="1"/>
        <v/>
      </c>
      <c r="C443">
        <f ca="1"/>
        <v>3.7254831934791677E-2</v>
      </c>
      <c r="D443">
        <f ca="1"/>
        <v>1.7559214122173726E-2</v>
      </c>
      <c r="E443" t="str">
        <f ca="1"/>
        <v/>
      </c>
      <c r="F443" t="str">
        <f ca="1"/>
        <v/>
      </c>
      <c r="G443">
        <f ca="1"/>
        <v>4.1079064419654567E-2</v>
      </c>
      <c r="H443">
        <f ca="1"/>
        <v>2.9134027985116234E-3</v>
      </c>
      <c r="I443" t="str">
        <f ca="1"/>
        <v/>
      </c>
      <c r="J443" t="str">
        <f ca="1"/>
        <v/>
      </c>
      <c r="K443">
        <f ca="1"/>
        <v>0</v>
      </c>
    </row>
    <row r="444" spans="1:11" x14ac:dyDescent="0.25">
      <c r="A444">
        <f ca="1"/>
        <v>91.349999999998786</v>
      </c>
      <c r="B444" t="str">
        <f ca="1"/>
        <v/>
      </c>
      <c r="C444">
        <f ca="1"/>
        <v>3.7323350620735669E-2</v>
      </c>
      <c r="D444">
        <f ca="1"/>
        <v>1.7866524697523499E-2</v>
      </c>
      <c r="E444" t="str">
        <f ca="1"/>
        <v/>
      </c>
      <c r="F444" t="str">
        <f ca="1"/>
        <v/>
      </c>
      <c r="G444">
        <f ca="1"/>
        <v>4.1125239177474147E-2</v>
      </c>
      <c r="H444">
        <f ca="1"/>
        <v>2.9940920670166269E-3</v>
      </c>
      <c r="I444" t="str">
        <f ca="1"/>
        <v/>
      </c>
      <c r="J444" t="str">
        <f ca="1"/>
        <v/>
      </c>
      <c r="K444">
        <f ca="1"/>
        <v>0</v>
      </c>
    </row>
    <row r="445" spans="1:11" x14ac:dyDescent="0.25">
      <c r="A445">
        <f ca="1"/>
        <v>91.399999999998784</v>
      </c>
      <c r="B445" t="str">
        <f ca="1"/>
        <v/>
      </c>
      <c r="C445">
        <f ca="1"/>
        <v>3.7391060537311206E-2</v>
      </c>
      <c r="D445">
        <f ca="1"/>
        <v>1.8177395803248966E-2</v>
      </c>
      <c r="E445" t="str">
        <f ca="1"/>
        <v/>
      </c>
      <c r="F445" t="str">
        <f ca="1"/>
        <v/>
      </c>
      <c r="G445">
        <f ca="1"/>
        <v>4.1170322488535194E-2</v>
      </c>
      <c r="H445">
        <f ca="1"/>
        <v>3.0766733824530968E-3</v>
      </c>
      <c r="I445" t="str">
        <f ca="1"/>
        <v/>
      </c>
      <c r="J445" t="str">
        <f ca="1"/>
        <v/>
      </c>
      <c r="K445">
        <f ca="1"/>
        <v>0</v>
      </c>
    </row>
    <row r="446" spans="1:11" x14ac:dyDescent="0.25">
      <c r="A446">
        <f ca="1"/>
        <v>91.449999999998781</v>
      </c>
      <c r="B446" t="str">
        <f ca="1"/>
        <v/>
      </c>
      <c r="C446">
        <f ca="1"/>
        <v>3.745795682877015E-2</v>
      </c>
      <c r="D446">
        <f ca="1"/>
        <v>1.8491826679308425E-2</v>
      </c>
      <c r="E446" t="str">
        <f ca="1"/>
        <v/>
      </c>
      <c r="F446" t="str">
        <f ca="1"/>
        <v/>
      </c>
      <c r="G446">
        <f ca="1"/>
        <v>4.1214310651007016E-2</v>
      </c>
      <c r="H446">
        <f ca="1"/>
        <v>3.1611802808934665E-3</v>
      </c>
      <c r="I446" t="str">
        <f ca="1"/>
        <v/>
      </c>
      <c r="J446" t="str">
        <f ca="1"/>
        <v/>
      </c>
      <c r="K446">
        <f ca="1"/>
        <v>0</v>
      </c>
    </row>
    <row r="447" spans="1:11" x14ac:dyDescent="0.25">
      <c r="A447">
        <f ca="1"/>
        <v>91.499999999998778</v>
      </c>
      <c r="B447" t="str">
        <f ca="1"/>
        <v/>
      </c>
      <c r="C447">
        <f ca="1"/>
        <v>3.7524034691692187E-2</v>
      </c>
      <c r="D447">
        <f ca="1"/>
        <v>1.8809815475369567E-2</v>
      </c>
      <c r="E447" t="str">
        <f ca="1"/>
        <v/>
      </c>
      <c r="F447" t="str">
        <f ca="1"/>
        <v/>
      </c>
      <c r="G447">
        <f ca="1"/>
        <v>4.1257200050339692E-2</v>
      </c>
      <c r="H447">
        <f ca="1"/>
        <v>3.2476465692229998E-3</v>
      </c>
      <c r="I447" t="str">
        <f ca="1"/>
        <v/>
      </c>
      <c r="J447" t="str">
        <f ca="1"/>
        <v/>
      </c>
      <c r="K447">
        <f ca="1"/>
        <v>0</v>
      </c>
    </row>
    <row r="448" spans="1:11" x14ac:dyDescent="0.25">
      <c r="A448">
        <f ca="1"/>
        <v>91.549999999998775</v>
      </c>
      <c r="B448" t="str">
        <f ca="1"/>
        <v/>
      </c>
      <c r="C448">
        <f ca="1"/>
        <v>3.7589289375559151E-2</v>
      </c>
      <c r="D448">
        <f ca="1"/>
        <v>1.9131359232696876E-2</v>
      </c>
      <c r="E448" t="str">
        <f ca="1"/>
        <v/>
      </c>
      <c r="F448" t="str">
        <f ca="1"/>
        <v/>
      </c>
      <c r="G448">
        <f ca="1"/>
        <v>4.1298987159759055E-2</v>
      </c>
      <c r="H448">
        <f ca="1"/>
        <v>3.3361063173109992E-3</v>
      </c>
      <c r="I448" t="str">
        <f ca="1"/>
        <v/>
      </c>
      <c r="J448" t="str">
        <f ca="1"/>
        <v/>
      </c>
      <c r="K448">
        <f ca="1"/>
        <v>0</v>
      </c>
    </row>
    <row r="449" spans="1:11" x14ac:dyDescent="0.25">
      <c r="A449">
        <f ca="1"/>
        <v>91.599999999998772</v>
      </c>
      <c r="B449" t="str">
        <f ca="1"/>
        <v/>
      </c>
      <c r="C449">
        <f ca="1"/>
        <v>3.7653716183323825E-2</v>
      </c>
      <c r="D449">
        <f ca="1"/>
        <v>1.9456453866285472E-2</v>
      </c>
      <c r="E449" t="str">
        <f ca="1"/>
        <v/>
      </c>
      <c r="F449" t="str">
        <f ca="1"/>
        <v/>
      </c>
      <c r="G449">
        <f ca="1"/>
        <v>4.1339668540749989E-2</v>
      </c>
      <c r="H449">
        <f ca="1"/>
        <v>3.4265938498189738E-3</v>
      </c>
      <c r="I449" t="str">
        <f ca="1"/>
        <v/>
      </c>
      <c r="J449" t="str">
        <f ca="1"/>
        <v/>
      </c>
      <c r="K449">
        <f ca="1"/>
        <v>0</v>
      </c>
    </row>
    <row r="450" spans="1:11" x14ac:dyDescent="0.25">
      <c r="A450">
        <f ca="1"/>
        <v>91.649999999998769</v>
      </c>
      <c r="B450" t="str">
        <f ca="1"/>
        <v/>
      </c>
      <c r="C450">
        <f ca="1"/>
        <v>3.771731047197302E-2</v>
      </c>
      <c r="D450">
        <f ca="1"/>
        <v>1.9785094147256609E-2</v>
      </c>
      <c r="E450" t="str">
        <f ca="1"/>
        <v/>
      </c>
      <c r="F450" t="str">
        <f ca="1"/>
        <v/>
      </c>
      <c r="G450">
        <f ca="1"/>
        <v>4.1379240843527954E-2</v>
      </c>
      <c r="H450">
        <f ca="1"/>
        <v>3.5191437376414121E-3</v>
      </c>
      <c r="I450" t="str">
        <f ca="1"/>
        <v/>
      </c>
      <c r="J450" t="str">
        <f ca="1"/>
        <v/>
      </c>
      <c r="K450">
        <f ca="1"/>
        <v>0</v>
      </c>
    </row>
    <row r="451" spans="1:11" x14ac:dyDescent="0.25">
      <c r="A451">
        <f ca="1"/>
        <v>91.699999999998766</v>
      </c>
      <c r="B451" t="str">
        <f ca="1"/>
        <v/>
      </c>
      <c r="C451">
        <f ca="1"/>
        <v>3.778006765308492E-2</v>
      </c>
      <c r="D451">
        <f ca="1"/>
        <v>2.0117273685529877E-2</v>
      </c>
      <c r="E451" t="str">
        <f ca="1"/>
        <v/>
      </c>
      <c r="F451" t="str">
        <f ca="1"/>
        <v/>
      </c>
      <c r="G451">
        <f ca="1"/>
        <v>4.1417700807498702E-2</v>
      </c>
      <c r="H451">
        <f ca="1"/>
        <v>3.613790788974934E-3</v>
      </c>
      <c r="I451" t="str">
        <f ca="1"/>
        <v/>
      </c>
      <c r="J451" t="str">
        <f ca="1"/>
        <v/>
      </c>
      <c r="K451">
        <f ca="1"/>
        <v>0</v>
      </c>
    </row>
    <row r="452" spans="1:11" x14ac:dyDescent="0.25">
      <c r="A452">
        <f ca="1"/>
        <v>91.749999999998764</v>
      </c>
      <c r="B452" t="str">
        <f ca="1"/>
        <v/>
      </c>
      <c r="C452">
        <f ca="1"/>
        <v>3.7841983193380425E-2</v>
      </c>
      <c r="D452">
        <f ca="1"/>
        <v>2.0452984912787256E-2</v>
      </c>
      <c r="E452" t="str">
        <f ca="1"/>
        <v/>
      </c>
      <c r="F452" t="str">
        <f ca="1"/>
        <v/>
      </c>
      <c r="G452">
        <f ca="1"/>
        <v>4.1455045261705972E-2</v>
      </c>
      <c r="H452">
        <f ca="1"/>
        <v>3.7105700400118301E-3</v>
      </c>
      <c r="I452" t="str">
        <f ca="1"/>
        <v/>
      </c>
      <c r="J452" t="str">
        <f ca="1"/>
        <v/>
      </c>
      <c r="K452">
        <f ca="1"/>
        <v>0</v>
      </c>
    </row>
    <row r="453" spans="1:11" x14ac:dyDescent="0.25">
      <c r="A453">
        <f ca="1"/>
        <v>91.799999999998761</v>
      </c>
      <c r="B453" t="str">
        <f ca="1"/>
        <v/>
      </c>
      <c r="C453">
        <f ca="1"/>
        <v>3.7903052615268669E-2</v>
      </c>
      <c r="D453">
        <f ca="1"/>
        <v>2.0792219065744386E-2</v>
      </c>
      <c r="E453" t="str">
        <f ca="1"/>
        <v/>
      </c>
      <c r="F453" t="str">
        <f ca="1"/>
        <v/>
      </c>
      <c r="G453">
        <f ca="1"/>
        <v>4.1491271125267244E-2</v>
      </c>
      <c r="H453">
        <f ca="1"/>
        <v>3.8095167452540848E-3</v>
      </c>
      <c r="I453" t="str">
        <f ca="1"/>
        <v/>
      </c>
      <c r="J453" t="str">
        <f ca="1"/>
        <v/>
      </c>
      <c r="K453">
        <f ca="1"/>
        <v>0</v>
      </c>
    </row>
    <row r="454" spans="1:11" x14ac:dyDescent="0.25">
      <c r="A454">
        <f ca="1"/>
        <v>91.849999999998758</v>
      </c>
      <c r="B454" t="str">
        <f ca="1"/>
        <v/>
      </c>
      <c r="C454">
        <f ca="1"/>
        <v>3.7963271497386361E-2</v>
      </c>
      <c r="D454">
        <f ca="1"/>
        <v>2.1134966169744168E-2</v>
      </c>
      <c r="E454" t="str">
        <f ca="1"/>
        <v/>
      </c>
      <c r="F454" t="str">
        <f ca="1"/>
        <v/>
      </c>
      <c r="G454">
        <f ca="1"/>
        <v>4.1526375407797328E-2</v>
      </c>
      <c r="H454">
        <f ca="1"/>
        <v>3.910666367444293E-3</v>
      </c>
      <c r="I454" t="str">
        <f ca="1"/>
        <v/>
      </c>
      <c r="J454" t="str">
        <f ca="1"/>
        <v/>
      </c>
      <c r="K454">
        <f ca="1"/>
        <v>0</v>
      </c>
    </row>
    <row r="455" spans="1:11" x14ac:dyDescent="0.25">
      <c r="A455">
        <f ca="1"/>
        <v>91.899999999998755</v>
      </c>
      <c r="B455" t="str">
        <f ca="1"/>
        <v/>
      </c>
      <c r="C455">
        <f ca="1"/>
        <v>3.8022635475131024E-2</v>
      </c>
      <c r="D455">
        <f ca="1"/>
        <v>2.1481215022688099E-2</v>
      </c>
      <c r="E455" t="str">
        <f ca="1"/>
        <v/>
      </c>
      <c r="F455" t="str">
        <f ca="1"/>
        <v/>
      </c>
      <c r="G455">
        <f ca="1"/>
        <v>4.1560355209819717E-2</v>
      </c>
      <c r="H455">
        <f ca="1"/>
        <v>4.0140545671099757E-3</v>
      </c>
      <c r="I455" t="str">
        <f ca="1"/>
        <v/>
      </c>
      <c r="J455" t="str">
        <f ca="1"/>
        <v/>
      </c>
      <c r="K455">
        <f ca="1"/>
        <v>0</v>
      </c>
    </row>
    <row r="456" spans="1:11" x14ac:dyDescent="0.25">
      <c r="A456">
        <f ca="1"/>
        <v>91.949999999998752</v>
      </c>
      <c r="B456" t="str">
        <f ca="1"/>
        <v/>
      </c>
      <c r="C456">
        <f ca="1"/>
        <v>3.8081140241187986E-2</v>
      </c>
      <c r="D456">
        <f ca="1"/>
        <v>2.1830953179320704E-2</v>
      </c>
      <c r="E456" t="str">
        <f ca="1"/>
        <v/>
      </c>
      <c r="F456" t="str">
        <f ca="1"/>
        <v/>
      </c>
      <c r="G456">
        <f ca="1"/>
        <v>4.1593207723165784E-2</v>
      </c>
      <c r="H456">
        <f ca="1"/>
        <v>4.119717191718132E-3</v>
      </c>
      <c r="I456" t="str">
        <f ca="1"/>
        <v/>
      </c>
      <c r="J456" t="str">
        <f ca="1"/>
        <v/>
      </c>
      <c r="K456">
        <f ca="1"/>
        <v>0</v>
      </c>
    </row>
    <row r="457" spans="1:11" x14ac:dyDescent="0.25">
      <c r="A457">
        <f ca="1"/>
        <v>91.999999999998749</v>
      </c>
      <c r="B457" t="str">
        <f ca="1"/>
        <v/>
      </c>
      <c r="C457">
        <f ca="1"/>
        <v>3.8138781546050979E-2</v>
      </c>
      <c r="D457">
        <f ca="1"/>
        <v>2.2184166935882238E-2</v>
      </c>
      <c r="E457" t="str">
        <f ca="1"/>
        <v/>
      </c>
      <c r="F457" t="str">
        <f ca="1"/>
        <v/>
      </c>
      <c r="G457">
        <f ca="1"/>
        <v>4.162493023136149E-2</v>
      </c>
      <c r="H457">
        <f ca="1"/>
        <v>4.2276902644369611E-3</v>
      </c>
      <c r="I457" t="str">
        <f ca="1"/>
        <v/>
      </c>
      <c r="J457" t="str">
        <f ca="1"/>
        <v/>
      </c>
      <c r="K457">
        <f ca="1"/>
        <v>0</v>
      </c>
    </row>
    <row r="458" spans="1:11" x14ac:dyDescent="0.25">
      <c r="A458">
        <f ca="1"/>
        <v>92.049999999998747</v>
      </c>
      <c r="B458" t="str">
        <f ca="1"/>
        <v/>
      </c>
      <c r="C458">
        <f ca="1"/>
        <v>3.8195555198536409E-2</v>
      </c>
      <c r="D458">
        <f ca="1"/>
        <v>2.2540841315145124E-2</v>
      </c>
      <c r="E458" t="str">
        <f ca="1"/>
        <v/>
      </c>
      <c r="F458" t="str">
        <f ca="1"/>
        <v/>
      </c>
      <c r="G458">
        <f ca="1"/>
        <v>4.1655520110001815E-2</v>
      </c>
      <c r="H458">
        <f ca="1"/>
        <v>4.3380099725020081E-3</v>
      </c>
      <c r="I458" t="str">
        <f ca="1"/>
        <v/>
      </c>
      <c r="J458" t="str">
        <f ca="1"/>
        <v/>
      </c>
      <c r="K458">
        <f ca="1"/>
        <v>0</v>
      </c>
    </row>
    <row r="459" spans="1:11" x14ac:dyDescent="0.25">
      <c r="A459">
        <f ca="1"/>
        <v>92.099999999998744</v>
      </c>
      <c r="B459" t="str">
        <f ca="1"/>
        <v/>
      </c>
      <c r="C459">
        <f ca="1"/>
        <v>3.825145706629101E-2</v>
      </c>
      <c r="D459">
        <f ca="1"/>
        <v>2.2900960051849387E-2</v>
      </c>
      <c r="E459" t="str">
        <f ca="1"/>
        <v/>
      </c>
      <c r="F459" t="str">
        <f ca="1"/>
        <v/>
      </c>
      <c r="G459">
        <f ca="1"/>
        <v>4.168497482711251E-2</v>
      </c>
      <c r="H459">
        <f ca="1"/>
        <v>4.4507126551841698E-3</v>
      </c>
      <c r="I459" t="str">
        <f ca="1"/>
        <v/>
      </c>
      <c r="J459" t="str">
        <f ca="1"/>
        <v/>
      </c>
      <c r="K459">
        <f ca="1"/>
        <v>0</v>
      </c>
    </row>
    <row r="460" spans="1:11" x14ac:dyDescent="0.25">
      <c r="A460">
        <f ca="1"/>
        <v>92.149999999998741</v>
      </c>
      <c r="B460" t="str">
        <f ca="1"/>
        <v/>
      </c>
      <c r="C460">
        <f ca="1"/>
        <v>3.8306483076293009E-2</v>
      </c>
      <c r="D460">
        <f ca="1"/>
        <v>2.3264505578552218E-2</v>
      </c>
      <c r="E460" t="str">
        <f ca="1"/>
        <v/>
      </c>
      <c r="F460" t="str">
        <f ca="1"/>
        <v/>
      </c>
      <c r="G460">
        <f ca="1"/>
        <v>4.1713291943499459E-2</v>
      </c>
      <c r="H460">
        <f ca="1"/>
        <v>4.5658347913573429E-3</v>
      </c>
      <c r="I460" t="str">
        <f ca="1"/>
        <v/>
      </c>
      <c r="J460" t="str">
        <f ca="1"/>
        <v/>
      </c>
      <c r="K460">
        <f ca="1"/>
        <v>0</v>
      </c>
    </row>
    <row r="461" spans="1:11" x14ac:dyDescent="0.25">
      <c r="A461">
        <f ca="1"/>
        <v>92.199999999998738</v>
      </c>
      <c r="B461" t="str">
        <f ca="1"/>
        <v/>
      </c>
      <c r="C461">
        <f ca="1"/>
        <v>3.8360629215346498E-2</v>
      </c>
      <c r="D461">
        <f ca="1"/>
        <v>2.363145901190716E-2</v>
      </c>
      <c r="E461" t="str">
        <f ca="1"/>
        <v/>
      </c>
      <c r="F461" t="str">
        <f ca="1"/>
        <v/>
      </c>
      <c r="G461">
        <f ca="1"/>
        <v>4.1740469113085307E-2</v>
      </c>
      <c r="H461">
        <f ca="1"/>
        <v>4.6834129866635829E-3</v>
      </c>
      <c r="I461" t="str">
        <f ca="1"/>
        <v/>
      </c>
      <c r="J461" t="str">
        <f ca="1"/>
        <v/>
      </c>
      <c r="K461">
        <f ca="1"/>
        <v>0</v>
      </c>
    </row>
    <row r="462" spans="1:11" x14ac:dyDescent="0.25">
      <c r="A462">
        <f ca="1"/>
        <v>92.249999999998735</v>
      </c>
      <c r="B462" t="str">
        <f ca="1"/>
        <v/>
      </c>
      <c r="C462">
        <f ca="1"/>
        <v>3.8413891530569143E-2</v>
      </c>
      <c r="D462">
        <f ca="1"/>
        <v>2.4001800139387706E-2</v>
      </c>
      <c r="E462" t="str">
        <f ca="1"/>
        <v/>
      </c>
      <c r="F462" t="str">
        <f ca="1"/>
        <v/>
      </c>
      <c r="G462">
        <f ca="1"/>
        <v>4.1766504083233388E-2</v>
      </c>
      <c r="H462">
        <f ca="1"/>
        <v>4.8034839602740815E-3</v>
      </c>
      <c r="I462" t="str">
        <f ca="1"/>
        <v/>
      </c>
      <c r="J462" t="str">
        <f ca="1"/>
        <v/>
      </c>
      <c r="K462">
        <f ca="1"/>
        <v>0</v>
      </c>
    </row>
    <row r="463" spans="1:11" x14ac:dyDescent="0.25">
      <c r="A463">
        <f ca="1"/>
        <v>92.299999999998732</v>
      </c>
      <c r="B463" t="str">
        <f ca="1"/>
        <v/>
      </c>
      <c r="C463">
        <f ca="1"/>
        <v>3.8466266129872959E-2</v>
      </c>
      <c r="D463">
        <f ca="1"/>
        <v>2.4375507406470837E-2</v>
      </c>
      <c r="E463" t="str">
        <f ca="1"/>
        <v/>
      </c>
      <c r="F463" t="str">
        <f ca="1"/>
        <v/>
      </c>
      <c r="G463">
        <f ca="1"/>
        <v>4.179139469505893E-2</v>
      </c>
      <c r="H463">
        <f ca="1"/>
        <v>4.9260845312444198E-3</v>
      </c>
      <c r="I463" t="str">
        <f ca="1"/>
        <v/>
      </c>
      <c r="J463" t="str">
        <f ca="1"/>
        <v/>
      </c>
      <c r="K463">
        <f ca="1"/>
        <v>0</v>
      </c>
    </row>
    <row r="464" spans="1:11" x14ac:dyDescent="0.25">
      <c r="A464">
        <f ca="1"/>
        <v>92.34999999999873</v>
      </c>
      <c r="B464" t="str">
        <f ca="1"/>
        <v/>
      </c>
      <c r="C464">
        <f ca="1"/>
        <v>3.8517749182438228E-2</v>
      </c>
      <c r="D464">
        <f ca="1"/>
        <v>2.4752557904295001E-2</v>
      </c>
      <c r="E464" t="str">
        <f ca="1"/>
        <v/>
      </c>
      <c r="F464" t="str">
        <f ca="1"/>
        <v/>
      </c>
      <c r="G464">
        <f ca="1"/>
        <v>4.1815138883727392E-2</v>
      </c>
      <c r="H464">
        <f ca="1"/>
        <v>5.0512516044629498E-3</v>
      </c>
      <c r="I464" t="str">
        <f ca="1"/>
        <v/>
      </c>
      <c r="J464" t="str">
        <f ca="1"/>
        <v/>
      </c>
      <c r="K464">
        <f ca="1"/>
        <v>0</v>
      </c>
    </row>
    <row r="465" spans="1:11" x14ac:dyDescent="0.25">
      <c r="A465">
        <f ca="1"/>
        <v>92.399999999998727</v>
      </c>
      <c r="B465" t="str">
        <f ca="1"/>
        <v/>
      </c>
      <c r="C465">
        <f ca="1"/>
        <v>3.8568336919180331E-2</v>
      </c>
      <c r="D465">
        <f ca="1"/>
        <v>2.5132927357807901E-2</v>
      </c>
      <c r="E465" t="str">
        <f ca="1"/>
        <v/>
      </c>
      <c r="F465" t="str">
        <f ca="1"/>
        <v/>
      </c>
      <c r="G465">
        <f ca="1"/>
        <v>4.1837734678739989E-2</v>
      </c>
      <c r="H465">
        <f ca="1"/>
        <v>5.1790221561912961E-3</v>
      </c>
      <c r="I465" t="str">
        <f ca="1"/>
        <v/>
      </c>
      <c r="J465" t="str">
        <f ca="1"/>
        <v/>
      </c>
      <c r="K465">
        <f ca="1"/>
        <v>0</v>
      </c>
    </row>
    <row r="466" spans="1:11" x14ac:dyDescent="0.25">
      <c r="A466">
        <f ca="1"/>
        <v>92.449999999998724</v>
      </c>
      <c r="B466" t="str">
        <f ca="1"/>
        <v/>
      </c>
      <c r="C466">
        <f ca="1"/>
        <v>3.8618025633209555E-2</v>
      </c>
      <c r="D466">
        <f ca="1"/>
        <v>2.5516590114418546E-2</v>
      </c>
      <c r="E466" t="str">
        <f ca="1"/>
        <v/>
      </c>
      <c r="F466" t="str">
        <f ca="1"/>
        <v/>
      </c>
      <c r="G466">
        <f ca="1"/>
        <v>4.1859180204206203E-2</v>
      </c>
      <c r="H466">
        <f ca="1"/>
        <v>5.3094332191964324E-3</v>
      </c>
      <c r="I466" t="str">
        <f ca="1"/>
        <v/>
      </c>
      <c r="J466" t="str">
        <f ca="1"/>
        <v/>
      </c>
      <c r="K466">
        <f ca="1"/>
        <v>0</v>
      </c>
    </row>
    <row r="467" spans="1:11" x14ac:dyDescent="0.25">
      <c r="A467">
        <f ca="1"/>
        <v>92.499999999998721</v>
      </c>
      <c r="B467" t="str">
        <f ca="1"/>
        <v/>
      </c>
      <c r="C467">
        <f ca="1"/>
        <v>3.8666811680283686E-2</v>
      </c>
      <c r="D467">
        <f ca="1"/>
        <v>2.590351913316841E-2</v>
      </c>
      <c r="E467" t="str">
        <f ca="1"/>
        <v/>
      </c>
      <c r="F467" t="str">
        <f ca="1"/>
        <v/>
      </c>
      <c r="G467">
        <f ca="1"/>
        <v>4.1879473679103309E-2</v>
      </c>
      <c r="H467">
        <f ca="1"/>
        <v>5.4425218674739291E-3</v>
      </c>
      <c r="I467" t="str">
        <f ca="1"/>
        <v/>
      </c>
      <c r="J467" t="str">
        <f ca="1"/>
        <v/>
      </c>
      <c r="K467">
        <f ca="1"/>
        <v>0</v>
      </c>
    </row>
    <row r="468" spans="1:11" x14ac:dyDescent="0.25">
      <c r="A468">
        <f ca="1"/>
        <v>92.549999999998718</v>
      </c>
      <c r="B468" t="str">
        <f ca="1"/>
        <v/>
      </c>
      <c r="C468">
        <f ca="1"/>
        <v>3.8714691479253383E-2</v>
      </c>
      <c r="D468">
        <f ca="1"/>
        <v>2.6293685974436157E-2</v>
      </c>
      <c r="E468" t="str">
        <f ca="1"/>
        <v/>
      </c>
      <c r="F468" t="str">
        <f ca="1"/>
        <v/>
      </c>
      <c r="G468">
        <f ca="1"/>
        <v>4.1898613417522983E-2</v>
      </c>
      <c r="H468">
        <f ca="1"/>
        <v>5.5783252005625096E-3</v>
      </c>
      <c r="I468" t="str">
        <f ca="1"/>
        <v/>
      </c>
      <c r="J468" t="str">
        <f ca="1"/>
        <v/>
      </c>
      <c r="K468">
        <f ca="1"/>
        <v>0</v>
      </c>
    </row>
    <row r="469" spans="1:11" x14ac:dyDescent="0.25">
      <c r="A469">
        <f ca="1"/>
        <v>92.599999999998715</v>
      </c>
      <c r="B469" t="str">
        <f ca="1"/>
        <v/>
      </c>
      <c r="C469">
        <f ca="1"/>
        <v>3.8761661512500219E-2</v>
      </c>
      <c r="D469">
        <f ca="1"/>
        <v>2.6687060790190318E-2</v>
      </c>
      <c r="E469" t="str">
        <f ca="1"/>
        <v/>
      </c>
      <c r="F469" t="str">
        <f ca="1"/>
        <v/>
      </c>
      <c r="G469">
        <f ca="1"/>
        <v>4.1916597828904639E-2</v>
      </c>
      <c r="H469">
        <f ca="1"/>
        <v>5.7168803274500624E-3</v>
      </c>
      <c r="I469" t="str">
        <f ca="1"/>
        <v/>
      </c>
      <c r="J469" t="str">
        <f ca="1"/>
        <v/>
      </c>
      <c r="K469">
        <f ca="1"/>
        <v>0</v>
      </c>
    </row>
    <row r="470" spans="1:11" x14ac:dyDescent="0.25">
      <c r="A470">
        <f ca="1"/>
        <v>92.649999999998712</v>
      </c>
      <c r="B470" t="str">
        <f ca="1"/>
        <v/>
      </c>
      <c r="C470">
        <f ca="1"/>
        <v>3.8807718326367292E-2</v>
      </c>
      <c r="D470">
        <f ca="1"/>
        <v>2.7083612314804006E-2</v>
      </c>
      <c r="E470" t="str">
        <f ca="1"/>
        <v/>
      </c>
      <c r="F470" t="str">
        <f ca="1"/>
        <v/>
      </c>
      <c r="G470">
        <f ca="1"/>
        <v>4.193342541825576E-2</v>
      </c>
      <c r="H470">
        <f ca="1"/>
        <v>5.8582243500718946E-3</v>
      </c>
      <c r="I470" t="str">
        <f ca="1"/>
        <v/>
      </c>
      <c r="J470" t="str">
        <f ca="1"/>
        <v/>
      </c>
      <c r="K470">
        <f ca="1"/>
        <v>0</v>
      </c>
    </row>
    <row r="471" spans="1:11" x14ac:dyDescent="0.25">
      <c r="A471">
        <f ca="1"/>
        <v>92.69999999999871</v>
      </c>
      <c r="B471" t="str">
        <f ca="1"/>
        <v/>
      </c>
      <c r="C471">
        <f ca="1"/>
        <v>3.8852858531582435E-2</v>
      </c>
      <c r="D471">
        <f ca="1"/>
        <v>2.7483307856446003E-2</v>
      </c>
      <c r="E471" t="str">
        <f ca="1"/>
        <v/>
      </c>
      <c r="F471" t="str">
        <f ca="1"/>
        <v/>
      </c>
      <c r="G471">
        <f ca="1"/>
        <v>4.194909478635904E-2</v>
      </c>
      <c r="H471">
        <f ca="1"/>
        <v>6.0023943464021278E-3</v>
      </c>
      <c r="I471" t="str">
        <f ca="1"/>
        <v/>
      </c>
      <c r="J471" t="str">
        <f ca="1"/>
        <v/>
      </c>
      <c r="K471">
        <f ca="1"/>
        <v>0</v>
      </c>
    </row>
    <row r="472" spans="1:11" x14ac:dyDescent="0.25">
      <c r="A472">
        <f ca="1"/>
        <v>92.749999999998707</v>
      </c>
      <c r="B472" t="str">
        <f ca="1"/>
        <v/>
      </c>
      <c r="C472">
        <f ca="1"/>
        <v>3.8897078803673817E-2</v>
      </c>
      <c r="D472">
        <f ca="1"/>
        <v>2.7886113289061595E-2</v>
      </c>
      <c r="E472" t="str">
        <f ca="1"/>
        <v/>
      </c>
      <c r="F472" t="str">
        <f ca="1"/>
        <v/>
      </c>
      <c r="G472">
        <f ca="1"/>
        <v>4.1963604629966261E-2</v>
      </c>
      <c r="H472">
        <f ca="1"/>
        <v>6.1494273531396693E-3</v>
      </c>
      <c r="I472" t="str">
        <f ca="1"/>
        <v/>
      </c>
      <c r="J472" t="str">
        <f ca="1"/>
        <v/>
      </c>
      <c r="K472">
        <f ca="1"/>
        <v>0</v>
      </c>
    </row>
    <row r="473" spans="1:11" x14ac:dyDescent="0.25">
      <c r="A473">
        <f ca="1"/>
        <v>92.799999999998704</v>
      </c>
      <c r="B473" t="str">
        <f ca="1"/>
        <v/>
      </c>
      <c r="C473">
        <f ca="1"/>
        <v>3.894037588337794E-2</v>
      </c>
      <c r="D473">
        <f ca="1"/>
        <v>2.8291993044957192E-2</v>
      </c>
      <c r="E473" t="str">
        <f ca="1"/>
        <v/>
      </c>
      <c r="F473" t="str">
        <f ca="1"/>
        <v/>
      </c>
      <c r="G473">
        <f ca="1"/>
        <v>4.1976953741978969E-2</v>
      </c>
      <c r="H473">
        <f ca="1"/>
        <v>6.2993603479903227E-3</v>
      </c>
      <c r="I473" t="str">
        <f ca="1"/>
        <v/>
      </c>
      <c r="J473" t="str">
        <f ca="1"/>
        <v/>
      </c>
      <c r="K473">
        <f ca="1"/>
        <v>0</v>
      </c>
    </row>
    <row r="474" spans="1:11" x14ac:dyDescent="0.25">
      <c r="A474">
        <f ca="1"/>
        <v>92.849999999998701</v>
      </c>
      <c r="B474" t="str">
        <f ca="1"/>
        <v/>
      </c>
      <c r="C474">
        <f ca="1"/>
        <v>3.8982746577039977E-2</v>
      </c>
      <c r="D474">
        <f ca="1"/>
        <v>2.8700910108001822E-2</v>
      </c>
      <c r="E474" t="str">
        <f ca="1"/>
        <v/>
      </c>
      <c r="F474" t="str">
        <f ca="1"/>
        <v/>
      </c>
      <c r="G474">
        <f ca="1"/>
        <v>4.1989141011615792E-2</v>
      </c>
      <c r="H474">
        <f ca="1"/>
        <v>6.45223023154719E-3</v>
      </c>
      <c r="I474" t="str">
        <f ca="1"/>
        <v/>
      </c>
      <c r="J474" t="str">
        <f ca="1"/>
        <v/>
      </c>
      <c r="K474">
        <f ca="1"/>
        <v>0</v>
      </c>
    </row>
    <row r="475" spans="1:11" x14ac:dyDescent="0.25">
      <c r="A475">
        <f ca="1"/>
        <v>92.899999999998698</v>
      </c>
      <c r="B475" t="str">
        <f ca="1"/>
        <v/>
      </c>
      <c r="C475">
        <f ca="1"/>
        <v>3.9024187757006362E-2</v>
      </c>
      <c r="D475">
        <f ca="1"/>
        <v>2.9112826007458761E-2</v>
      </c>
      <c r="E475" t="str">
        <f ca="1"/>
        <v/>
      </c>
      <c r="F475" t="str">
        <f ca="1"/>
        <v/>
      </c>
      <c r="G475">
        <f ca="1"/>
        <v>4.2000165424566575E-2</v>
      </c>
      <c r="H475">
        <f ca="1"/>
        <v>6.6080738087716997E-3</v>
      </c>
      <c r="I475" t="str">
        <f ca="1"/>
        <v/>
      </c>
      <c r="J475" t="str">
        <f ca="1"/>
        <v/>
      </c>
      <c r="K475">
        <f ca="1"/>
        <v>0</v>
      </c>
    </row>
    <row r="476" spans="1:11" x14ac:dyDescent="0.25">
      <c r="A476">
        <f ca="1"/>
        <v>92.949999999998695</v>
      </c>
      <c r="B476" t="str">
        <f ca="1"/>
        <v/>
      </c>
      <c r="C476">
        <f ca="1"/>
        <v>3.9064696362009481E-2</v>
      </c>
      <c r="D476">
        <f ca="1"/>
        <v>2.9527700812460284E-2</v>
      </c>
      <c r="E476" t="str">
        <f ca="1"/>
        <v/>
      </c>
      <c r="F476" t="str">
        <f ca="1"/>
        <v/>
      </c>
      <c r="G476">
        <f ca="1"/>
        <v>4.2010026063132984E-2</v>
      </c>
      <c r="H476">
        <f ca="1"/>
        <v>6.7669277700781461E-3</v>
      </c>
      <c r="I476" t="str">
        <f ca="1"/>
        <v/>
      </c>
      <c r="J476" t="str">
        <f ca="1"/>
        <v/>
      </c>
      <c r="K476">
        <f ca="1"/>
        <v>0</v>
      </c>
    </row>
    <row r="477" spans="1:11" x14ac:dyDescent="0.25">
      <c r="A477">
        <f ca="1"/>
        <v>92.999999999998693</v>
      </c>
      <c r="B477" t="str">
        <f ca="1"/>
        <v/>
      </c>
      <c r="C477">
        <f ca="1"/>
        <v>3.9104269397544571E-2</v>
      </c>
      <c r="D477">
        <f ca="1"/>
        <v>2.9945493127138012E-2</v>
      </c>
      <c r="E477" t="str">
        <f ca="1"/>
        <v/>
      </c>
      <c r="F477" t="str">
        <f ca="1"/>
        <v/>
      </c>
      <c r="G477">
        <f ca="1"/>
        <v>4.2018722106355877E-2</v>
      </c>
      <c r="H477">
        <f ca="1"/>
        <v>6.9288286720248062E-3</v>
      </c>
      <c r="I477" t="str">
        <f ca="1"/>
        <v/>
      </c>
      <c r="J477" t="str">
        <f ca="1"/>
        <v/>
      </c>
      <c r="K477">
        <f ca="1"/>
        <v>0</v>
      </c>
    </row>
    <row r="478" spans="1:11" x14ac:dyDescent="0.25">
      <c r="A478">
        <f ca="1"/>
        <v>93.04999999999869</v>
      </c>
      <c r="B478" t="str">
        <f ca="1"/>
        <v/>
      </c>
      <c r="C478">
        <f ca="1"/>
        <v>3.9142903936238586E-2</v>
      </c>
      <c r="D478">
        <f ca="1"/>
        <v>3.0366160086421273E-2</v>
      </c>
      <c r="E478" t="str">
        <f ca="1"/>
        <v/>
      </c>
      <c r="F478" t="str">
        <f ca="1"/>
        <v/>
      </c>
      <c r="G478">
        <f ca="1"/>
        <v>4.2026252830129202E-2</v>
      </c>
      <c r="H478">
        <f ca="1"/>
        <v>7.0938129176152647E-3</v>
      </c>
      <c r="I478" t="str">
        <f ca="1"/>
        <v/>
      </c>
      <c r="J478" t="str">
        <f ca="1"/>
        <v/>
      </c>
      <c r="K478">
        <f ca="1"/>
        <v>0</v>
      </c>
    </row>
    <row r="479" spans="1:11" x14ac:dyDescent="0.25">
      <c r="A479">
        <f ca="1"/>
        <v>93.099999999998687</v>
      </c>
      <c r="B479" t="str">
        <f ca="1"/>
        <v/>
      </c>
      <c r="C479">
        <f ca="1"/>
        <v>3.9180597118211133E-2</v>
      </c>
      <c r="D479">
        <f ca="1"/>
        <v>3.0789657352515584E-2</v>
      </c>
      <c r="E479" t="str">
        <f ca="1"/>
        <v/>
      </c>
      <c r="F479" t="str">
        <f ca="1"/>
        <v/>
      </c>
      <c r="G479">
        <f ca="1"/>
        <v>4.2032617607300482E-2</v>
      </c>
      <c r="H479">
        <f ca="1"/>
        <v>7.261916736213841E-3</v>
      </c>
      <c r="I479" t="str">
        <f ca="1"/>
        <v/>
      </c>
      <c r="J479" t="str">
        <f ca="1"/>
        <v/>
      </c>
      <c r="K479">
        <f ca="1"/>
        <v>0</v>
      </c>
    </row>
    <row r="480" spans="1:11" x14ac:dyDescent="0.25">
      <c r="A480">
        <f ca="1"/>
        <v>93.149999999998684</v>
      </c>
      <c r="B480" t="str">
        <f ca="1"/>
        <v/>
      </c>
      <c r="C480">
        <f ca="1"/>
        <v>3.9217346151427218E-2</v>
      </c>
      <c r="D480">
        <f ca="1"/>
        <v>3.1215939112072918E-2</v>
      </c>
      <c r="E480" t="str">
        <f ca="1"/>
        <v/>
      </c>
      <c r="F480" t="str">
        <f ca="1"/>
        <v/>
      </c>
      <c r="G480">
        <f ca="1"/>
        <v>4.2037815907757889E-2</v>
      </c>
      <c r="H480">
        <f ca="1"/>
        <v>7.4331761630795365E-3</v>
      </c>
      <c r="I480" t="str">
        <f ca="1"/>
        <v/>
      </c>
      <c r="J480" t="str">
        <f ca="1"/>
        <v/>
      </c>
      <c r="K480">
        <f ca="1"/>
        <v>0</v>
      </c>
    </row>
    <row r="481" spans="1:11" x14ac:dyDescent="0.25">
      <c r="A481">
        <f ca="1"/>
        <v>93.199999999998681</v>
      </c>
      <c r="B481" t="str">
        <f ca="1"/>
        <v/>
      </c>
      <c r="C481">
        <f ca="1"/>
        <v>3.9253148312041956E-2</v>
      </c>
      <c r="D481">
        <f ca="1"/>
        <v>3.1644958074065262E-2</v>
      </c>
      <c r="E481" t="str">
        <f ca="1"/>
        <v/>
      </c>
      <c r="F481" t="str">
        <f ca="1"/>
        <v/>
      </c>
      <c r="G481">
        <f ca="1"/>
        <v>4.2041847298503798E-2</v>
      </c>
      <c r="H481">
        <f ca="1"/>
        <v>7.6076270185232026E-3</v>
      </c>
      <c r="I481" t="str">
        <f ca="1"/>
        <v/>
      </c>
      <c r="J481" t="str">
        <f ca="1"/>
        <v/>
      </c>
      <c r="K481">
        <f ca="1"/>
        <v>0</v>
      </c>
    </row>
    <row r="482" spans="1:11" x14ac:dyDescent="0.25">
      <c r="A482">
        <f ca="1"/>
        <v>93.249999999998678</v>
      </c>
      <c r="B482" t="str">
        <f ca="1"/>
        <v/>
      </c>
      <c r="C482">
        <f ca="1"/>
        <v>3.9288000944737021E-2</v>
      </c>
      <c r="D482">
        <f ca="1"/>
        <v>3.2076665468372477E-2</v>
      </c>
      <c r="E482" t="str">
        <f ca="1"/>
        <v/>
      </c>
      <c r="F482" t="str">
        <f ca="1"/>
        <v/>
      </c>
      <c r="G482">
        <f ca="1"/>
        <v>4.2044711443714924E-2</v>
      </c>
      <c r="H482">
        <f ca="1"/>
        <v>7.7853048866931042E-3</v>
      </c>
      <c r="I482" t="str">
        <f ca="1"/>
        <v/>
      </c>
      <c r="J482" t="str">
        <f ca="1"/>
        <v/>
      </c>
      <c r="K482">
        <f ca="1"/>
        <v>0</v>
      </c>
    </row>
    <row r="483" spans="1:11" x14ac:dyDescent="0.25">
      <c r="A483">
        <f ca="1"/>
        <v>93.299999999998676</v>
      </c>
      <c r="B483" t="str">
        <f ca="1"/>
        <v/>
      </c>
      <c r="C483">
        <f ca="1"/>
        <v>3.9321901463048835E-2</v>
      </c>
      <c r="D483">
        <f ca="1"/>
        <v>3.2511011045095288E-2</v>
      </c>
      <c r="E483" t="str">
        <f ca="1"/>
        <v/>
      </c>
      <c r="F483" t="str">
        <f ca="1"/>
        <v/>
      </c>
      <c r="G483">
        <f ca="1"/>
        <v>4.2046408104788914E-2</v>
      </c>
      <c r="H483">
        <f ca="1"/>
        <v>7.9662450939944288E-3</v>
      </c>
      <c r="I483" t="str">
        <f ca="1"/>
        <v/>
      </c>
      <c r="J483" t="str">
        <f ca="1"/>
        <v/>
      </c>
      <c r="K483">
        <f ca="1"/>
        <v>0</v>
      </c>
    </row>
    <row r="484" spans="1:11" x14ac:dyDescent="0.25">
      <c r="A484">
        <f ca="1"/>
        <v>93.349999999998673</v>
      </c>
      <c r="B484" t="str">
        <f ca="1"/>
        <v/>
      </c>
      <c r="C484">
        <f ca="1"/>
        <v>3.9354847349688492E-2</v>
      </c>
      <c r="D484">
        <f ca="1"/>
        <v>3.2947943074603733E-2</v>
      </c>
      <c r="E484" t="str">
        <f ca="1"/>
        <v/>
      </c>
      <c r="F484" t="str">
        <f ca="1"/>
        <v/>
      </c>
      <c r="G484">
        <f ca="1"/>
        <v>4.2046937140377515E-2</v>
      </c>
      <c r="H484">
        <f ca="1"/>
        <v>8.1504826871488818E-3</v>
      </c>
      <c r="I484" t="str">
        <f ca="1"/>
        <v/>
      </c>
      <c r="J484" t="str">
        <f ca="1"/>
        <v/>
      </c>
      <c r="K484">
        <f ca="1"/>
        <v>0</v>
      </c>
    </row>
    <row r="485" spans="1:11" x14ac:dyDescent="0.25">
      <c r="A485">
        <f ca="1"/>
        <v>93.39999999999867</v>
      </c>
      <c r="B485" t="str">
        <f ca="1"/>
        <v/>
      </c>
      <c r="C485">
        <f ca="1"/>
        <v>3.9386836156853247E-2</v>
      </c>
      <c r="D485">
        <f ca="1"/>
        <v>3.3387408348331038E-2</v>
      </c>
      <c r="E485" t="str">
        <f ca="1"/>
        <v/>
      </c>
      <c r="F485" t="str">
        <f ca="1"/>
        <v/>
      </c>
      <c r="G485">
        <f ca="1"/>
        <v>4.2046298506406177E-2</v>
      </c>
      <c r="H485">
        <f ca="1"/>
        <v>8.3380524109005569E-3</v>
      </c>
      <c r="I485" t="str">
        <f ca="1"/>
        <v/>
      </c>
      <c r="J485" t="str">
        <f ca="1"/>
        <v/>
      </c>
      <c r="K485">
        <f ca="1"/>
        <v>0</v>
      </c>
    </row>
    <row r="486" spans="1:11" x14ac:dyDescent="0.25">
      <c r="A486">
        <f ca="1"/>
        <v>93.449999999998667</v>
      </c>
      <c r="B486" t="str">
        <f ca="1"/>
        <v/>
      </c>
      <c r="C486">
        <f ca="1"/>
        <v>3.9417865506529641E-2</v>
      </c>
      <c r="D486">
        <f ca="1"/>
        <v>3.3829352180322673E-2</v>
      </c>
      <c r="E486" t="str">
        <f ca="1"/>
        <v/>
      </c>
      <c r="F486" t="str">
        <f ca="1"/>
        <v/>
      </c>
      <c r="G486">
        <f ca="1"/>
        <v>4.2044492256080167E-2</v>
      </c>
      <c r="H486">
        <f ca="1"/>
        <v>8.5289886853751606E-3</v>
      </c>
      <c r="I486" t="str">
        <f ca="1"/>
        <v/>
      </c>
      <c r="J486" t="str">
        <f ca="1"/>
        <v/>
      </c>
      <c r="K486">
        <f ca="1"/>
        <v>0</v>
      </c>
    </row>
    <row r="487" spans="1:11" x14ac:dyDescent="0.25">
      <c r="A487">
        <f ca="1"/>
        <v>93.499999999998664</v>
      </c>
      <c r="B487" t="str">
        <f ca="1"/>
        <v/>
      </c>
      <c r="C487">
        <f ca="1"/>
        <v>3.9447933090788104E-2</v>
      </c>
      <c r="D487">
        <f ca="1"/>
        <v>3.4273718409549569E-2</v>
      </c>
      <c r="E487" t="str">
        <f ca="1"/>
        <v/>
      </c>
      <c r="F487" t="str">
        <f ca="1"/>
        <v/>
      </c>
      <c r="G487">
        <f ca="1"/>
        <v>4.2041518539877185E-2</v>
      </c>
      <c r="H487">
        <f ca="1"/>
        <v>8.7233255830996906E-3</v>
      </c>
      <c r="I487" t="str">
        <f ca="1"/>
        <v/>
      </c>
      <c r="J487" t="str">
        <f ca="1"/>
        <v/>
      </c>
      <c r="K487">
        <f ca="1"/>
        <v>0</v>
      </c>
    </row>
    <row r="488" spans="1:11" x14ac:dyDescent="0.25">
      <c r="A488">
        <f ca="1"/>
        <v>93.549999999998661</v>
      </c>
      <c r="B488" t="str">
        <f ca="1"/>
        <v/>
      </c>
      <c r="C488">
        <f ca="1"/>
        <v>3.9477036672069046E-2</v>
      </c>
      <c r="D488">
        <f ca="1"/>
        <v>3.472044940299461E-2</v>
      </c>
      <c r="E488" t="str">
        <f ca="1"/>
        <v/>
      </c>
      <c r="F488" t="str">
        <f ca="1"/>
        <v/>
      </c>
      <c r="G488">
        <f ca="1"/>
        <v>4.2037377605526512E-2</v>
      </c>
      <c r="H488">
        <f ca="1"/>
        <v>8.9210968056904691E-3</v>
      </c>
      <c r="I488" t="str">
        <f ca="1"/>
        <v/>
      </c>
      <c r="J488" t="str">
        <f ca="1"/>
        <v/>
      </c>
      <c r="K488">
        <f ca="1"/>
        <v>0</v>
      </c>
    </row>
    <row r="489" spans="1:11" x14ac:dyDescent="0.25">
      <c r="A489">
        <f ca="1"/>
        <v>93.599999999998658</v>
      </c>
      <c r="B489" t="str">
        <f ca="1"/>
        <v/>
      </c>
      <c r="C489">
        <f ca="1"/>
        <v>3.9505174083460388E-2</v>
      </c>
      <c r="D489">
        <f ca="1"/>
        <v>3.5169486059520402E-2</v>
      </c>
      <c r="E489" t="str">
        <f ca="1"/>
        <v/>
      </c>
      <c r="F489" t="str">
        <f ca="1"/>
        <v/>
      </c>
      <c r="G489">
        <f ca="1"/>
        <v>4.2032069797974539E-2</v>
      </c>
      <c r="H489">
        <f ca="1"/>
        <v>9.1223356602175305E-3</v>
      </c>
      <c r="I489" t="str">
        <f ca="1"/>
        <v/>
      </c>
      <c r="J489" t="str">
        <f ca="1"/>
        <v/>
      </c>
      <c r="K489">
        <f ca="1"/>
        <v>0</v>
      </c>
    </row>
    <row r="490" spans="1:11" x14ac:dyDescent="0.25">
      <c r="A490">
        <f ca="1"/>
        <v>93.649999999998656</v>
      </c>
      <c r="B490" t="str">
        <f ca="1"/>
        <v/>
      </c>
      <c r="C490">
        <f ca="1"/>
        <v>3.9532343228966413E-2</v>
      </c>
      <c r="D490">
        <f ca="1"/>
        <v>3.5620767814526555E-2</v>
      </c>
      <c r="E490" t="str">
        <f ca="1"/>
        <v/>
      </c>
      <c r="F490" t="str">
        <f ca="1"/>
        <v/>
      </c>
      <c r="G490">
        <f ca="1"/>
        <v>4.202559555933693E-2</v>
      </c>
      <c r="H490">
        <f ca="1"/>
        <v>9.3270750352540659E-3</v>
      </c>
      <c r="I490" t="str">
        <f ca="1"/>
        <v/>
      </c>
      <c r="J490" t="str">
        <f ca="1"/>
        <v/>
      </c>
      <c r="K490">
        <f ca="1"/>
        <v>0</v>
      </c>
    </row>
    <row r="491" spans="1:11" x14ac:dyDescent="0.25">
      <c r="A491">
        <f ca="1"/>
        <v>93.699999999998653</v>
      </c>
      <c r="B491" t="str">
        <f ca="1"/>
        <v/>
      </c>
      <c r="C491">
        <f ca="1"/>
        <v>3.9558542083768043E-2</v>
      </c>
      <c r="D491">
        <f ca="1"/>
        <v>3.6074232645403825E-2</v>
      </c>
      <c r="E491" t="str">
        <f ca="1"/>
        <v/>
      </c>
      <c r="F491" t="str">
        <f ca="1"/>
        <v/>
      </c>
      <c r="G491">
        <f ca="1"/>
        <v>4.2017955428837246E-2</v>
      </c>
      <c r="H491">
        <f ca="1"/>
        <v>9.5353473766198495E-3</v>
      </c>
      <c r="I491" t="str">
        <f ca="1"/>
        <v/>
      </c>
      <c r="J491" t="str">
        <f ca="1"/>
        <v/>
      </c>
      <c r="K491">
        <f ca="1"/>
        <v>0</v>
      </c>
    </row>
    <row r="492" spans="1:11" x14ac:dyDescent="0.25">
      <c r="A492">
        <f ca="1"/>
        <v>93.74999999999865</v>
      </c>
      <c r="B492" t="str">
        <f ca="1"/>
        <v/>
      </c>
      <c r="C492">
        <f ca="1"/>
        <v>3.9583768694474282E-2</v>
      </c>
      <c r="D492">
        <f ca="1"/>
        <v>3.652981707779205E-2</v>
      </c>
      <c r="E492" t="str">
        <f ca="1"/>
        <v/>
      </c>
      <c r="F492" t="str">
        <f ca="1"/>
        <v/>
      </c>
      <c r="G492">
        <f ca="1"/>
        <v>4.2009150042732056E-2</v>
      </c>
      <c r="H492">
        <f ca="1"/>
        <v>9.7471846628283901E-3</v>
      </c>
      <c r="I492" t="str">
        <f ca="1"/>
        <v/>
      </c>
      <c r="J492" t="str">
        <f ca="1"/>
        <v/>
      </c>
      <c r="K492">
        <f ca="1"/>
        <v>0</v>
      </c>
    </row>
    <row r="493" spans="1:11" x14ac:dyDescent="0.25">
      <c r="A493">
        <f ca="1"/>
        <v>93.799999999998647</v>
      </c>
      <c r="B493" t="str">
        <f ca="1"/>
        <v/>
      </c>
      <c r="C493">
        <f ca="1"/>
        <v>3.9608021179364961E-2</v>
      </c>
      <c r="D493">
        <f ca="1"/>
        <v>3.6987456192648642E-2</v>
      </c>
      <c r="E493" t="str">
        <f ca="1"/>
        <v/>
      </c>
      <c r="F493" t="str">
        <f ca="1"/>
        <v/>
      </c>
      <c r="G493">
        <f ca="1"/>
        <v>4.1999180134222665E-2</v>
      </c>
      <c r="H493">
        <f ca="1"/>
        <v>9.9626183802473973E-3</v>
      </c>
      <c r="I493" t="str">
        <f ca="1"/>
        <v/>
      </c>
      <c r="J493" t="str">
        <f ca="1"/>
        <v/>
      </c>
      <c r="K493">
        <f ca="1"/>
        <v>0</v>
      </c>
    </row>
    <row r="494" spans="1:11" x14ac:dyDescent="0.25">
      <c r="A494">
        <f ca="1"/>
        <v>93.849999999998644</v>
      </c>
      <c r="B494" t="str">
        <f ca="1"/>
        <v/>
      </c>
      <c r="C494">
        <f ca="1"/>
        <v>3.9631297728624705E-2</v>
      </c>
      <c r="D494">
        <f ca="1"/>
        <v>3.7447083634133425E-2</v>
      </c>
      <c r="E494" t="str">
        <f ca="1"/>
        <v/>
      </c>
      <c r="F494" t="str">
        <f ca="1"/>
        <v/>
      </c>
      <c r="G494">
        <f ca="1"/>
        <v>4.1988046533353363E-2</v>
      </c>
      <c r="H494">
        <f ca="1"/>
        <v>1.0181679497983242E-2</v>
      </c>
      <c r="I494" t="str">
        <f ca="1"/>
        <v/>
      </c>
      <c r="J494" t="str">
        <f ca="1"/>
        <v/>
      </c>
      <c r="K494">
        <f ca="1"/>
        <v>0</v>
      </c>
    </row>
    <row r="495" spans="1:11" x14ac:dyDescent="0.25">
      <c r="A495">
        <f ca="1"/>
        <v>93.899999999998641</v>
      </c>
      <c r="B495" t="str">
        <f ca="1"/>
        <v/>
      </c>
      <c r="C495">
        <f ca="1"/>
        <v>3.9653596604567985E-2</v>
      </c>
      <c r="D495">
        <f ca="1"/>
        <v>3.7908631618315473E-2</v>
      </c>
      <c r="E495" t="str">
        <f ca="1"/>
        <v/>
      </c>
      <c r="F495" t="str">
        <f ca="1"/>
        <v/>
      </c>
      <c r="G495">
        <f ca="1"/>
        <v>4.1975750166896204E-2</v>
      </c>
      <c r="H495">
        <f ca="1"/>
        <v>1.0404398442500037E-2</v>
      </c>
      <c r="I495" t="str">
        <f ca="1"/>
        <v/>
      </c>
      <c r="J495" t="str">
        <f ca="1"/>
        <v/>
      </c>
      <c r="K495">
        <f ca="1"/>
        <v>0</v>
      </c>
    </row>
    <row r="496" spans="1:11" x14ac:dyDescent="0.25">
      <c r="A496">
        <f ca="1"/>
        <v>93.949999999998639</v>
      </c>
      <c r="B496" t="str">
        <f ca="1"/>
        <v/>
      </c>
      <c r="C496">
        <f ca="1"/>
        <v>3.9674916141855338E-2</v>
      </c>
      <c r="D496">
        <f ca="1"/>
        <v>3.8372030942707233E-2</v>
      </c>
      <c r="E496" t="str">
        <f ca="1"/>
        <v/>
      </c>
      <c r="F496" t="str">
        <f ca="1"/>
        <v/>
      </c>
      <c r="G496">
        <f ca="1"/>
        <v>4.1962292058222481E-2</v>
      </c>
      <c r="H496">
        <f ca="1"/>
        <v>1.063080507198485E-2</v>
      </c>
      <c r="I496" t="str">
        <f ca="1"/>
        <v/>
      </c>
      <c r="J496" t="str">
        <f ca="1"/>
        <v/>
      </c>
      <c r="K496">
        <f ca="1"/>
        <v>0</v>
      </c>
    </row>
    <row r="497" spans="1:11" x14ac:dyDescent="0.25">
      <c r="A497">
        <f ca="1"/>
        <v>93.999999999998636</v>
      </c>
      <c r="B497" t="str">
        <f ca="1"/>
        <v/>
      </c>
      <c r="C497">
        <f ca="1"/>
        <v>3.9695254747700637E-2</v>
      </c>
      <c r="D497">
        <f ca="1"/>
        <v>3.883721099662988E-2</v>
      </c>
      <c r="E497" t="str">
        <f ca="1"/>
        <v/>
      </c>
      <c r="F497" t="str">
        <f ca="1"/>
        <v/>
      </c>
      <c r="G497">
        <f ca="1"/>
        <v>4.1947673327160775E-2</v>
      </c>
      <c r="H497">
        <f ca="1"/>
        <v>1.0860928650470501E-2</v>
      </c>
      <c r="I497" t="str">
        <f ca="1"/>
        <v/>
      </c>
      <c r="J497" t="str">
        <f ca="1"/>
        <v/>
      </c>
      <c r="K497">
        <f ca="1"/>
        <v>0</v>
      </c>
    </row>
    <row r="498" spans="1:11" x14ac:dyDescent="0.25">
      <c r="A498">
        <f ca="1"/>
        <v>94.049999999998633</v>
      </c>
      <c r="B498" t="str">
        <f ca="1"/>
        <v/>
      </c>
      <c r="C498">
        <f ca="1"/>
        <v>3.9714610902069451E-2</v>
      </c>
      <c r="D498">
        <f ca="1"/>
        <v>3.9304099772414516E-2</v>
      </c>
      <c r="E498" t="str">
        <f ca="1"/>
        <v/>
      </c>
      <c r="F498" t="str">
        <f ca="1"/>
        <v/>
      </c>
      <c r="G498">
        <f ca="1"/>
        <v>4.1931895189841611E-2</v>
      </c>
      <c r="H498">
        <f ca="1"/>
        <v>1.1094797821728382E-2</v>
      </c>
      <c r="I498" t="str">
        <f ca="1"/>
        <v/>
      </c>
      <c r="J498" t="str">
        <f ca="1"/>
        <v/>
      </c>
      <c r="K498">
        <f ca="1"/>
        <v>0</v>
      </c>
    </row>
    <row r="499" spans="1:11" x14ac:dyDescent="0.25">
      <c r="A499">
        <f ca="1"/>
        <v>94.09999999999863</v>
      </c>
      <c r="B499" t="str">
        <f ca="1"/>
        <v/>
      </c>
      <c r="C499">
        <f ca="1"/>
        <v>3.9732983157868343E-2</v>
      </c>
      <c r="D499">
        <f ca="1"/>
        <v>3.977262387744232E-2</v>
      </c>
      <c r="E499" t="str">
        <f ca="1"/>
        <v/>
      </c>
      <c r="F499" t="str">
        <f ca="1"/>
        <v/>
      </c>
      <c r="G499">
        <f ca="1"/>
        <v>4.1914958958528904E-2</v>
      </c>
      <c r="H499">
        <f ca="1"/>
        <v>1.1332440582943703E-2</v>
      </c>
      <c r="I499" t="str">
        <f ca="1"/>
        <v/>
      </c>
      <c r="J499" t="str">
        <f ca="1"/>
        <v/>
      </c>
      <c r="K499">
        <f ca="1"/>
        <v>0</v>
      </c>
    </row>
    <row r="500" spans="1:11" x14ac:dyDescent="0.25">
      <c r="A500">
        <f ca="1"/>
        <v>94.149999999998627</v>
      </c>
      <c r="B500" t="str">
        <f ca="1"/>
        <v/>
      </c>
      <c r="C500">
        <f ca="1"/>
        <v>3.9750370141125195E-2</v>
      </c>
      <c r="D500">
        <f ca="1"/>
        <v>4.0242708547026544E-2</v>
      </c>
      <c r="E500" t="str">
        <f ca="1"/>
        <v/>
      </c>
      <c r="F500" t="str">
        <f ca="1"/>
        <v/>
      </c>
      <c r="G500">
        <f ca="1"/>
        <v>4.1896866041438011E-2</v>
      </c>
      <c r="H500">
        <f ca="1"/>
        <v>1.1573884258186505E-2</v>
      </c>
      <c r="I500" t="str">
        <f ca="1"/>
        <v xml:space="preserve">
▲</v>
      </c>
      <c r="J500" t="str">
        <f ca="1"/>
        <v/>
      </c>
      <c r="K500">
        <f ca="1"/>
        <v>0</v>
      </c>
    </row>
    <row r="501" spans="1:11" x14ac:dyDescent="0.25">
      <c r="A501">
        <f ca="1"/>
        <v>94.199999999998624</v>
      </c>
      <c r="B501" t="str">
        <f ca="1"/>
        <v/>
      </c>
      <c r="C501">
        <f ca="1"/>
        <v>3.9766770551160457E-2</v>
      </c>
      <c r="D501">
        <f ca="1"/>
        <v>4.0714277658138898E-2</v>
      </c>
      <c r="E501" t="str">
        <f ca="1"/>
        <v/>
      </c>
      <c r="F501" t="str">
        <f ca="1"/>
        <v/>
      </c>
      <c r="G501">
        <f ca="1"/>
        <v>4.18776179425406E-2</v>
      </c>
      <c r="H501">
        <f ca="1"/>
        <v>1.1819155471691652E-2</v>
      </c>
      <c r="I501" t="str">
        <f ca="1"/>
        <v/>
      </c>
      <c r="J501" t="str">
        <f ca="1"/>
        <v/>
      </c>
      <c r="K501">
        <f ca="1"/>
        <v>0</v>
      </c>
    </row>
    <row r="502" spans="1:11" x14ac:dyDescent="0.25">
      <c r="A502">
        <f ca="1"/>
        <v>94.249999999998622</v>
      </c>
      <c r="B502" t="str">
        <f ca="1"/>
        <v/>
      </c>
      <c r="C502">
        <f ca="1"/>
        <v>3.9782183160749301E-2</v>
      </c>
      <c r="D502">
        <f ca="1"/>
        <v>4.118725374398189E-2</v>
      </c>
      <c r="E502" t="str">
        <f ca="1"/>
        <v/>
      </c>
      <c r="F502" t="str">
        <f ca="1"/>
        <v/>
      </c>
      <c r="G502">
        <f ca="1"/>
        <v>4.1857216261356314E-2</v>
      </c>
      <c r="H502">
        <f ca="1"/>
        <v>1.2068280120962005E-2</v>
      </c>
      <c r="I502" t="str">
        <f ca="1"/>
        <v/>
      </c>
      <c r="J502" t="str">
        <f ca="1"/>
        <v/>
      </c>
      <c r="K502">
        <f ca="1"/>
        <v>0</v>
      </c>
    </row>
    <row r="503" spans="1:11" x14ac:dyDescent="0.25">
      <c r="A503">
        <f ca="1"/>
        <v>94.299999999998619</v>
      </c>
      <c r="B503" t="str">
        <f ca="1"/>
        <v/>
      </c>
      <c r="C503">
        <f ca="1"/>
        <v>3.9796606816274713E-2</v>
      </c>
      <c r="D503">
        <f ca="1"/>
        <v>4.1661558009408545E-2</v>
      </c>
      <c r="E503" t="str">
        <f ca="1"/>
        <v/>
      </c>
      <c r="F503" t="str">
        <f ca="1"/>
        <v/>
      </c>
      <c r="G503">
        <f ca="1"/>
        <v>4.1835662692731194E-2</v>
      </c>
      <c r="H503">
        <f ca="1"/>
        <v>1.2321283349709037E-2</v>
      </c>
      <c r="I503" t="str">
        <f ca="1"/>
        <v/>
      </c>
      <c r="J503" t="str">
        <f ca="1"/>
        <v/>
      </c>
      <c r="K503">
        <f ca="1"/>
        <v>0</v>
      </c>
    </row>
    <row r="504" spans="1:11" x14ac:dyDescent="0.25">
      <c r="A504">
        <f ca="1"/>
        <v>94.349999999998616</v>
      </c>
      <c r="B504" t="str">
        <f ca="1"/>
        <v/>
      </c>
      <c r="C504">
        <f ca="1"/>
        <v>3.9810040437871369E-2</v>
      </c>
      <c r="D504">
        <f ca="1"/>
        <v>4.2137110347189886E-2</v>
      </c>
      <c r="E504" t="str">
        <f ca="1"/>
        <v/>
      </c>
      <c r="F504" t="str">
        <f ca="1"/>
        <v/>
      </c>
      <c r="G504">
        <f ca="1"/>
        <v>4.1812959026603064E-2</v>
      </c>
      <c r="H504">
        <f ca="1"/>
        <v>1.2578189520645759E-2</v>
      </c>
      <c r="I504" t="str">
        <f ca="1"/>
        <v/>
      </c>
      <c r="J504" t="str">
        <f ca="1"/>
        <v/>
      </c>
      <c r="K504">
        <f ca="1"/>
        <v>0</v>
      </c>
    </row>
    <row r="505" spans="1:11" x14ac:dyDescent="0.25">
      <c r="A505">
        <f ca="1"/>
        <v>94.399999999998613</v>
      </c>
      <c r="B505" t="str">
        <f ca="1"/>
        <v/>
      </c>
      <c r="C505">
        <f ca="1"/>
        <v>3.9822483019560366E-2</v>
      </c>
      <c r="D505">
        <f ca="1"/>
        <v>4.2613829355130334E-2</v>
      </c>
      <c r="E505" t="str">
        <f ca="1"/>
        <v/>
      </c>
      <c r="F505" t="str">
        <f ca="1"/>
        <v/>
      </c>
      <c r="G505">
        <f ca="1"/>
        <v>4.1789107147753739E-2</v>
      </c>
      <c r="H505">
        <f ca="1"/>
        <v>1.2839022188147271E-2</v>
      </c>
      <c r="I505" t="str">
        <f ca="1"/>
        <v/>
      </c>
      <c r="J505" t="str">
        <f ca="1"/>
        <v/>
      </c>
      <c r="K505">
        <f ca="1"/>
        <v>0</v>
      </c>
    </row>
    <row r="506" spans="1:11" x14ac:dyDescent="0.25">
      <c r="A506">
        <f ca="1"/>
        <v>94.44999999999861</v>
      </c>
      <c r="B506" t="str">
        <f ca="1"/>
        <v/>
      </c>
      <c r="C506">
        <f ca="1"/>
        <v>3.9833933629374797E-2</v>
      </c>
      <c r="D506">
        <f ca="1"/>
        <v>4.309163235403065E-2</v>
      </c>
      <c r="E506" t="str">
        <f ca="1"/>
        <v/>
      </c>
      <c r="F506" t="str">
        <f ca="1"/>
        <v/>
      </c>
      <c r="G506">
        <f ca="1"/>
        <v>4.1764109035548308E-2</v>
      </c>
      <c r="H506">
        <f ca="1"/>
        <v>1.3103804070794443E-2</v>
      </c>
      <c r="I506" t="str">
        <f ca="1"/>
        <v/>
      </c>
      <c r="J506" t="str">
        <f ca="1"/>
        <v/>
      </c>
      <c r="K506">
        <f ca="1"/>
        <v>0</v>
      </c>
    </row>
    <row r="507" spans="1:11" x14ac:dyDescent="0.25">
      <c r="A507">
        <f ca="1"/>
        <v>94.499999999998607</v>
      </c>
      <c r="B507" t="str">
        <f ca="1"/>
        <v/>
      </c>
      <c r="C507">
        <f ca="1"/>
        <v>3.9844391409476126E-2</v>
      </c>
      <c r="D507">
        <f ca="1"/>
        <v>4.3570435406496758E-2</v>
      </c>
      <c r="E507" t="str">
        <f ca="1"/>
        <v/>
      </c>
      <c r="F507" t="str">
        <f ca="1"/>
        <v/>
      </c>
      <c r="G507">
        <f ca="1"/>
        <v>4.1737966763661316E-2</v>
      </c>
      <c r="H507">
        <f ca="1"/>
        <v>1.3372557023817134E-2</v>
      </c>
      <c r="I507" t="str">
        <f ca="1"/>
        <v/>
      </c>
      <c r="J507" t="str">
        <f ca="1"/>
        <v/>
      </c>
      <c r="K507">
        <f ca="1"/>
        <v>0</v>
      </c>
    </row>
    <row r="508" spans="1:11" x14ac:dyDescent="0.25">
      <c r="A508">
        <f ca="1"/>
        <v>94.549999999998604</v>
      </c>
      <c r="B508" t="str">
        <f ca="1"/>
        <v/>
      </c>
      <c r="C508">
        <f ca="1"/>
        <v>3.985385557626122E-2</v>
      </c>
      <c r="D508">
        <f ca="1"/>
        <v>4.4050153336593262E-2</v>
      </c>
      <c r="E508" t="str">
        <f ca="1"/>
        <v/>
      </c>
      <c r="F508" t="str">
        <f ca="1"/>
        <v/>
      </c>
      <c r="G508">
        <f ca="1"/>
        <v>4.1710682499790132E-2</v>
      </c>
      <c r="H508">
        <f ca="1"/>
        <v>1.364530201145309E-2</v>
      </c>
      <c r="I508" t="str">
        <f ca="1"/>
        <v/>
      </c>
      <c r="J508" t="str">
        <f ca="1"/>
        <v/>
      </c>
      <c r="K508">
        <f ca="1"/>
        <v>0</v>
      </c>
    </row>
    <row r="509" spans="1:11" x14ac:dyDescent="0.25">
      <c r="A509">
        <f ca="1"/>
        <v>94.599999999998602</v>
      </c>
      <c r="B509" t="str">
        <f ca="1"/>
        <v/>
      </c>
      <c r="C509">
        <f ca="1"/>
        <v>3.9862325420460282E-2</v>
      </c>
      <c r="D509">
        <f ca="1"/>
        <v>4.4530699750338777E-2</v>
      </c>
      <c r="E509" t="str">
        <f ca="1"/>
        <v/>
      </c>
      <c r="F509" t="str">
        <f ca="1"/>
        <v/>
      </c>
      <c r="G509">
        <f ca="1"/>
        <v>4.168225850535532E-2</v>
      </c>
      <c r="H509">
        <f ca="1"/>
        <v>1.3922059079239804E-2</v>
      </c>
      <c r="I509" t="str">
        <f ca="1"/>
        <v/>
      </c>
      <c r="J509" t="str">
        <f ca="1"/>
        <v/>
      </c>
      <c r="K509">
        <f ca="1"/>
        <v>0</v>
      </c>
    </row>
    <row r="510" spans="1:11" x14ac:dyDescent="0.25">
      <c r="A510">
        <f ca="1"/>
        <v>94.649999999998599</v>
      </c>
      <c r="B510" t="str">
        <f ca="1"/>
        <v/>
      </c>
      <c r="C510">
        <f ca="1"/>
        <v>3.9869800307225374E-2</v>
      </c>
      <c r="D510">
        <f ca="1"/>
        <v>4.5011987057040431E-2</v>
      </c>
      <c r="E510" t="str">
        <f ca="1"/>
        <v/>
      </c>
      <c r="F510" t="str">
        <f ca="1"/>
        <v/>
      </c>
      <c r="G510">
        <f ca="1"/>
        <v>4.165269713518828E-2</v>
      </c>
      <c r="H510">
        <f ca="1"/>
        <v>1.4202847326256393E-2</v>
      </c>
      <c r="I510" t="str">
        <f ca="1"/>
        <v/>
      </c>
      <c r="J510" t="str">
        <f ca="1"/>
        <v/>
      </c>
      <c r="K510">
        <f ca="1"/>
        <v>0</v>
      </c>
    </row>
    <row r="511" spans="1:11" x14ac:dyDescent="0.25">
      <c r="A511">
        <f ca="1"/>
        <v>94.699999999998596</v>
      </c>
      <c r="B511" t="str">
        <f ca="1"/>
        <v/>
      </c>
      <c r="C511">
        <f ca="1"/>
        <v>3.9876279676209804E-2</v>
      </c>
      <c r="D511">
        <f ca="1"/>
        <v>4.5493926491463645E-2</v>
      </c>
      <c r="E511" t="str">
        <f ca="1"/>
        <v/>
      </c>
      <c r="F511" t="str">
        <f ca="1"/>
        <v/>
      </c>
      <c r="G511">
        <f ca="1"/>
        <v>4.162200083720613E-2</v>
      </c>
      <c r="H511">
        <f ca="1"/>
        <v>1.4487684877333389E-2</v>
      </c>
      <c r="I511" t="str">
        <f ca="1"/>
        <v/>
      </c>
      <c r="J511" t="str">
        <f ca="1"/>
        <v/>
      </c>
      <c r="K511">
        <f ca="1"/>
        <v>0</v>
      </c>
    </row>
    <row r="512" spans="1:11" x14ac:dyDescent="0.25">
      <c r="A512">
        <f ca="1"/>
        <v>94.749999999998593</v>
      </c>
      <c r="B512" t="str">
        <f ca="1"/>
        <v/>
      </c>
      <c r="C512">
        <f ca="1"/>
        <v>3.9881763041638041E-2</v>
      </c>
      <c r="D512">
        <f ca="1"/>
        <v>4.5976428136833024E-2</v>
      </c>
      <c r="E512" t="str">
        <f ca="1"/>
        <v/>
      </c>
      <c r="F512" t="str">
        <f ca="1"/>
        <v/>
      </c>
      <c r="G512">
        <f ca="1"/>
        <v>4.1590172152073834E-2</v>
      </c>
      <c r="H512">
        <f ca="1"/>
        <v>1.4776588855248442E-2</v>
      </c>
      <c r="I512" t="str">
        <f ca="1"/>
        <v/>
      </c>
      <c r="J512" t="str">
        <f ca="1"/>
        <v/>
      </c>
      <c r="K512">
        <f ca="1"/>
        <v>0</v>
      </c>
    </row>
    <row r="513" spans="1:11" x14ac:dyDescent="0.25">
      <c r="A513">
        <f ca="1"/>
        <v>94.79999999999859</v>
      </c>
      <c r="B513" t="str">
        <f ca="1"/>
        <v/>
      </c>
      <c r="C513">
        <f ca="1"/>
        <v>3.98862499923665E-2</v>
      </c>
      <c r="D513">
        <f ca="1"/>
        <v>4.6459400948659614E-2</v>
      </c>
      <c r="E513" t="str">
        <f ca="1"/>
        <v/>
      </c>
      <c r="F513" t="str">
        <f ca="1"/>
        <v/>
      </c>
      <c r="G513">
        <f ca="1"/>
        <v>4.155721371285373E-2</v>
      </c>
      <c r="H513">
        <f ca="1"/>
        <v>1.506957535292649E-2</v>
      </c>
      <c r="I513" t="str">
        <f ca="1"/>
        <v/>
      </c>
      <c r="J513" t="str">
        <f ca="1"/>
        <v/>
      </c>
      <c r="K513">
        <f ca="1"/>
        <v>0</v>
      </c>
    </row>
    <row r="514" spans="1:11" x14ac:dyDescent="0.25">
      <c r="A514">
        <f ca="1"/>
        <v>94.849999999998587</v>
      </c>
      <c r="B514" t="str">
        <f ca="1"/>
        <v/>
      </c>
      <c r="C514">
        <f ca="1"/>
        <v>3.9889740191934864E-2</v>
      </c>
      <c r="D514">
        <f ca="1"/>
        <v>4.6942752779388704E-2</v>
      </c>
      <c r="E514" t="str">
        <f ca="1"/>
        <v/>
      </c>
      <c r="F514" t="str">
        <f ca="1"/>
        <v/>
      </c>
      <c r="G514">
        <f ca="1"/>
        <v>4.152312824464257E-2</v>
      </c>
      <c r="H514">
        <f ca="1"/>
        <v>1.5366659405663174E-2</v>
      </c>
      <c r="I514" t="str">
        <f ca="1"/>
        <v/>
      </c>
      <c r="J514" t="str">
        <f ca="1"/>
        <v/>
      </c>
      <c r="K514">
        <f ca="1"/>
        <v>0</v>
      </c>
    </row>
    <row r="515" spans="1:11" x14ac:dyDescent="0.25">
      <c r="A515">
        <f ca="1"/>
        <v>94.899999999998585</v>
      </c>
      <c r="B515" t="str">
        <f ca="1"/>
        <v/>
      </c>
      <c r="C515">
        <f ca="1"/>
        <v>3.9892233378608158E-2</v>
      </c>
      <c r="D515">
        <f ca="1"/>
        <v>4.7426390403862227E-2</v>
      </c>
      <c r="E515" t="str">
        <f ca="1"/>
        <v/>
      </c>
      <c r="F515" t="str">
        <f ca="1"/>
        <v/>
      </c>
      <c r="G515">
        <f ca="1"/>
        <v>4.148791856419589E-2</v>
      </c>
      <c r="H515">
        <f ca="1"/>
        <v>1.5667854963390813E-2</v>
      </c>
      <c r="I515" t="str">
        <f ca="1"/>
        <v/>
      </c>
      <c r="J515" t="str">
        <f ca="1"/>
        <v/>
      </c>
      <c r="K515">
        <f ca="1"/>
        <v>0</v>
      </c>
    </row>
    <row r="516" spans="1:11" x14ac:dyDescent="0.25">
      <c r="A516">
        <f ca="1"/>
        <v>94.949999999998582</v>
      </c>
      <c r="B516" t="str">
        <f ca="1"/>
        <v/>
      </c>
      <c r="C516">
        <f ca="1"/>
        <v>3.9893729365409462E-2</v>
      </c>
      <c r="D516">
        <f ca="1"/>
        <v>4.7910219545588946E-2</v>
      </c>
      <c r="E516" t="str">
        <f ca="1"/>
        <v/>
      </c>
      <c r="F516" t="str">
        <f ca="1"/>
        <v/>
      </c>
      <c r="G516">
        <f ca="1"/>
        <v>4.1451587579540171E-2</v>
      </c>
      <c r="H516">
        <f ca="1"/>
        <v>1.5973174863006361E-2</v>
      </c>
      <c r="I516" t="str">
        <f ca="1"/>
        <v/>
      </c>
      <c r="J516" t="str">
        <f ca="1"/>
        <v/>
      </c>
      <c r="K516">
        <f ca="1"/>
        <v>0</v>
      </c>
    </row>
    <row r="517" spans="1:11" x14ac:dyDescent="0.25">
      <c r="A517">
        <f ca="1"/>
        <v>94.999999999998579</v>
      </c>
      <c r="B517" t="str">
        <f ca="1"/>
        <v/>
      </c>
      <c r="C517">
        <f ca="1"/>
        <v>3.9894228040143274E-2</v>
      </c>
      <c r="D517">
        <f ca="1"/>
        <v>4.8394144903814919E-2</v>
      </c>
      <c r="E517" t="str">
        <f ca="1"/>
        <v>Jack</v>
      </c>
      <c r="F517" t="str">
        <f ca="1"/>
        <v/>
      </c>
      <c r="G517">
        <f ca="1"/>
        <v>4.1414138289572529E-2</v>
      </c>
      <c r="H517">
        <f ca="1"/>
        <v>1.6282630800781388E-2</v>
      </c>
      <c r="I517" t="str">
        <f ca="1"/>
        <v/>
      </c>
      <c r="J517" t="str">
        <f ca="1"/>
        <v/>
      </c>
      <c r="K517">
        <f ca="1"/>
        <v>0</v>
      </c>
    </row>
    <row r="518" spans="1:11" x14ac:dyDescent="0.25">
      <c r="A518">
        <f ca="1"/>
        <v>95.049999999998576</v>
      </c>
      <c r="B518" t="str">
        <f ca="1"/>
        <v/>
      </c>
      <c r="C518">
        <f ca="1"/>
        <v>3.9893729365409518E-2</v>
      </c>
      <c r="D518">
        <f ca="1"/>
        <v>4.8878070181386131E-2</v>
      </c>
      <c r="E518" t="str">
        <f ca="1"/>
        <v/>
      </c>
      <c r="F518" t="str">
        <f ca="1"/>
        <v/>
      </c>
      <c r="G518">
        <f ca="1"/>
        <v>4.1375573783648124E-2</v>
      </c>
      <c r="H518">
        <f ca="1"/>
        <v>1.6596233304874131E-2</v>
      </c>
      <c r="I518" t="str">
        <f ca="1"/>
        <v/>
      </c>
      <c r="J518" t="str">
        <f ca="1"/>
        <v/>
      </c>
      <c r="K518">
        <f ca="1"/>
        <v>0</v>
      </c>
    </row>
    <row r="519" spans="1:11" x14ac:dyDescent="0.25">
      <c r="A519">
        <f ca="1"/>
        <v>95.099999999998573</v>
      </c>
      <c r="B519" t="str">
        <f ca="1"/>
        <v/>
      </c>
      <c r="C519">
        <f ca="1"/>
        <v>3.9892233378608269E-2</v>
      </c>
      <c r="D519">
        <f ca="1"/>
        <v>4.9361898113394746E-2</v>
      </c>
      <c r="E519" t="str">
        <f ca="1"/>
        <v/>
      </c>
      <c r="F519" t="str">
        <f ca="1"/>
        <v/>
      </c>
      <c r="G519">
        <f ca="1"/>
        <v>4.1335897241155467E-2</v>
      </c>
      <c r="H519">
        <f ca="1"/>
        <v>1.6913991707964423E-2</v>
      </c>
      <c r="I519" t="str">
        <f ca="1"/>
        <v/>
      </c>
      <c r="J519" t="str">
        <f ca="1"/>
        <v/>
      </c>
      <c r="K519">
        <f ca="1"/>
        <v>0</v>
      </c>
    </row>
    <row r="520" spans="1:11" x14ac:dyDescent="0.25">
      <c r="A520">
        <f ca="1"/>
        <v>95.14999999999857</v>
      </c>
      <c r="B520" t="str">
        <f ca="1"/>
        <v/>
      </c>
      <c r="C520">
        <f ca="1"/>
        <v>3.988974019193503E-2</v>
      </c>
      <c r="D520">
        <f ca="1"/>
        <v>4.9845530496599358E-2</v>
      </c>
      <c r="E520" t="str">
        <f ca="1"/>
        <v/>
      </c>
      <c r="F520" t="str">
        <f ca="1"/>
        <v/>
      </c>
      <c r="G520">
        <f ca="1"/>
        <v>4.1295111931079584E-2</v>
      </c>
      <c r="H520">
        <f ca="1"/>
        <v>1.7235914120031989E-2</v>
      </c>
      <c r="I520" t="str">
        <f ca="1"/>
        <v/>
      </c>
      <c r="J520" t="str">
        <f ca="1"/>
        <v/>
      </c>
      <c r="K520">
        <f ca="1"/>
        <v>0</v>
      </c>
    </row>
    <row r="521" spans="1:11" x14ac:dyDescent="0.25">
      <c r="A521">
        <f ca="1"/>
        <v>95.199999999998568</v>
      </c>
      <c r="B521" t="str">
        <f ca="1"/>
        <v/>
      </c>
      <c r="C521">
        <f ca="1"/>
        <v>3.9886249992366729E-2</v>
      </c>
      <c r="D521">
        <f ca="1"/>
        <v>5.0328868219609579E-2</v>
      </c>
      <c r="E521" t="str">
        <f ca="1"/>
        <v/>
      </c>
      <c r="F521" t="str">
        <f ca="1"/>
        <v/>
      </c>
      <c r="G521">
        <f ca="1"/>
        <v>4.1253221211553108E-2</v>
      </c>
      <c r="H521">
        <f ca="1"/>
        <v>1.7562007401299557E-2</v>
      </c>
      <c r="I521" t="str">
        <f ca="1"/>
        <v/>
      </c>
      <c r="J521" t="str">
        <f ca="1"/>
        <v/>
      </c>
      <c r="K521">
        <f ca="1"/>
        <v>0</v>
      </c>
    </row>
    <row r="522" spans="1:11" x14ac:dyDescent="0.25">
      <c r="A522">
        <f ca="1"/>
        <v>95.249999999998565</v>
      </c>
      <c r="B522" t="str">
        <f ca="1"/>
        <v/>
      </c>
      <c r="C522">
        <f ca="1"/>
        <v>3.9881763041638325E-2</v>
      </c>
      <c r="D522">
        <f ca="1"/>
        <v>5.0811811293823936E-2</v>
      </c>
      <c r="E522" t="str">
        <f ca="1"/>
        <v/>
      </c>
      <c r="F522" t="str">
        <f ca="1"/>
        <v/>
      </c>
      <c r="G522">
        <f ca="1"/>
        <v>4.1210228529395522E-2</v>
      </c>
      <c r="H522">
        <f ca="1"/>
        <v>1.7892277135361952E-2</v>
      </c>
      <c r="I522" t="str">
        <f ca="1"/>
        <v/>
      </c>
      <c r="J522" t="str">
        <f ca="1"/>
        <v/>
      </c>
      <c r="K522">
        <f ca="1"/>
        <v>0</v>
      </c>
    </row>
    <row r="523" spans="1:11" x14ac:dyDescent="0.25">
      <c r="A523">
        <f ca="1"/>
        <v>95.299999999998562</v>
      </c>
      <c r="B523" t="str">
        <f ca="1"/>
        <v/>
      </c>
      <c r="C523">
        <f ca="1"/>
        <v>3.9876279676210137E-2</v>
      </c>
      <c r="D523">
        <f ca="1"/>
        <v>5.129425888511021E-2</v>
      </c>
      <c r="E523" t="str">
        <f ca="1"/>
        <v/>
      </c>
      <c r="F523" t="str">
        <f ca="1"/>
        <v/>
      </c>
      <c r="G523">
        <f ca="1"/>
        <v>4.1166137419640474E-2</v>
      </c>
      <c r="H523">
        <f ca="1"/>
        <v>1.8226727602523102E-2</v>
      </c>
      <c r="I523" t="str">
        <f ca="1"/>
        <v/>
      </c>
      <c r="J523" t="str">
        <f ca="1"/>
        <v/>
      </c>
      <c r="K523">
        <f ca="1"/>
        <v>0</v>
      </c>
    </row>
    <row r="524" spans="1:11" x14ac:dyDescent="0.25">
      <c r="A524">
        <f ca="1"/>
        <v>95.349999999998559</v>
      </c>
      <c r="B524" t="str">
        <f ca="1"/>
        <v/>
      </c>
      <c r="C524">
        <f ca="1"/>
        <v>3.9869800307225776E-2</v>
      </c>
      <c r="D524">
        <f ca="1"/>
        <v>5.1776109346215904E-2</v>
      </c>
      <c r="E524" t="str">
        <f ca="1"/>
        <v/>
      </c>
      <c r="F524" t="str">
        <f ca="1"/>
        <v/>
      </c>
      <c r="G524">
        <f ca="1"/>
        <v>4.1120951505051434E-2</v>
      </c>
      <c r="H524">
        <f ca="1"/>
        <v>1.8565361753362479E-2</v>
      </c>
      <c r="I524" t="str">
        <f ca="1"/>
        <v/>
      </c>
      <c r="J524" t="str">
        <f ca="1"/>
        <v/>
      </c>
      <c r="K524">
        <f ca="1"/>
        <v>0</v>
      </c>
    </row>
    <row r="525" spans="1:11" x14ac:dyDescent="0.25">
      <c r="A525">
        <f ca="1"/>
        <v>95.399999999998556</v>
      </c>
      <c r="B525" t="str">
        <f ca="1"/>
        <v/>
      </c>
      <c r="C525">
        <f ca="1"/>
        <v>3.9862325420460733E-2</v>
      </c>
      <c r="D525">
        <f ca="1"/>
        <v>5.2257260249896735E-2</v>
      </c>
      <c r="E525" t="str">
        <f ca="1"/>
        <v/>
      </c>
      <c r="F525" t="str">
        <f ca="1"/>
        <v/>
      </c>
      <c r="G525">
        <f ca="1"/>
        <v>4.1074674495625553E-2</v>
      </c>
      <c r="H525">
        <f ca="1"/>
        <v>1.8908181182553597E-2</v>
      </c>
      <c r="I525" t="str">
        <f ca="1"/>
        <v/>
      </c>
      <c r="J525" t="str">
        <f ca="1"/>
        <v/>
      </c>
      <c r="K525">
        <f ca="1"/>
        <v>0</v>
      </c>
    </row>
    <row r="526" spans="1:11" x14ac:dyDescent="0.25">
      <c r="A526">
        <f ca="1"/>
        <v>95.449999999998553</v>
      </c>
      <c r="B526" t="str">
        <f ca="1"/>
        <v/>
      </c>
      <c r="C526">
        <f ca="1"/>
        <v>3.9853855576261733E-2</v>
      </c>
      <c r="D526">
        <f ca="1"/>
        <v>5.273760842274975E-2</v>
      </c>
      <c r="E526" t="str">
        <f ca="1"/>
        <v/>
      </c>
      <c r="F526" t="str">
        <f ca="1"/>
        <v/>
      </c>
      <c r="G526">
        <f ca="1"/>
        <v>4.1027310188086065E-2</v>
      </c>
      <c r="H526">
        <f ca="1"/>
        <v>1.9255186102956522E-2</v>
      </c>
      <c r="I526" t="str">
        <f ca="1"/>
        <v/>
      </c>
      <c r="J526" t="str">
        <f ca="1"/>
        <v/>
      </c>
      <c r="K526">
        <f ca="1"/>
        <v>0</v>
      </c>
    </row>
    <row r="527" spans="1:11" x14ac:dyDescent="0.25">
      <c r="A527">
        <f ca="1"/>
        <v>95.49999999999855</v>
      </c>
      <c r="B527" t="str">
        <f ca="1"/>
        <v/>
      </c>
      <c r="C527">
        <f ca="1"/>
        <v>3.9844391409476689E-2</v>
      </c>
      <c r="D527">
        <f ca="1"/>
        <v>5.3217049979737092E-2</v>
      </c>
      <c r="E527" t="str">
        <f ca="1"/>
        <v/>
      </c>
      <c r="F527" t="str">
        <f ca="1"/>
        <v/>
      </c>
      <c r="G527">
        <f ca="1"/>
        <v>4.0978862465363197E-2</v>
      </c>
      <c r="H527">
        <f ca="1"/>
        <v>1.9606375320007238E-2</v>
      </c>
      <c r="I527" t="str">
        <f ca="1"/>
        <v/>
      </c>
      <c r="J527" t="str">
        <f ca="1"/>
        <v/>
      </c>
      <c r="K527">
        <f ca="1"/>
        <v>0</v>
      </c>
    </row>
    <row r="528" spans="1:11" x14ac:dyDescent="0.25">
      <c r="A528">
        <f ca="1"/>
        <v>95.549999999998548</v>
      </c>
      <c r="B528" t="str">
        <f ca="1"/>
        <v/>
      </c>
      <c r="C528">
        <f ca="1"/>
        <v>3.9833933629375422E-2</v>
      </c>
      <c r="D528">
        <f ca="1"/>
        <v>5.3695480359386594E-2</v>
      </c>
      <c r="E528" t="str">
        <f ca="1"/>
        <v/>
      </c>
      <c r="F528" t="str">
        <f ca="1"/>
        <v/>
      </c>
      <c r="G528">
        <f ca="1"/>
        <v>4.0929335296063664E-2</v>
      </c>
      <c r="H528">
        <f ca="1"/>
        <v>1.9961746206426427E-2</v>
      </c>
      <c r="I528" t="str">
        <f ca="1"/>
        <v/>
      </c>
      <c r="J528" t="str">
        <f ca="1"/>
        <v/>
      </c>
      <c r="K528">
        <f ca="1"/>
        <v>0</v>
      </c>
    </row>
    <row r="529" spans="1:11" x14ac:dyDescent="0.25">
      <c r="A529">
        <f ca="1"/>
        <v>95.599999999998545</v>
      </c>
      <c r="B529" t="str">
        <f ca="1"/>
        <v/>
      </c>
      <c r="C529">
        <f ca="1"/>
        <v>3.9822483019561039E-2</v>
      </c>
      <c r="D529">
        <f ca="1"/>
        <v>5.4172794359653734E-2</v>
      </c>
      <c r="E529" t="str">
        <f ca="1"/>
        <v/>
      </c>
      <c r="F529" t="str">
        <f ca="1"/>
        <v/>
      </c>
      <c r="G529">
        <f ca="1"/>
        <v>4.0878732733928932E-2</v>
      </c>
      <c r="H529">
        <f ca="1"/>
        <v>2.0321294677270747E-2</v>
      </c>
      <c r="I529" t="str">
        <f ca="1"/>
        <v/>
      </c>
      <c r="J529" t="str">
        <f ca="1"/>
        <v/>
      </c>
      <c r="K529">
        <f ca="1"/>
        <v>0</v>
      </c>
    </row>
    <row r="530" spans="1:11" x14ac:dyDescent="0.25">
      <c r="A530">
        <f ca="1"/>
        <v>95.649999999998542</v>
      </c>
      <c r="B530" t="str">
        <f ca="1"/>
        <v/>
      </c>
      <c r="C530">
        <f ca="1"/>
        <v>3.9810040437872105E-2</v>
      </c>
      <c r="D530">
        <f ca="1"/>
        <v>5.4648886174429388E-2</v>
      </c>
      <c r="E530" t="str">
        <f ca="1"/>
        <v/>
      </c>
      <c r="F530" t="str">
        <f ca="1"/>
        <v/>
      </c>
      <c r="G530">
        <f ca="1"/>
        <v>4.0827058917282305E-2</v>
      </c>
      <c r="H530">
        <f ca="1"/>
        <v>2.0685015165349523E-2</v>
      </c>
      <c r="I530" t="str">
        <f ca="1"/>
        <v xml:space="preserve">
▲</v>
      </c>
      <c r="J530" t="str">
        <f ca="1"/>
        <v/>
      </c>
      <c r="K530">
        <f ca="1"/>
        <v>0</v>
      </c>
    </row>
    <row r="531" spans="1:11" x14ac:dyDescent="0.25">
      <c r="A531">
        <f ca="1"/>
        <v>95.699999999998539</v>
      </c>
      <c r="B531" t="str">
        <f ca="1"/>
        <v/>
      </c>
      <c r="C531">
        <f ca="1"/>
        <v>3.9796606816275511E-2</v>
      </c>
      <c r="D531">
        <f ca="1"/>
        <v>5.5123649430677484E-2</v>
      </c>
      <c r="E531" t="str">
        <f ca="1"/>
        <v/>
      </c>
      <c r="F531" t="str">
        <f ca="1"/>
        <v/>
      </c>
      <c r="G531">
        <f ca="1"/>
        <v>4.0774318068464946E-2</v>
      </c>
      <c r="H531">
        <f ca="1"/>
        <v>2.1052900597030189E-2</v>
      </c>
      <c r="I531" t="str">
        <f ca="1"/>
        <v/>
      </c>
      <c r="J531" t="str">
        <f ca="1"/>
        <v/>
      </c>
      <c r="K531">
        <f ca="1"/>
        <v>0</v>
      </c>
    </row>
    <row r="532" spans="1:11" x14ac:dyDescent="0.25">
      <c r="A532">
        <f ca="1"/>
        <v>95.749999999998536</v>
      </c>
      <c r="B532" t="str">
        <f ca="1"/>
        <v/>
      </c>
      <c r="C532">
        <f ca="1"/>
        <v>3.9782183160750148E-2</v>
      </c>
      <c r="D532">
        <f ca="1"/>
        <v>5.5596977226185465E-2</v>
      </c>
      <c r="E532" t="str">
        <f ca="1"/>
        <v/>
      </c>
      <c r="F532" t="str">
        <f ca="1"/>
        <v/>
      </c>
      <c r="G532">
        <f ca="1"/>
        <v>4.0720514493260952E-2</v>
      </c>
      <c r="H532">
        <f ca="1"/>
        <v>2.1424942368455695E-2</v>
      </c>
      <c r="I532" t="str">
        <f ca="1"/>
        <v/>
      </c>
      <c r="J532" t="str">
        <f ca="1"/>
        <v/>
      </c>
      <c r="K532">
        <f ca="1"/>
        <v>0</v>
      </c>
    </row>
    <row r="533" spans="1:11" x14ac:dyDescent="0.25">
      <c r="A533">
        <f ca="1"/>
        <v>95.799999999998533</v>
      </c>
      <c r="B533" t="str">
        <f ca="1"/>
        <v/>
      </c>
      <c r="C533">
        <f ca="1"/>
        <v>3.976677055116136E-2</v>
      </c>
      <c r="D533">
        <f ca="1"/>
        <v>5.6068762167910298E-2</v>
      </c>
      <c r="E533" t="str">
        <f ca="1"/>
        <v/>
      </c>
      <c r="F533" t="str">
        <f ca="1"/>
        <v/>
      </c>
      <c r="G533">
        <f ca="1"/>
        <v>4.0665652580311566E-2</v>
      </c>
      <c r="H533">
        <f ca="1"/>
        <v>2.1801130322197288E-2</v>
      </c>
      <c r="I533" t="str">
        <f ca="1"/>
        <v/>
      </c>
      <c r="J533" t="str">
        <f ca="1"/>
        <v/>
      </c>
      <c r="K533">
        <f ca="1"/>
        <v>0</v>
      </c>
    </row>
    <row r="534" spans="1:11" x14ac:dyDescent="0.25">
      <c r="A534">
        <f ca="1"/>
        <v>95.849999999998531</v>
      </c>
      <c r="B534" t="str">
        <f ca="1"/>
        <v/>
      </c>
      <c r="C534">
        <f ca="1"/>
        <v>3.9750370141126153E-2</v>
      </c>
      <c r="D534">
        <f ca="1"/>
        <v>5.6538896410902262E-2</v>
      </c>
      <c r="E534" t="str">
        <f ca="1"/>
        <v/>
      </c>
      <c r="F534" t="str">
        <f ca="1"/>
        <v/>
      </c>
      <c r="G534">
        <f ca="1"/>
        <v>4.0609736800518687E-2</v>
      </c>
      <c r="H534">
        <f ca="1"/>
        <v>2.2181452724366262E-2</v>
      </c>
      <c r="I534" t="str">
        <f ca="1"/>
        <v/>
      </c>
      <c r="J534" t="str">
        <f ca="1"/>
        <v/>
      </c>
      <c r="K534">
        <f ca="1"/>
        <v>0</v>
      </c>
    </row>
    <row r="535" spans="1:11" x14ac:dyDescent="0.25">
      <c r="A535">
        <f ca="1"/>
        <v>95.899999999998528</v>
      </c>
      <c r="B535" t="str">
        <f ca="1"/>
        <v/>
      </c>
      <c r="C535">
        <f ca="1"/>
        <v>3.9732983157869363E-2</v>
      </c>
      <c r="D535">
        <f ca="1"/>
        <v>5.700727169778768E-2</v>
      </c>
      <c r="E535" t="str">
        <f ca="1"/>
        <v/>
      </c>
      <c r="F535" t="str">
        <f ca="1"/>
        <v/>
      </c>
      <c r="G535">
        <f ca="1"/>
        <v>4.0552771706437771E-2</v>
      </c>
      <c r="H535">
        <f ca="1"/>
        <v>2.2565896242208054E-2</v>
      </c>
      <c r="I535" t="str">
        <f ca="1"/>
        <v/>
      </c>
      <c r="J535" t="str">
        <f ca="1"/>
        <v/>
      </c>
      <c r="K535">
        <f ca="1"/>
        <v>0</v>
      </c>
    </row>
    <row r="536" spans="1:11" x14ac:dyDescent="0.25">
      <c r="A536">
        <f ca="1"/>
        <v>95.949999999998525</v>
      </c>
      <c r="B536" t="str">
        <f ca="1"/>
        <v/>
      </c>
      <c r="C536">
        <f ca="1"/>
        <v>3.9714610902070527E-2</v>
      </c>
      <c r="D536">
        <f ca="1"/>
        <v>5.7473779398791926E-2</v>
      </c>
      <c r="E536" t="str">
        <f ca="1"/>
        <v/>
      </c>
      <c r="F536" t="str">
        <f ca="1"/>
        <v/>
      </c>
      <c r="G536">
        <f ca="1"/>
        <v>4.0494761931660135E-2</v>
      </c>
      <c r="H536">
        <f ca="1"/>
        <v>2.2954445922202409E-2</v>
      </c>
      <c r="I536" t="str">
        <f ca="1"/>
        <v/>
      </c>
      <c r="J536" t="str">
        <f ca="1"/>
        <v/>
      </c>
      <c r="K536">
        <f ca="1"/>
        <v>0</v>
      </c>
    </row>
    <row r="537" spans="1:11" x14ac:dyDescent="0.25">
      <c r="A537">
        <f ca="1"/>
        <v>95.999999999998522</v>
      </c>
      <c r="B537" t="str">
        <f ca="1"/>
        <v/>
      </c>
      <c r="C537">
        <f ca="1"/>
        <v>3.9695254747701768E-2</v>
      </c>
      <c r="D537">
        <f ca="1"/>
        <v>5.7938310552282851E-2</v>
      </c>
      <c r="E537" t="str">
        <f ca="1"/>
        <v/>
      </c>
      <c r="F537" t="str">
        <f ca="1"/>
        <v/>
      </c>
      <c r="G537">
        <f ca="1"/>
        <v>4.0435712190184998E-2</v>
      </c>
      <c r="H537">
        <f ca="1"/>
        <v>2.3347085168693091E-2</v>
      </c>
      <c r="I537" t="str">
        <f ca="1"/>
        <v/>
      </c>
      <c r="J537" t="str">
        <f ca="1"/>
        <v/>
      </c>
      <c r="K537">
        <f ca="1"/>
        <v>0</v>
      </c>
    </row>
    <row r="538" spans="1:11" x14ac:dyDescent="0.25">
      <c r="A538">
        <f ca="1"/>
        <v>96.049999999998519</v>
      </c>
      <c r="B538" t="str">
        <f ca="1"/>
        <v/>
      </c>
      <c r="C538">
        <f ca="1"/>
        <v>3.9674916141856517E-2</v>
      </c>
      <c r="D538">
        <f ca="1"/>
        <v>5.840075590581463E-2</v>
      </c>
      <c r="E538" t="str">
        <f ca="1"/>
        <v/>
      </c>
      <c r="F538" t="str">
        <f ca="1"/>
        <v/>
      </c>
      <c r="G538">
        <f ca="1"/>
        <v>4.0375627275781187E-2</v>
      </c>
      <c r="H538">
        <f ca="1"/>
        <v>2.3743795723070768E-2</v>
      </c>
      <c r="I538" t="str">
        <f ca="1"/>
        <v/>
      </c>
      <c r="J538" t="str">
        <f ca="1"/>
        <v/>
      </c>
      <c r="K538">
        <f ca="1"/>
        <v>0</v>
      </c>
    </row>
    <row r="539" spans="1:11" x14ac:dyDescent="0.25">
      <c r="A539">
        <f ca="1"/>
        <v>96.099999999998516</v>
      </c>
      <c r="B539" t="str">
        <f ca="1"/>
        <v/>
      </c>
      <c r="C539">
        <f ca="1"/>
        <v>3.9653596604569227E-2</v>
      </c>
      <c r="D539">
        <f ca="1"/>
        <v>5.8861005957651417E-2</v>
      </c>
      <c r="E539" t="str">
        <f ca="1"/>
        <v/>
      </c>
      <c r="F539" t="str">
        <f ca="1"/>
        <v/>
      </c>
      <c r="G539">
        <f ca="1"/>
        <v>4.0314512061338695E-2</v>
      </c>
      <c r="H539">
        <f ca="1"/>
        <v>2.4144557643532634E-2</v>
      </c>
      <c r="I539" t="str">
        <f ca="1"/>
        <v/>
      </c>
      <c r="J539" t="str">
        <f ca="1"/>
        <v/>
      </c>
      <c r="K539">
        <f ca="1"/>
        <v>0</v>
      </c>
    </row>
    <row r="540" spans="1:11" x14ac:dyDescent="0.25">
      <c r="A540">
        <f ca="1"/>
        <v>96.149999999998514</v>
      </c>
      <c r="B540" t="str">
        <f ca="1"/>
        <v/>
      </c>
      <c r="C540">
        <f ca="1"/>
        <v>3.963129772862601E-2</v>
      </c>
      <c r="D540">
        <f ca="1"/>
        <v>5.9318950998749558E-2</v>
      </c>
      <c r="E540" t="str">
        <f ca="1"/>
        <v/>
      </c>
      <c r="F540" t="str">
        <f ca="1"/>
        <v/>
      </c>
      <c r="G540">
        <f ca="1"/>
        <v>4.0252371498210253E-2</v>
      </c>
      <c r="H540">
        <f ca="1"/>
        <v>2.4549349285442289E-2</v>
      </c>
      <c r="I540" t="str">
        <f ca="1"/>
        <v/>
      </c>
      <c r="J540" t="str">
        <f ca="1"/>
        <v/>
      </c>
      <c r="K540">
        <f ca="1"/>
        <v>0</v>
      </c>
    </row>
    <row r="541" spans="1:11" x14ac:dyDescent="0.25">
      <c r="A541">
        <f ca="1"/>
        <v>96.199999999998511</v>
      </c>
      <c r="B541" t="str">
        <f ca="1"/>
        <v/>
      </c>
      <c r="C541">
        <f ca="1"/>
        <v>3.9608021179366314E-2</v>
      </c>
      <c r="D541">
        <f ca="1"/>
        <v>5.9774481155177028E-2</v>
      </c>
      <c r="E541" t="str">
        <f ca="1"/>
        <v/>
      </c>
      <c r="F541" t="str">
        <f ca="1"/>
        <v/>
      </c>
      <c r="G541">
        <f ca="1"/>
        <v>4.018921061554296E-2</v>
      </c>
      <c r="H541">
        <f ca="1"/>
        <v>2.495814728231319E-2</v>
      </c>
      <c r="I541" t="str">
        <f ca="1"/>
        <v/>
      </c>
      <c r="J541" t="str">
        <f ca="1"/>
        <v/>
      </c>
      <c r="K541">
        <f ca="1"/>
        <v>0</v>
      </c>
    </row>
    <row r="542" spans="1:11" x14ac:dyDescent="0.25">
      <c r="A542">
        <f ca="1"/>
        <v>96.249999999998508</v>
      </c>
      <c r="B542" t="str">
        <f ca="1"/>
        <v/>
      </c>
      <c r="C542">
        <f ca="1"/>
        <v>3.9583768694475691E-2</v>
      </c>
      <c r="D542">
        <f ca="1"/>
        <v>6.0227486430947406E-2</v>
      </c>
      <c r="E542" t="str">
        <f ca="1"/>
        <v/>
      </c>
      <c r="F542" t="str">
        <f ca="1"/>
        <v/>
      </c>
      <c r="G542">
        <f ca="1"/>
        <v>4.0125034519600179E-2</v>
      </c>
      <c r="H542">
        <f ca="1"/>
        <v>2.5370926527439247E-2</v>
      </c>
      <c r="I542" t="str">
        <f ca="1"/>
        <v/>
      </c>
      <c r="J542" t="str">
        <f ca="1"/>
        <v/>
      </c>
      <c r="K542">
        <f ca="1"/>
        <v>0</v>
      </c>
    </row>
    <row r="543" spans="1:11" x14ac:dyDescent="0.25">
      <c r="A543">
        <f ca="1"/>
        <v>96.299999999998505</v>
      </c>
      <c r="B543" t="str">
        <f ca="1"/>
        <v/>
      </c>
      <c r="C543">
        <f ca="1"/>
        <v>3.9558542083769507E-2</v>
      </c>
      <c r="D543">
        <f ca="1"/>
        <v>6.0677856751246595E-2</v>
      </c>
      <c r="E543" t="str">
        <f ca="1"/>
        <v/>
      </c>
      <c r="F543" t="str">
        <f ca="1"/>
        <v/>
      </c>
      <c r="G543">
        <f ca="1"/>
        <v>4.0059848393073735E-2</v>
      </c>
      <c r="H543">
        <f ca="1"/>
        <v>2.5787660156195488E-2</v>
      </c>
      <c r="I543" t="str">
        <f ca="1"/>
        <v/>
      </c>
      <c r="J543" t="str">
        <f ca="1"/>
        <v/>
      </c>
      <c r="K543">
        <f ca="1"/>
        <v>0</v>
      </c>
    </row>
    <row r="544" spans="1:11" x14ac:dyDescent="0.25">
      <c r="A544">
        <f ca="1"/>
        <v>96.349999999998502</v>
      </c>
      <c r="B544" t="str">
        <f ca="1"/>
        <v/>
      </c>
      <c r="C544">
        <f ca="1"/>
        <v>3.9532343228967932E-2</v>
      </c>
      <c r="D544">
        <f ca="1"/>
        <v>6.112548200602861E-2</v>
      </c>
      <c r="E544" t="str">
        <f ca="1"/>
        <v/>
      </c>
      <c r="F544" t="str">
        <f ca="1"/>
        <v/>
      </c>
      <c r="G544">
        <f ca="1"/>
        <v>3.9993657494386686E-2</v>
      </c>
      <c r="H544">
        <f ca="1"/>
        <v>2.6208319529032197E-2</v>
      </c>
      <c r="I544" t="str">
        <f ca="1"/>
        <v/>
      </c>
      <c r="J544" t="str">
        <f ca="1"/>
        <v/>
      </c>
      <c r="K544">
        <f ca="1"/>
        <v>0</v>
      </c>
    </row>
    <row r="545" spans="1:11" x14ac:dyDescent="0.25">
      <c r="A545">
        <f ca="1"/>
        <v>96.399999999998499</v>
      </c>
      <c r="B545" t="str">
        <f ca="1"/>
        <v/>
      </c>
      <c r="C545">
        <f ca="1"/>
        <v>3.950517408346195E-2</v>
      </c>
      <c r="D545">
        <f ca="1"/>
        <v>6.1570252093957278E-2</v>
      </c>
      <c r="E545" t="str">
        <f ca="1"/>
        <v/>
      </c>
      <c r="F545" t="str">
        <f ca="1"/>
        <v/>
      </c>
      <c r="G545">
        <f ca="1"/>
        <v>3.9926467156986611E-2</v>
      </c>
      <c r="H545">
        <f ca="1"/>
        <v>2.6632874215185131E-2</v>
      </c>
      <c r="I545" t="str">
        <f ca="1"/>
        <v/>
      </c>
      <c r="J545" t="str">
        <f ca="1"/>
        <v/>
      </c>
      <c r="K545">
        <f ca="1"/>
        <v>0</v>
      </c>
    </row>
    <row r="546" spans="1:11" x14ac:dyDescent="0.25">
      <c r="A546">
        <f ca="1"/>
        <v>96.449999999998496</v>
      </c>
      <c r="B546" t="str">
        <f ca="1"/>
        <v/>
      </c>
      <c r="C546">
        <f ca="1"/>
        <v>3.947703667207067E-2</v>
      </c>
      <c r="D546">
        <f ca="1"/>
        <v>6.201205696666999E-2</v>
      </c>
      <c r="E546" t="str">
        <f ca="1"/>
        <v/>
      </c>
      <c r="F546" t="str">
        <f ca="1"/>
        <v/>
      </c>
      <c r="G546">
        <f ca="1"/>
        <v>3.9858282788629726E-2</v>
      </c>
      <c r="H546">
        <f ca="1"/>
        <v>2.7061291977124872E-2</v>
      </c>
      <c r="I546" t="str">
        <f ca="1"/>
        <v/>
      </c>
      <c r="J546" t="str">
        <f ca="1"/>
        <v/>
      </c>
      <c r="K546">
        <f ca="1"/>
        <v>0</v>
      </c>
    </row>
    <row r="547" spans="1:11" x14ac:dyDescent="0.25">
      <c r="A547">
        <f ca="1"/>
        <v>96.499999999998494</v>
      </c>
      <c r="B547" t="str">
        <f ca="1"/>
        <v/>
      </c>
      <c r="C547">
        <f ca="1"/>
        <v>3.9447933090789783E-2</v>
      </c>
      <c r="D547">
        <f ca="1"/>
        <v>6.2450786673339094E-2</v>
      </c>
      <c r="E547" t="str">
        <f ca="1"/>
        <v/>
      </c>
      <c r="F547" t="str">
        <f ca="1"/>
        <v/>
      </c>
      <c r="G547">
        <f ca="1"/>
        <v>3.9789109870655807E-2</v>
      </c>
      <c r="H547">
        <f ca="1"/>
        <v>2.7493538755767547E-2</v>
      </c>
      <c r="I547" t="str">
        <f ca="1"/>
        <v/>
      </c>
      <c r="J547" t="str">
        <f ca="1"/>
        <v/>
      </c>
      <c r="K547">
        <f ca="1"/>
        <v>0</v>
      </c>
    </row>
    <row r="548" spans="1:11" x14ac:dyDescent="0.25">
      <c r="A548">
        <f ca="1"/>
        <v>96.549999999998491</v>
      </c>
      <c r="B548" t="str">
        <f ca="1"/>
        <v/>
      </c>
      <c r="C548">
        <f ca="1"/>
        <v>3.9417865506531376E-2</v>
      </c>
      <c r="D548">
        <f ca="1"/>
        <v>6.2886331405506368E-2</v>
      </c>
      <c r="E548" t="str">
        <f ca="1"/>
        <v/>
      </c>
      <c r="F548" t="str">
        <f ca="1"/>
        <v/>
      </c>
      <c r="G548">
        <f ca="1"/>
        <v>3.9718953957254235E-2</v>
      </c>
      <c r="H548">
        <f ca="1"/>
        <v>2.7929578656469427E-2</v>
      </c>
      <c r="I548" t="str">
        <f ca="1"/>
        <v/>
      </c>
      <c r="J548" t="str">
        <f ca="1"/>
        <v/>
      </c>
      <c r="K548">
        <f ca="1"/>
        <v>0</v>
      </c>
    </row>
    <row r="549" spans="1:11" x14ac:dyDescent="0.25">
      <c r="A549">
        <f ca="1"/>
        <v>96.599999999998488</v>
      </c>
      <c r="B549" t="str">
        <f ca="1"/>
        <v/>
      </c>
      <c r="C549">
        <f ca="1"/>
        <v>3.9386836156855037E-2</v>
      </c>
      <c r="D549">
        <f ca="1"/>
        <v>6.3318581542165533E-2</v>
      </c>
      <c r="E549" t="str">
        <f ca="1"/>
        <v/>
      </c>
      <c r="F549" t="str">
        <f ca="1"/>
        <v/>
      </c>
      <c r="G549">
        <f ca="1"/>
        <v>3.9647820674721085E-2</v>
      </c>
      <c r="H549">
        <f ca="1"/>
        <v>2.8369373935827356E-2</v>
      </c>
      <c r="I549" t="str">
        <f ca="1"/>
        <v/>
      </c>
      <c r="J549" t="str">
        <f ca="1"/>
        <v/>
      </c>
      <c r="K549">
        <f ca="1"/>
        <v>0</v>
      </c>
    </row>
    <row r="550" spans="1:11" x14ac:dyDescent="0.25">
      <c r="A550">
        <f ca="1"/>
        <v>96.649999999998485</v>
      </c>
      <c r="B550" t="str">
        <f ca="1"/>
        <v/>
      </c>
      <c r="C550">
        <f ca="1"/>
        <v>3.9354847349690331E-2</v>
      </c>
      <c r="D550">
        <f ca="1"/>
        <v>6.374742769506736E-2</v>
      </c>
      <c r="E550" t="str">
        <f ca="1"/>
        <v/>
      </c>
      <c r="F550" t="str">
        <f ca="1"/>
        <v/>
      </c>
      <c r="G550">
        <f ca="1"/>
        <v>3.9575715720707616E-2</v>
      </c>
      <c r="H550">
        <f ca="1"/>
        <v>2.8812884989306804E-2</v>
      </c>
      <c r="I550" t="str">
        <f ca="1"/>
        <v/>
      </c>
      <c r="J550" t="str">
        <f ca="1"/>
        <v/>
      </c>
      <c r="K550">
        <f ca="1"/>
        <v>0</v>
      </c>
    </row>
    <row r="551" spans="1:11" x14ac:dyDescent="0.25">
      <c r="A551">
        <f ca="1"/>
        <v>96.699999999998482</v>
      </c>
      <c r="B551" t="str">
        <f ca="1"/>
        <v/>
      </c>
      <c r="C551">
        <f ca="1"/>
        <v>3.9321901463050736E-2</v>
      </c>
      <c r="D551">
        <f ca="1"/>
        <v>6.4172760754221639E-2</v>
      </c>
      <c r="E551" t="str">
        <f ca="1"/>
        <v/>
      </c>
      <c r="F551" t="str">
        <f ca="1"/>
        <v/>
      </c>
      <c r="G551">
        <f ca="1"/>
        <v>3.9502644863460105E-2</v>
      </c>
      <c r="H551">
        <f ca="1"/>
        <v>2.9260070339718898E-2</v>
      </c>
      <c r="I551" t="str">
        <f ca="1"/>
        <v/>
      </c>
      <c r="J551" t="str">
        <f ca="1"/>
        <v/>
      </c>
      <c r="K551">
        <f ca="1"/>
        <v>0</v>
      </c>
    </row>
    <row r="552" spans="1:11" x14ac:dyDescent="0.25">
      <c r="A552">
        <f ca="1"/>
        <v>96.749999999998479</v>
      </c>
      <c r="B552" t="str">
        <f ca="1"/>
        <v/>
      </c>
      <c r="C552">
        <f ca="1"/>
        <v>3.9288000944738971E-2</v>
      </c>
      <c r="D552">
        <f ca="1"/>
        <v>6.4594471933570097E-2</v>
      </c>
      <c r="E552" t="str">
        <f ca="1"/>
        <v/>
      </c>
      <c r="F552" t="str">
        <f ca="1"/>
        <v/>
      </c>
      <c r="G552">
        <f ca="1"/>
        <v>3.9428613941051315E-2</v>
      </c>
      <c r="H552">
        <f ca="1"/>
        <v>2.9710886626567796E-2</v>
      </c>
      <c r="I552" t="str">
        <f ca="1"/>
        <v/>
      </c>
      <c r="J552" t="str">
        <f ca="1"/>
        <v/>
      </c>
      <c r="K552">
        <f ca="1"/>
        <v>0</v>
      </c>
    </row>
    <row r="553" spans="1:11" x14ac:dyDescent="0.25">
      <c r="A553">
        <f ca="1"/>
        <v>96.799999999998477</v>
      </c>
      <c r="B553" t="str">
        <f ca="1"/>
        <v/>
      </c>
      <c r="C553">
        <f ca="1"/>
        <v>3.9253148312043969E-2</v>
      </c>
      <c r="D553">
        <f ca="1"/>
        <v>6.5012452816803762E-2</v>
      </c>
      <c r="E553" t="str">
        <f ca="1"/>
        <v/>
      </c>
      <c r="F553" t="str">
        <f ca="1"/>
        <v/>
      </c>
      <c r="G553">
        <f ca="1"/>
        <v>3.9353628860603694E-2</v>
      </c>
      <c r="H553">
        <f ca="1"/>
        <v>3.0165288596288857E-2</v>
      </c>
      <c r="I553" t="str">
        <f ca="1"/>
        <v/>
      </c>
      <c r="J553" t="str">
        <f ca="1"/>
        <v/>
      </c>
      <c r="K553">
        <f ca="1"/>
        <v>0</v>
      </c>
    </row>
    <row r="554" spans="1:11" x14ac:dyDescent="0.25">
      <c r="A554">
        <f ca="1"/>
        <v>96.849999999998474</v>
      </c>
      <c r="B554" t="str">
        <f ca="1"/>
        <v/>
      </c>
      <c r="C554">
        <f ca="1"/>
        <v>3.9217346151429286E-2</v>
      </c>
      <c r="D554">
        <f ca="1"/>
        <v>6.5426595403298315E-2</v>
      </c>
      <c r="E554" t="str">
        <f ca="1"/>
        <v/>
      </c>
      <c r="F554" t="str">
        <f ca="1"/>
        <v/>
      </c>
      <c r="G554">
        <f ca="1"/>
        <v>3.9277695597504381E-2</v>
      </c>
      <c r="H554">
        <f ca="1"/>
        <v>3.0623229093398353E-2</v>
      </c>
      <c r="I554" t="str">
        <f ca="1"/>
        <v/>
      </c>
      <c r="J554" t="str">
        <f ca="1"/>
        <v xml:space="preserve">
▲</v>
      </c>
      <c r="K554">
        <f ca="1"/>
        <v>0</v>
      </c>
    </row>
    <row r="555" spans="1:11" x14ac:dyDescent="0.25">
      <c r="A555">
        <f ca="1"/>
        <v>96.899999999998471</v>
      </c>
      <c r="B555" t="str">
        <f ca="1"/>
        <v/>
      </c>
      <c r="C555">
        <f ca="1"/>
        <v>3.9180597118213249E-2</v>
      </c>
      <c r="D555">
        <f ca="1"/>
        <v>6.5836792154140469E-2</v>
      </c>
      <c r="E555" t="str">
        <f ca="1"/>
        <v/>
      </c>
      <c r="F555" t="str">
        <f ca="1"/>
        <v/>
      </c>
      <c r="G555">
        <f ca="1"/>
        <v>3.9200820194612296E-2</v>
      </c>
      <c r="H555">
        <f ca="1"/>
        <v>3.1084659052574407E-2</v>
      </c>
      <c r="I555" t="str">
        <f ca="1"/>
        <v/>
      </c>
      <c r="J555" t="str">
        <f ca="1"/>
        <v/>
      </c>
      <c r="K555">
        <f ca="1"/>
        <v>0</v>
      </c>
    </row>
    <row r="556" spans="1:11" x14ac:dyDescent="0.25">
      <c r="A556">
        <f ca="1"/>
        <v>96.949999999998468</v>
      </c>
      <c r="B556" t="str">
        <f ca="1"/>
        <v/>
      </c>
      <c r="C556">
        <f ca="1"/>
        <v>3.9142903936240751E-2</v>
      </c>
      <c r="D556">
        <f ca="1"/>
        <v>6.6242936038218209E-2</v>
      </c>
      <c r="E556" t="str">
        <f ca="1"/>
        <v/>
      </c>
      <c r="F556" t="str">
        <f ca="1"/>
        <v/>
      </c>
      <c r="G556">
        <f ca="1"/>
        <v>3.9123008761457322E-2</v>
      </c>
      <c r="H556">
        <f ca="1"/>
        <v>3.1549527491688975E-2</v>
      </c>
      <c r="I556" t="str">
        <f ca="1"/>
        <v/>
      </c>
      <c r="J556" t="str">
        <f ca="1"/>
        <v/>
      </c>
      <c r="K556">
        <f ca="1"/>
        <v>0</v>
      </c>
    </row>
    <row r="557" spans="1:11" x14ac:dyDescent="0.25">
      <c r="A557">
        <f ca="1"/>
        <v>96.999999999998465</v>
      </c>
      <c r="B557" t="str">
        <f ca="1"/>
        <v/>
      </c>
      <c r="C557">
        <f ca="1"/>
        <v>3.9104269397546791E-2</v>
      </c>
      <c r="D557">
        <f ca="1"/>
        <v>6.6644920578347658E-2</v>
      </c>
      <c r="E557" t="str">
        <f ca="1"/>
        <v/>
      </c>
      <c r="F557" t="str">
        <f ca="1"/>
        <v/>
      </c>
      <c r="G557">
        <f ca="1"/>
        <v>3.9044267473431871E-2</v>
      </c>
      <c r="H557">
        <f ca="1"/>
        <v>3.2017781505809861E-2</v>
      </c>
      <c r="I557" t="str">
        <f ca="1"/>
        <v/>
      </c>
      <c r="J557" t="str">
        <f ca="1"/>
        <v/>
      </c>
      <c r="K557">
        <f ca="1"/>
        <v>0</v>
      </c>
    </row>
    <row r="558" spans="1:11" x14ac:dyDescent="0.25">
      <c r="A558">
        <f ca="1"/>
        <v>97.049999999998462</v>
      </c>
      <c r="B558" t="str">
        <f ca="1"/>
        <v/>
      </c>
      <c r="C558">
        <f ca="1"/>
        <v>3.9064696362011757E-2</v>
      </c>
      <c r="D558">
        <f ca="1"/>
        <v>6.7042639897409065E-2</v>
      </c>
      <c r="E558" t="str">
        <f ca="1"/>
        <v/>
      </c>
      <c r="F558" t="str">
        <f ca="1"/>
        <v/>
      </c>
      <c r="G558">
        <f ca="1"/>
        <v>3.8964602570974817E-2</v>
      </c>
      <c r="H558">
        <f ca="1"/>
        <v>3.2489366262191462E-2</v>
      </c>
      <c r="I558" t="str">
        <f ca="1"/>
        <v/>
      </c>
      <c r="J558" t="str">
        <f ca="1"/>
        <v/>
      </c>
      <c r="K558">
        <f ca="1"/>
        <v>0</v>
      </c>
    </row>
    <row r="559" spans="1:11" x14ac:dyDescent="0.25">
      <c r="A559">
        <f ca="1"/>
        <v>97.09999999999846</v>
      </c>
      <c r="B559" t="str">
        <f ca="1"/>
        <v/>
      </c>
      <c r="C559">
        <f ca="1"/>
        <v>3.9024187757008694E-2</v>
      </c>
      <c r="D559">
        <f ca="1"/>
        <v>6.7435988764464078E-2</v>
      </c>
      <c r="E559" t="str">
        <f ca="1"/>
        <v/>
      </c>
      <c r="F559" t="str">
        <f ca="1"/>
        <v/>
      </c>
      <c r="G559">
        <f ca="1"/>
        <v>3.8884020358748106E-2</v>
      </c>
      <c r="H559">
        <f ca="1"/>
        <v>3.2964224996272419E-2</v>
      </c>
      <c r="I559" t="str">
        <f ca="1"/>
        <v/>
      </c>
      <c r="J559" t="str">
        <f ca="1"/>
        <v/>
      </c>
      <c r="K559">
        <f ca="1"/>
        <v>0</v>
      </c>
    </row>
    <row r="560" spans="1:11" x14ac:dyDescent="0.25">
      <c r="A560">
        <f ca="1"/>
        <v>97.149999999998457</v>
      </c>
      <c r="B560" t="str">
        <f ca="1"/>
        <v/>
      </c>
      <c r="C560">
        <f ca="1"/>
        <v>3.8982746577042357E-2</v>
      </c>
      <c r="D560">
        <f ca="1"/>
        <v>6.7824862640826503E-2</v>
      </c>
      <c r="E560" t="str">
        <f ca="1"/>
        <v/>
      </c>
      <c r="F560" t="str">
        <f ca="1"/>
        <v/>
      </c>
      <c r="G560">
        <f ca="1"/>
        <v>3.880252720480612E-2</v>
      </c>
      <c r="H560">
        <f ca="1"/>
        <v>3.3442299008697773E-2</v>
      </c>
      <c r="I560" t="str">
        <f ca="1"/>
        <v/>
      </c>
      <c r="J560" t="str">
        <f ca="1"/>
        <v/>
      </c>
      <c r="K560">
        <f ca="1"/>
        <v>0</v>
      </c>
    </row>
    <row r="561" spans="1:11" x14ac:dyDescent="0.25">
      <c r="A561">
        <f ca="1"/>
        <v>97.199999999998454</v>
      </c>
      <c r="B561" t="str">
        <f ca="1"/>
        <v/>
      </c>
      <c r="C561">
        <f ca="1"/>
        <v>3.8940375883380368E-2</v>
      </c>
      <c r="D561">
        <f ca="1"/>
        <v>6.8209157726058706E-2</v>
      </c>
      <c r="E561" t="str">
        <f ca="1"/>
        <v/>
      </c>
      <c r="F561" t="str">
        <f ca="1"/>
        <v/>
      </c>
      <c r="G561">
        <f ca="1"/>
        <v>3.8720129539757918E-2</v>
      </c>
      <c r="H561">
        <f ca="1"/>
        <v>3.3923527663382733E-2</v>
      </c>
      <c r="I561" t="str">
        <f ca="1"/>
        <v/>
      </c>
      <c r="J561" t="str">
        <f ca="1"/>
        <v/>
      </c>
      <c r="K561">
        <f ca="1"/>
        <v>0</v>
      </c>
    </row>
    <row r="562" spans="1:11" x14ac:dyDescent="0.25">
      <c r="A562">
        <f ca="1"/>
        <v>97.249999999998451</v>
      </c>
      <c r="B562" t="str">
        <f ca="1"/>
        <v/>
      </c>
      <c r="C562">
        <f ca="1"/>
        <v>3.8897078803676301E-2</v>
      </c>
      <c r="D562">
        <f ca="1"/>
        <v>6.8588771003865082E-2</v>
      </c>
      <c r="E562" t="str">
        <f ca="1"/>
        <v/>
      </c>
      <c r="F562" t="str">
        <f ca="1"/>
        <v/>
      </c>
      <c r="G562">
        <f ca="1"/>
        <v>3.8636833855922571E-2</v>
      </c>
      <c r="H562">
        <f ca="1"/>
        <v>3.4407848386634653E-2</v>
      </c>
      <c r="I562" t="str">
        <f ca="1"/>
        <v/>
      </c>
      <c r="J562" t="str">
        <f ca="1"/>
        <v/>
      </c>
      <c r="K562">
        <f ca="1"/>
        <v>0</v>
      </c>
    </row>
    <row r="563" spans="1:11" x14ac:dyDescent="0.25">
      <c r="A563">
        <f ca="1"/>
        <v>97.299999999998448</v>
      </c>
      <c r="B563" t="str">
        <f ca="1"/>
        <v/>
      </c>
      <c r="C563">
        <f ca="1"/>
        <v>3.8852858531584974E-2</v>
      </c>
      <c r="D563">
        <f ca="1"/>
        <v>6.8963600287855115E-2</v>
      </c>
      <c r="E563" t="str">
        <f ca="1"/>
        <v/>
      </c>
      <c r="F563" t="str">
        <f ca="1"/>
        <v/>
      </c>
      <c r="G563">
        <f ca="1"/>
        <v>3.8552646706477726E-2</v>
      </c>
      <c r="H563">
        <f ca="1"/>
        <v>3.4895196667348936E-2</v>
      </c>
      <c r="I563" t="str">
        <f ca="1"/>
        <v/>
      </c>
      <c r="J563" t="str">
        <f ca="1"/>
        <v/>
      </c>
      <c r="K563">
        <f ca="1"/>
        <v>0</v>
      </c>
    </row>
    <row r="564" spans="1:11" x14ac:dyDescent="0.25">
      <c r="A564">
        <f ca="1"/>
        <v>97.349999999998445</v>
      </c>
      <c r="B564" t="str">
        <f ca="1"/>
        <v/>
      </c>
      <c r="C564">
        <f ca="1"/>
        <v>3.8807718326369887E-2</v>
      </c>
      <c r="D564">
        <f ca="1"/>
        <v>6.9333544267146899E-2</v>
      </c>
      <c r="E564" t="str">
        <f ca="1"/>
        <v/>
      </c>
      <c r="F564" t="str">
        <f ca="1"/>
        <v/>
      </c>
      <c r="G564">
        <f ca="1"/>
        <v>3.84675747046015E-2</v>
      </c>
      <c r="H564">
        <f ca="1"/>
        <v>3.5385506058294582E-2</v>
      </c>
      <c r="I564" t="str">
        <f ca="1"/>
        <v/>
      </c>
      <c r="J564" t="str">
        <f ca="1"/>
        <v/>
      </c>
      <c r="K564">
        <f ca="1"/>
        <v>0</v>
      </c>
    </row>
    <row r="565" spans="1:11" x14ac:dyDescent="0.25">
      <c r="A565">
        <f ca="1"/>
        <v>97.399999999998442</v>
      </c>
      <c r="B565" t="str">
        <f ca="1"/>
        <v/>
      </c>
      <c r="C565">
        <f ca="1"/>
        <v>3.8761661512502869E-2</v>
      </c>
      <c r="D565">
        <f ca="1"/>
        <v>6.9698502551783614E-2</v>
      </c>
      <c r="E565" t="str">
        <f ca="1"/>
        <v/>
      </c>
      <c r="F565" t="str">
        <f ca="1"/>
        <v/>
      </c>
      <c r="G565">
        <f ca="1"/>
        <v>3.8381624522608009E-2</v>
      </c>
      <c r="H565">
        <f ca="1"/>
        <v>3.5878708178503541E-2</v>
      </c>
      <c r="I565" t="str">
        <f ca="1"/>
        <v/>
      </c>
      <c r="J565" t="str">
        <f ca="1"/>
        <v/>
      </c>
      <c r="K565">
        <f ca="1"/>
        <v>0</v>
      </c>
    </row>
    <row r="566" spans="1:11" x14ac:dyDescent="0.25">
      <c r="A566">
        <f ca="1"/>
        <v>97.44999999999844</v>
      </c>
      <c r="B566" t="str">
        <f ca="1"/>
        <v/>
      </c>
      <c r="C566">
        <f ca="1"/>
        <v>3.8714691479256082E-2</v>
      </c>
      <c r="D566">
        <f ca="1"/>
        <v>7.005837571793401E-2</v>
      </c>
      <c r="E566" t="str">
        <f ca="1"/>
        <v/>
      </c>
      <c r="F566" t="str">
        <f ca="1"/>
        <v/>
      </c>
      <c r="G566">
        <f ca="1"/>
        <v>3.8294802891076465E-2</v>
      </c>
      <c r="H566">
        <f ca="1"/>
        <v>3.6374732716778449E-2</v>
      </c>
      <c r="I566" t="str">
        <f ca="1"/>
        <v/>
      </c>
      <c r="J566" t="str">
        <f ca="1"/>
        <v/>
      </c>
      <c r="K566">
        <f ca="1"/>
        <v>0</v>
      </c>
    </row>
    <row r="567" spans="1:11" x14ac:dyDescent="0.25">
      <c r="A567">
        <f ca="1"/>
        <v>97.499999999998437</v>
      </c>
      <c r="B567" t="str">
        <f ca="1"/>
        <v/>
      </c>
      <c r="C567">
        <f ca="1"/>
        <v>3.8666811680286434E-2</v>
      </c>
      <c r="D567">
        <f ca="1"/>
        <v>7.0413065352848886E-2</v>
      </c>
      <c r="E567" t="str">
        <f ca="1"/>
        <v/>
      </c>
      <c r="F567" t="str">
        <f ca="1"/>
        <v/>
      </c>
      <c r="G567">
        <f ca="1"/>
        <v>3.8207116597974225E-2</v>
      </c>
      <c r="H567">
        <f ca="1"/>
        <v>3.6873507436331672E-2</v>
      </c>
      <c r="I567" t="str">
        <f ca="1"/>
        <v/>
      </c>
      <c r="J567" t="str">
        <f ca="1"/>
        <v/>
      </c>
      <c r="K567">
        <f ca="1"/>
        <v>0</v>
      </c>
    </row>
    <row r="568" spans="1:11" x14ac:dyDescent="0.25">
      <c r="A568">
        <f ca="1"/>
        <v>97.549999999998434</v>
      </c>
      <c r="B568" t="str">
        <f ca="1"/>
        <v/>
      </c>
      <c r="C568">
        <f ca="1"/>
        <v>3.8618025633212351E-2</v>
      </c>
      <c r="D568">
        <f ca="1"/>
        <v>7.0762474099545072E-2</v>
      </c>
      <c r="E568" t="str">
        <f ca="1"/>
        <v/>
      </c>
      <c r="F568" t="str">
        <f ca="1"/>
        <v/>
      </c>
      <c r="G568">
        <f ca="1"/>
        <v>3.8118572487773811E-2</v>
      </c>
      <c r="H568">
        <f ca="1"/>
        <v>3.7374958180568491E-2</v>
      </c>
      <c r="I568" t="str">
        <f ca="1"/>
        <v/>
      </c>
      <c r="J568" t="str">
        <f ca="1"/>
        <v/>
      </c>
      <c r="K568">
        <f ca="1"/>
        <v>0</v>
      </c>
    </row>
    <row r="569" spans="1:11" x14ac:dyDescent="0.25">
      <c r="A569">
        <f ca="1"/>
        <v>97.599999999998431</v>
      </c>
      <c r="B569" t="str">
        <f ca="1"/>
        <v/>
      </c>
      <c r="C569">
        <f ca="1"/>
        <v>3.8568336919183183E-2</v>
      </c>
      <c r="D569">
        <f ca="1"/>
        <v>7.1106505701188705E-2</v>
      </c>
      <c r="E569" t="str">
        <f ca="1"/>
        <v/>
      </c>
      <c r="F569" t="str">
        <f ca="1"/>
        <v/>
      </c>
      <c r="G569">
        <f ca="1"/>
        <v>3.8029177460564098E-2</v>
      </c>
      <c r="H569">
        <f ca="1"/>
        <v>3.7879008880026412E-2</v>
      </c>
      <c r="I569" t="str">
        <f ca="1"/>
        <v/>
      </c>
      <c r="J569" t="str">
        <f ca="1"/>
        <v/>
      </c>
      <c r="K569">
        <f ca="1"/>
        <v>0</v>
      </c>
    </row>
    <row r="570" spans="1:11" x14ac:dyDescent="0.25">
      <c r="A570">
        <f ca="1"/>
        <v>97.649999999998428</v>
      </c>
      <c r="B570" t="str">
        <f ca="1"/>
        <v/>
      </c>
      <c r="C570">
        <f ca="1"/>
        <v>3.8517749182441129E-2</v>
      </c>
      <c r="D570">
        <f ca="1"/>
        <v>7.1445065045149608E-2</v>
      </c>
      <c r="E570" t="str">
        <f ca="1"/>
        <v/>
      </c>
      <c r="F570" t="str">
        <f ca="1"/>
        <v/>
      </c>
      <c r="G570">
        <f ca="1"/>
        <v>3.7938938471155856E-2</v>
      </c>
      <c r="H570">
        <f ca="1"/>
        <v>3.8385581560481601E-2</v>
      </c>
      <c r="I570" t="str">
        <f ca="1"/>
        <v/>
      </c>
      <c r="J570" t="str">
        <f ca="1"/>
        <v/>
      </c>
      <c r="K570">
        <f ca="1"/>
        <v>0</v>
      </c>
    </row>
    <row r="571" spans="1:11" x14ac:dyDescent="0.25">
      <c r="A571">
        <f ca="1"/>
        <v>97.699999999998425</v>
      </c>
      <c r="B571" t="str">
        <f ca="1"/>
        <v/>
      </c>
      <c r="C571">
        <f ca="1"/>
        <v>3.8466266129875915E-2</v>
      </c>
      <c r="D571">
        <f ca="1"/>
        <v>7.1778058206698525E-2</v>
      </c>
      <c r="E571" t="str">
        <f ca="1"/>
        <v/>
      </c>
      <c r="F571" t="str">
        <f ca="1"/>
        <v/>
      </c>
      <c r="G571">
        <f ca="1"/>
        <v>3.7847862528181772E-2</v>
      </c>
      <c r="H571">
        <f ca="1"/>
        <v>3.8894596352232962E-2</v>
      </c>
      <c r="I571" t="str">
        <f ca="1"/>
        <v/>
      </c>
      <c r="J571" t="str">
        <f ca="1"/>
        <v/>
      </c>
      <c r="K571">
        <f ca="1"/>
        <v>0</v>
      </c>
    </row>
    <row r="572" spans="1:11" x14ac:dyDescent="0.25">
      <c r="A572">
        <f ca="1"/>
        <v>97.749999999998423</v>
      </c>
      <c r="B572" t="str">
        <f ca="1"/>
        <v/>
      </c>
      <c r="C572">
        <f ca="1"/>
        <v>3.841389153057214E-2</v>
      </c>
      <c r="D572">
        <f ca="1"/>
        <v>7.2105392492319356E-2</v>
      </c>
      <c r="E572" t="str">
        <f ca="1"/>
        <v/>
      </c>
      <c r="F572" t="str">
        <f ca="1"/>
        <v/>
      </c>
      <c r="G572">
        <f ca="1"/>
        <v>3.775595669319113E-2</v>
      </c>
      <c r="H572">
        <f ca="1"/>
        <v>3.9405971500573685E-2</v>
      </c>
      <c r="I572" t="str">
        <f ca="1"/>
        <v/>
      </c>
      <c r="J572" t="str">
        <f ca="1"/>
        <v/>
      </c>
      <c r="K572">
        <f ca="1"/>
        <v>0</v>
      </c>
    </row>
    <row r="573" spans="1:11" x14ac:dyDescent="0.25">
      <c r="A573">
        <f ca="1"/>
        <v>97.79999999999842</v>
      </c>
      <c r="B573" t="str">
        <f ca="1"/>
        <v/>
      </c>
      <c r="C573">
        <f ca="1"/>
        <v>3.8360629215349551E-2</v>
      </c>
      <c r="D573">
        <f ca="1"/>
        <v>7.2426976482608374E-2</v>
      </c>
      <c r="E573" t="str">
        <f ca="1"/>
        <v/>
      </c>
      <c r="F573" t="str">
        <f ca="1"/>
        <v/>
      </c>
      <c r="G573">
        <f ca="1"/>
        <v>3.7663228079739333E-2</v>
      </c>
      <c r="H573">
        <f ca="1"/>
        <v>3.9919623377458566E-2</v>
      </c>
      <c r="I573" t="str">
        <f ca="1"/>
        <v/>
      </c>
      <c r="J573" t="str">
        <f ca="1"/>
        <v/>
      </c>
      <c r="K573">
        <f ca="1"/>
        <v>0</v>
      </c>
    </row>
    <row r="574" spans="1:11" x14ac:dyDescent="0.25">
      <c r="A574">
        <f ca="1"/>
        <v>97.849999999998417</v>
      </c>
      <c r="B574" t="str">
        <f ca="1"/>
        <v/>
      </c>
      <c r="C574">
        <f ca="1"/>
        <v>3.8306483076296111E-2</v>
      </c>
      <c r="D574">
        <f ca="1"/>
        <v>7.2742720074732772E-2</v>
      </c>
      <c r="E574" t="str">
        <f ca="1"/>
        <v/>
      </c>
      <c r="F574" t="str">
        <f ca="1"/>
        <v/>
      </c>
      <c r="G574">
        <f ca="1"/>
        <v>3.7569683852472391E-2</v>
      </c>
      <c r="H574">
        <f ca="1"/>
        <v>4.0435466494375794E-2</v>
      </c>
      <c r="I574" t="str">
        <f ca="1"/>
        <v/>
      </c>
      <c r="J574" t="str">
        <f ca="1"/>
        <v/>
      </c>
      <c r="K574">
        <f ca="1"/>
        <v>0</v>
      </c>
    </row>
    <row r="575" spans="1:11" x14ac:dyDescent="0.25">
      <c r="A575">
        <f ca="1"/>
        <v>97.899999999998414</v>
      </c>
      <c r="B575" t="str">
        <f ca="1"/>
        <v/>
      </c>
      <c r="C575">
        <f ca="1"/>
        <v>3.825145706629416E-2</v>
      </c>
      <c r="D575">
        <f ca="1"/>
        <v>7.3052534524421051E-2</v>
      </c>
      <c r="E575" t="str">
        <f ca="1"/>
        <v/>
      </c>
      <c r="F575" t="str">
        <f ca="1"/>
        <v/>
      </c>
      <c r="G575">
        <f ca="1"/>
        <v>3.7475331226206561E-2</v>
      </c>
      <c r="H575">
        <f ca="1"/>
        <v>4.0953413516429817E-2</v>
      </c>
      <c r="I575" t="str">
        <f ca="1"/>
        <v/>
      </c>
      <c r="J575" t="str">
        <f ca="1"/>
        <v/>
      </c>
      <c r="K575">
        <f ca="1"/>
        <v>0</v>
      </c>
    </row>
    <row r="576" spans="1:11" x14ac:dyDescent="0.25">
      <c r="A576">
        <f ca="1"/>
        <v>97.949999999998411</v>
      </c>
      <c r="B576" t="str">
        <f ca="1"/>
        <v/>
      </c>
      <c r="C576">
        <f ca="1"/>
        <v>3.8195555198539607E-2</v>
      </c>
      <c r="D576">
        <f ca="1"/>
        <v>7.3356332487457668E-2</v>
      </c>
      <c r="E576" t="str">
        <f ca="1"/>
        <v/>
      </c>
      <c r="F576" t="str">
        <f ca="1"/>
        <v/>
      </c>
      <c r="G576">
        <f ca="1"/>
        <v>3.7380177465003321E-2</v>
      </c>
      <c r="H576">
        <f ca="1"/>
        <v>4.1473375277641909E-2</v>
      </c>
      <c r="I576" t="str">
        <f ca="1"/>
        <v/>
      </c>
      <c r="J576" t="str">
        <f ca="1"/>
        <v/>
      </c>
      <c r="K576">
        <f ca="1"/>
        <v>0</v>
      </c>
    </row>
    <row r="577" spans="1:11" x14ac:dyDescent="0.25">
      <c r="A577">
        <f ca="1"/>
        <v>97.999999999998408</v>
      </c>
      <c r="B577" t="str">
        <f ca="1"/>
        <v/>
      </c>
      <c r="C577">
        <f ca="1"/>
        <v>3.8138781546054233E-2</v>
      </c>
      <c r="D577">
        <f ca="1"/>
        <v>7.3654028060655297E-2</v>
      </c>
      <c r="E577" t="str">
        <f ca="1"/>
        <v/>
      </c>
      <c r="F577" t="str">
        <f ca="1"/>
        <v/>
      </c>
      <c r="G577">
        <f ca="1"/>
        <v>3.7284229881239785E-2</v>
      </c>
      <c r="H577">
        <f ca="1"/>
        <v>4.199526079747376E-2</v>
      </c>
      <c r="I577" t="str">
        <f ca="1"/>
        <v/>
      </c>
      <c r="J577" t="str">
        <f ca="1"/>
        <v/>
      </c>
      <c r="K577">
        <f ca="1"/>
        <v>0</v>
      </c>
    </row>
    <row r="578" spans="1:11" x14ac:dyDescent="0.25">
      <c r="A578">
        <f ca="1"/>
        <v>98.049999999998406</v>
      </c>
      <c r="B578" t="str">
        <f ca="1"/>
        <v/>
      </c>
      <c r="C578">
        <f ca="1"/>
        <v>3.8081140241191282E-2</v>
      </c>
      <c r="D578">
        <f ca="1"/>
        <v>7.394553682227728E-2</v>
      </c>
      <c r="E578" t="str">
        <f ca="1"/>
        <v/>
      </c>
      <c r="F578" t="str">
        <f ca="1"/>
        <v/>
      </c>
      <c r="G578">
        <f ca="1"/>
        <v>3.7187495834674823E-2</v>
      </c>
      <c r="H578">
        <f ca="1"/>
        <v>4.2518977298578731E-2</v>
      </c>
      <c r="I578" t="str">
        <f ca="1"/>
        <v/>
      </c>
      <c r="J578" t="str">
        <f ca="1"/>
        <v/>
      </c>
      <c r="K578">
        <f ca="1"/>
        <v>0</v>
      </c>
    </row>
    <row r="579" spans="1:11" x14ac:dyDescent="0.25">
      <c r="A579">
        <f ca="1"/>
        <v>98.099999999998403</v>
      </c>
      <c r="B579" t="str">
        <f ca="1"/>
        <v/>
      </c>
      <c r="C579">
        <f ca="1"/>
        <v>3.8022635475134375E-2</v>
      </c>
      <c r="D579">
        <f ca="1"/>
        <v>7.4230775871884189E-2</v>
      </c>
      <c r="E579" t="str">
        <f ca="1"/>
        <v/>
      </c>
      <c r="F579" t="str">
        <f ca="1"/>
        <v/>
      </c>
      <c r="G579">
        <f ca="1"/>
        <v>3.7089982731510943E-2</v>
      </c>
      <c r="H579">
        <f ca="1"/>
        <v>4.3044430225784289E-2</v>
      </c>
      <c r="I579" t="str">
        <f ca="1"/>
        <v/>
      </c>
      <c r="J579" t="str">
        <f ca="1"/>
        <v/>
      </c>
      <c r="K579">
        <f ca="1"/>
        <v>0</v>
      </c>
    </row>
    <row r="580" spans="1:11" x14ac:dyDescent="0.25">
      <c r="A580">
        <f ca="1"/>
        <v>98.1499999999984</v>
      </c>
      <c r="B580" t="str">
        <f ca="1"/>
        <v/>
      </c>
      <c r="C580">
        <f ca="1"/>
        <v>3.7963271497389754E-2</v>
      </c>
      <c r="D580">
        <f ca="1"/>
        <v>7.4509663869577858E-2</v>
      </c>
      <c r="E580" t="str">
        <f ca="1"/>
        <v/>
      </c>
      <c r="F580" t="str">
        <f ca="1"/>
        <v/>
      </c>
      <c r="G580">
        <f ca="1"/>
        <v>3.6991698023452181E-2</v>
      </c>
      <c r="H580">
        <f ca="1"/>
        <v>4.3571523266308511E-2</v>
      </c>
      <c r="I580" t="str">
        <f ca="1"/>
        <v/>
      </c>
      <c r="J580" t="str">
        <f ca="1"/>
        <v/>
      </c>
      <c r="K580">
        <f ca="1"/>
        <v>0</v>
      </c>
    </row>
    <row r="581" spans="1:11" x14ac:dyDescent="0.25">
      <c r="A581">
        <f ca="1"/>
        <v>98.199999999998397</v>
      </c>
      <c r="B581" t="str">
        <f ca="1"/>
        <v/>
      </c>
      <c r="C581">
        <f ca="1"/>
        <v>3.7903052615272118E-2</v>
      </c>
      <c r="D581">
        <f ca="1"/>
        <v>7.4782121074617056E-2</v>
      </c>
      <c r="E581" t="str">
        <f ca="1"/>
        <v/>
      </c>
      <c r="F581" t="str">
        <f ca="1"/>
        <v/>
      </c>
      <c r="G581">
        <f ca="1"/>
        <v>3.6892649206758131E-2</v>
      </c>
      <c r="H581">
        <f ca="1"/>
        <v>4.4100158371212277E-2</v>
      </c>
      <c r="I581" t="str">
        <f ca="1"/>
        <v/>
      </c>
      <c r="J581" t="str">
        <f ca="1"/>
        <v/>
      </c>
      <c r="K581">
        <f ca="1"/>
        <v>0</v>
      </c>
    </row>
    <row r="582" spans="1:11" x14ac:dyDescent="0.25">
      <c r="A582">
        <f ca="1"/>
        <v>98.249999999998394</v>
      </c>
      <c r="B582" t="str">
        <f ca="1"/>
        <v/>
      </c>
      <c r="C582">
        <f ca="1"/>
        <v>3.7841983193383923E-2</v>
      </c>
      <c r="D582">
        <f ca="1"/>
        <v>7.5048069383379143E-2</v>
      </c>
      <c r="E582" t="str">
        <f ca="1"/>
        <v/>
      </c>
      <c r="F582" t="str">
        <f ca="1"/>
        <v/>
      </c>
      <c r="G582">
        <f ca="1"/>
        <v>3.6792843821294281E-2</v>
      </c>
      <c r="H582">
        <f ca="1"/>
        <v>4.4630235778088202E-2</v>
      </c>
      <c r="I582" t="str">
        <f ca="1"/>
        <v/>
      </c>
      <c r="J582" t="str">
        <f ca="1"/>
        <v/>
      </c>
      <c r="K582">
        <f ca="1"/>
        <v>0</v>
      </c>
    </row>
    <row r="583" spans="1:11" x14ac:dyDescent="0.25">
      <c r="A583">
        <f ca="1"/>
        <v>98.299999999998391</v>
      </c>
      <c r="B583" t="str">
        <f ca="1"/>
        <v/>
      </c>
      <c r="C583">
        <f ca="1"/>
        <v>3.7780067653088466E-2</v>
      </c>
      <c r="D583">
        <f ca="1"/>
        <v>7.5307432366642557E-2</v>
      </c>
      <c r="E583" t="str">
        <f ca="1"/>
        <v/>
      </c>
      <c r="F583" t="str">
        <f ca="1"/>
        <v/>
      </c>
      <c r="G583">
        <f ca="1"/>
        <v>3.6692289449578849E-2</v>
      </c>
      <c r="H583">
        <f ca="1"/>
        <v>4.5161654034986003E-2</v>
      </c>
      <c r="I583" t="str">
        <f ca="1"/>
        <v/>
      </c>
      <c r="J583" t="str">
        <f ca="1"/>
        <v/>
      </c>
      <c r="K583">
        <f ca="1"/>
        <v>0</v>
      </c>
    </row>
    <row r="584" spans="1:11" x14ac:dyDescent="0.25">
      <c r="A584">
        <f ca="1"/>
        <v>98.349999999998388</v>
      </c>
      <c r="B584" t="str">
        <f ca="1"/>
        <v/>
      </c>
      <c r="C584">
        <f ca="1"/>
        <v>3.7717310471976614E-2</v>
      </c>
      <c r="D584">
        <f ca="1"/>
        <v>7.5560135306164886E-2</v>
      </c>
      <c r="E584" t="str">
        <f ca="1"/>
        <v/>
      </c>
      <c r="F584" t="str">
        <f ca="1"/>
        <v/>
      </c>
      <c r="G584">
        <f ca="1"/>
        <v>3.6590993715826282E-2</v>
      </c>
      <c r="H584">
        <f ca="1"/>
        <v>4.5694310025573344E-2</v>
      </c>
      <c r="I584" t="str">
        <f ca="1"/>
        <v/>
      </c>
      <c r="J584" t="str">
        <f ca="1"/>
        <v/>
      </c>
      <c r="K584">
        <f ca="1"/>
        <v>0</v>
      </c>
    </row>
    <row r="585" spans="1:11" x14ac:dyDescent="0.25">
      <c r="A585">
        <f ca="1"/>
        <v>98.399999999998386</v>
      </c>
      <c r="B585" t="str">
        <f ca="1"/>
        <v/>
      </c>
      <c r="C585">
        <f ca="1"/>
        <v>3.7653716183327461E-2</v>
      </c>
      <c r="D585">
        <f ca="1"/>
        <v>7.5806105230532508E-2</v>
      </c>
      <c r="E585" t="str">
        <f ca="1"/>
        <v/>
      </c>
      <c r="F585" t="str">
        <f ca="1"/>
        <v/>
      </c>
      <c r="G585">
        <f ca="1"/>
        <v>3.6488964284987505E-2</v>
      </c>
      <c r="H585">
        <f ca="1"/>
        <v>4.6228098995529994E-2</v>
      </c>
      <c r="I585" t="str">
        <f ca="1"/>
        <v/>
      </c>
      <c r="J585" t="str">
        <f ca="1"/>
        <v/>
      </c>
      <c r="K585">
        <f ca="1"/>
        <v>0</v>
      </c>
    </row>
    <row r="586" spans="1:11" x14ac:dyDescent="0.25">
      <c r="A586">
        <f ca="1"/>
        <v>98.449999999998383</v>
      </c>
      <c r="B586" t="str">
        <f ca="1"/>
        <v/>
      </c>
      <c r="C586">
        <f ca="1"/>
        <v>3.7589289375562836E-2</v>
      </c>
      <c r="D586">
        <f ca="1"/>
        <v>7.6045270950257357E-2</v>
      </c>
      <c r="E586" t="str">
        <f ca="1"/>
        <v/>
      </c>
      <c r="F586" t="str">
        <f ca="1"/>
        <v/>
      </c>
      <c r="G586">
        <f ca="1"/>
        <v>3.638620886178727E-2</v>
      </c>
      <c r="H586">
        <f ca="1"/>
        <v>4.6762914580172413E-2</v>
      </c>
      <c r="I586" t="str">
        <f ca="1"/>
        <v/>
      </c>
      <c r="J586" t="str">
        <f ca="1"/>
        <v/>
      </c>
      <c r="K586">
        <f ca="1"/>
        <v>0</v>
      </c>
    </row>
    <row r="587" spans="1:11" x14ac:dyDescent="0.25">
      <c r="A587">
        <f ca="1"/>
        <v>98.49999999999838</v>
      </c>
      <c r="B587" t="str">
        <f ca="1"/>
        <v/>
      </c>
      <c r="C587">
        <f ca="1"/>
        <v>3.7524034691695921E-2</v>
      </c>
      <c r="D587">
        <f ca="1"/>
        <v>7.6277563092097406E-2</v>
      </c>
      <c r="E587" t="str">
        <f ca="1"/>
        <v/>
      </c>
      <c r="F587" t="str">
        <f ca="1"/>
        <v/>
      </c>
      <c r="G587">
        <f ca="1"/>
        <v>3.6282735189758539E-2</v>
      </c>
      <c r="H587">
        <f ca="1"/>
        <v>4.7298648833304438E-2</v>
      </c>
      <c r="I587" t="str">
        <f ca="1"/>
        <v/>
      </c>
      <c r="J587" t="str">
        <f ca="1"/>
        <v/>
      </c>
      <c r="K587">
        <f ca="1"/>
        <v>0</v>
      </c>
    </row>
    <row r="588" spans="1:11" x14ac:dyDescent="0.25">
      <c r="A588">
        <f ca="1"/>
        <v>98.549999999998377</v>
      </c>
      <c r="B588" t="str">
        <f ca="1"/>
        <v/>
      </c>
      <c r="C588">
        <f ca="1"/>
        <v>3.7457956828773932E-2</v>
      </c>
      <c r="D588">
        <f ca="1"/>
        <v>7.6502914132577607E-2</v>
      </c>
      <c r="E588" t="str">
        <f ca="1"/>
        <v/>
      </c>
      <c r="F588" t="str">
        <f ca="1"/>
        <v/>
      </c>
      <c r="G588">
        <f ca="1"/>
        <v>3.6178551050274302E-2</v>
      </c>
      <c r="H588">
        <f ca="1"/>
        <v>4.7835192257289334E-2</v>
      </c>
      <c r="I588" t="str">
        <f ca="1"/>
        <v/>
      </c>
      <c r="J588" t="str">
        <f ca="1"/>
        <v/>
      </c>
      <c r="K588">
        <f ca="1"/>
        <v>0</v>
      </c>
    </row>
    <row r="589" spans="1:11" x14ac:dyDescent="0.25">
      <c r="A589">
        <f ca="1"/>
        <v>98.599999999998374</v>
      </c>
      <c r="B589" t="str">
        <f ca="1"/>
        <v/>
      </c>
      <c r="C589">
        <f ca="1"/>
        <v>3.7391060537315023E-2</v>
      </c>
      <c r="D589">
        <f ca="1"/>
        <v>7.6721258430688721E-2</v>
      </c>
      <c r="E589" t="str">
        <f ca="1"/>
        <v/>
      </c>
      <c r="F589" t="str">
        <f ca="1"/>
        <v/>
      </c>
      <c r="G589">
        <f ca="1"/>
        <v>3.6073664261576786E-2</v>
      </c>
      <c r="H589">
        <f ca="1"/>
        <v>4.8372433834336703E-2</v>
      </c>
      <c r="I589" t="str">
        <f ca="1"/>
        <v/>
      </c>
      <c r="J589" t="str">
        <f ca="1"/>
        <v/>
      </c>
      <c r="K589">
        <f ca="1"/>
        <v>0</v>
      </c>
    </row>
    <row r="590" spans="1:11" x14ac:dyDescent="0.25">
      <c r="A590">
        <f ca="1"/>
        <v>98.649999999998371</v>
      </c>
      <c r="B590" t="str">
        <f ca="1"/>
        <v/>
      </c>
      <c r="C590">
        <f ca="1"/>
        <v>3.7323350620739548E-2</v>
      </c>
      <c r="D590">
        <f ca="1"/>
        <v>7.6932532259741795E-2</v>
      </c>
      <c r="E590" t="str">
        <f ca="1"/>
        <v/>
      </c>
      <c r="F590" t="str">
        <f ca="1"/>
        <v/>
      </c>
      <c r="G590">
        <f ca="1"/>
        <v>3.5968082677804436E-2</v>
      </c>
      <c r="H590">
        <f ca="1"/>
        <v>4.8910261058997755E-2</v>
      </c>
      <c r="I590" t="str">
        <f ca="1"/>
        <v/>
      </c>
      <c r="J590" t="str">
        <f ca="1"/>
        <v/>
      </c>
      <c r="K590">
        <f ca="1"/>
        <v>0</v>
      </c>
    </row>
    <row r="591" spans="1:11" x14ac:dyDescent="0.25">
      <c r="A591">
        <f ca="1"/>
        <v>98.699999999998369</v>
      </c>
      <c r="B591" t="str">
        <f ca="1"/>
        <v/>
      </c>
      <c r="C591">
        <f ca="1"/>
        <v>3.725483193479559E-2</v>
      </c>
      <c r="D591">
        <f ca="1"/>
        <v>7.7136673838356679E-2</v>
      </c>
      <c r="E591" t="str">
        <f ca="1"/>
        <v/>
      </c>
      <c r="F591" t="str">
        <f ca="1"/>
        <v/>
      </c>
      <c r="G591">
        <f ca="1"/>
        <v>3.5861814188016601E-2</v>
      </c>
      <c r="H591">
        <f ca="1"/>
        <v>4.9448559971860005E-2</v>
      </c>
      <c r="I591" t="str">
        <f ca="1"/>
        <v/>
      </c>
      <c r="J591" t="str">
        <f ca="1"/>
        <v/>
      </c>
      <c r="K591">
        <f ca="1"/>
        <v>0</v>
      </c>
    </row>
    <row r="592" spans="1:11" x14ac:dyDescent="0.25">
      <c r="A592">
        <f ca="1"/>
        <v>98.749999999998366</v>
      </c>
      <c r="B592" t="str">
        <f ca="1"/>
        <v/>
      </c>
      <c r="C592">
        <f ca="1"/>
        <v>3.7185509386979169E-2</v>
      </c>
      <c r="D592">
        <f ca="1"/>
        <v>7.7333623360563528E-2</v>
      </c>
      <c r="E592" t="str">
        <f ca="1"/>
        <v/>
      </c>
      <c r="F592" t="str">
        <f ca="1"/>
        <v/>
      </c>
      <c r="G592">
        <f ca="1"/>
        <v>3.5754866715216369E-2</v>
      </c>
      <c r="H592">
        <f ca="1"/>
        <v>4.9987215194433048E-2</v>
      </c>
      <c r="I592" t="str">
        <f ca="1"/>
        <v/>
      </c>
      <c r="J592" t="str">
        <f ca="1"/>
        <v/>
      </c>
      <c r="K592">
        <f ca="1"/>
        <v>0</v>
      </c>
    </row>
    <row r="593" spans="1:11" x14ac:dyDescent="0.25">
      <c r="A593">
        <f ca="1"/>
        <v>98.799999999998363</v>
      </c>
      <c r="B593" t="str">
        <f ca="1"/>
        <v/>
      </c>
      <c r="C593">
        <f ca="1"/>
        <v>3.7115387935948908E-2</v>
      </c>
      <c r="D593">
        <f ca="1"/>
        <v>7.7523323024996746E-2</v>
      </c>
      <c r="E593" t="str">
        <f ca="1"/>
        <v/>
      </c>
      <c r="F593" t="str">
        <f ca="1"/>
        <v/>
      </c>
      <c r="G593">
        <f ca="1"/>
        <v>3.5647248215371387E-2</v>
      </c>
      <c r="H593">
        <f ca="1"/>
        <v>5.0526109965214554E-2</v>
      </c>
      <c r="I593" t="str">
        <f ca="1"/>
        <v/>
      </c>
      <c r="J593" t="str">
        <f ca="1"/>
        <v/>
      </c>
      <c r="K593">
        <f ca="1"/>
        <v>0</v>
      </c>
    </row>
    <row r="594" spans="1:11" x14ac:dyDescent="0.25">
      <c r="A594">
        <f ca="1"/>
        <v>98.84999999999836</v>
      </c>
      <c r="B594" t="str">
        <f ca="1"/>
        <v/>
      </c>
      <c r="C594">
        <f ca="1"/>
        <v>3.7044472590935434E-2</v>
      </c>
      <c r="D594">
        <f ca="1"/>
        <v>7.7705717063161317E-2</v>
      </c>
      <c r="E594" t="str">
        <f ca="1"/>
        <v/>
      </c>
      <c r="F594" t="str">
        <f ca="1"/>
        <v/>
      </c>
      <c r="G594">
        <f ca="1"/>
        <v>3.5538966676433206E-2</v>
      </c>
      <c r="H594">
        <f ca="1"/>
        <v>5.1065126176925761E-2</v>
      </c>
      <c r="I594" t="str">
        <f ca="1"/>
        <v/>
      </c>
      <c r="J594" t="str">
        <f ca="1"/>
        <v/>
      </c>
      <c r="K594">
        <f ca="1"/>
        <v>0</v>
      </c>
    </row>
    <row r="595" spans="1:11" x14ac:dyDescent="0.25">
      <c r="A595">
        <f ca="1"/>
        <v>98.899999999998357</v>
      </c>
      <c r="B595" t="str">
        <f ca="1"/>
        <v/>
      </c>
      <c r="C595">
        <f ca="1"/>
        <v>3.6972768411145607E-2</v>
      </c>
      <c r="D595">
        <f ca="1"/>
        <v>7.7880751766752465E-2</v>
      </c>
      <c r="E595" t="str">
        <f ca="1"/>
        <v/>
      </c>
      <c r="F595" t="str">
        <f ca="1"/>
        <v/>
      </c>
      <c r="G595">
        <f ca="1"/>
        <v>3.5430030117354995E-2</v>
      </c>
      <c r="H595">
        <f ca="1"/>
        <v>5.160414441490363E-2</v>
      </c>
      <c r="I595" t="str">
        <f ca="1"/>
        <v/>
      </c>
      <c r="J595" t="str">
        <f ca="1"/>
        <v/>
      </c>
      <c r="K595">
        <f ca="1"/>
        <v>0</v>
      </c>
    </row>
    <row r="596" spans="1:11" x14ac:dyDescent="0.25">
      <c r="A596">
        <f ca="1"/>
        <v>98.949999999998354</v>
      </c>
      <c r="B596" t="str">
        <f ca="1"/>
        <v/>
      </c>
      <c r="C596">
        <f ca="1"/>
        <v>3.6900280505161538E-2</v>
      </c>
      <c r="D596">
        <f ca="1"/>
        <v>7.8048375514009463E-2</v>
      </c>
      <c r="E596" t="str">
        <f ca="1"/>
        <v/>
      </c>
      <c r="F596" t="str">
        <f ca="1"/>
        <v/>
      </c>
      <c r="G596">
        <f ca="1"/>
        <v>3.5320446587107972E-2</v>
      </c>
      <c r="H596">
        <f ca="1"/>
        <v>5.2143043996636981E-2</v>
      </c>
      <c r="I596" t="str">
        <f ca="1"/>
        <v/>
      </c>
      <c r="J596" t="str">
        <f ca="1"/>
        <v/>
      </c>
      <c r="K596">
        <f ca="1"/>
        <v>0</v>
      </c>
    </row>
    <row r="597" spans="1:11" x14ac:dyDescent="0.25">
      <c r="A597">
        <f ca="1"/>
        <v>98.999999999998352</v>
      </c>
      <c r="B597" t="str">
        <f ca="1"/>
        <v/>
      </c>
      <c r="C597">
        <f ca="1"/>
        <v>3.6827014030334761E-2</v>
      </c>
      <c r="D597">
        <f ca="1"/>
        <v>7.8208538795086019E-2</v>
      </c>
      <c r="E597" t="str">
        <f ca="1"/>
        <v/>
      </c>
      <c r="F597" t="str">
        <f ca="1"/>
        <v/>
      </c>
      <c r="G597">
        <f ca="1"/>
        <v>3.5210224163696693E-2</v>
      </c>
      <c r="H597">
        <f ca="1"/>
        <v>5.2681703012431684E-2</v>
      </c>
      <c r="I597" t="str">
        <f ca="1"/>
        <v/>
      </c>
      <c r="J597" t="str">
        <f ca="1"/>
        <v/>
      </c>
      <c r="K597">
        <f ca="1"/>
        <v>0</v>
      </c>
    </row>
    <row r="598" spans="1:11" x14ac:dyDescent="0.25">
      <c r="A598">
        <f ca="1"/>
        <v>99.049999999998349</v>
      </c>
      <c r="B598" t="str">
        <f ca="1"/>
        <v/>
      </c>
      <c r="C598">
        <f ca="1"/>
        <v>3.6752974192175297E-2</v>
      </c>
      <c r="D598">
        <f ca="1"/>
        <v>7.836119423641931E-2</v>
      </c>
      <c r="E598" t="str">
        <f ca="1"/>
        <v/>
      </c>
      <c r="F598" t="str">
        <f ca="1"/>
        <v/>
      </c>
      <c r="G598">
        <f ca="1"/>
        <v>3.5099370953173309E-2</v>
      </c>
      <c r="H598">
        <f ca="1"/>
        <v>5.3219998367189811E-2</v>
      </c>
      <c r="I598" t="str">
        <f ca="1"/>
        <v/>
      </c>
      <c r="J598" t="str">
        <f ca="1"/>
        <v/>
      </c>
      <c r="K598">
        <f ca="1"/>
        <v>0</v>
      </c>
    </row>
    <row r="599" spans="1:11" x14ac:dyDescent="0.25">
      <c r="A599">
        <f ca="1"/>
        <v>99.099999999998346</v>
      </c>
      <c r="B599" t="str">
        <f ca="1"/>
        <v/>
      </c>
      <c r="C599">
        <f ca="1"/>
        <v>3.6678166243736099E-2</v>
      </c>
      <c r="D599">
        <f ca="1"/>
        <v>7.8506296624081109E-2</v>
      </c>
      <c r="E599" t="str">
        <f ca="1"/>
        <v/>
      </c>
      <c r="F599" t="str">
        <f ca="1"/>
        <v/>
      </c>
      <c r="G599">
        <f ca="1"/>
        <v>3.4987895088651057E-2</v>
      </c>
      <c r="H599">
        <f ca="1"/>
        <v>5.3757805823286341E-2</v>
      </c>
      <c r="I599" t="str">
        <f ca="1"/>
        <v/>
      </c>
      <c r="J599" t="str">
        <f ca="1"/>
        <v/>
      </c>
      <c r="K599">
        <f ca="1"/>
        <v>0</v>
      </c>
    </row>
    <row r="600" spans="1:11" x14ac:dyDescent="0.25">
      <c r="A600">
        <f ca="1"/>
        <v>99.149999999998343</v>
      </c>
      <c r="B600" t="str">
        <f ca="1"/>
        <v/>
      </c>
      <c r="C600">
        <f ca="1"/>
        <v>3.6602595484992624E-2</v>
      </c>
      <c r="D600">
        <f ca="1"/>
        <v>7.8643802926095019E-2</v>
      </c>
      <c r="E600" t="str">
        <f ca="1"/>
        <v/>
      </c>
      <c r="F600" t="str">
        <f ca="1"/>
        <v/>
      </c>
      <c r="G600">
        <f ca="1"/>
        <v>3.4875804729316985E-2</v>
      </c>
      <c r="H600">
        <f ca="1"/>
        <v>5.4295000044525671E-2</v>
      </c>
      <c r="I600" t="str">
        <f ca="1"/>
        <v/>
      </c>
      <c r="J600" t="str">
        <f ca="1"/>
        <v/>
      </c>
      <c r="K600">
        <f ca="1"/>
        <v>0</v>
      </c>
    </row>
    <row r="601" spans="1:11" x14ac:dyDescent="0.25">
      <c r="A601">
        <f ca="1"/>
        <v>99.19999999999834</v>
      </c>
      <c r="B601" t="str">
        <f ca="1"/>
        <v/>
      </c>
      <c r="C601">
        <f ca="1"/>
        <v>3.6526267262217936E-2</v>
      </c>
      <c r="D601">
        <f ca="1"/>
        <v>7.8773672313703982E-2</v>
      </c>
      <c r="E601" t="str">
        <f ca="1"/>
        <v/>
      </c>
      <c r="F601" t="str">
        <f ca="1"/>
        <v/>
      </c>
      <c r="G601">
        <f ca="1"/>
        <v>3.4763108059444325E-2</v>
      </c>
      <c r="H601">
        <f ca="1"/>
        <v>5.4831454641159821E-2</v>
      </c>
      <c r="I601" t="str">
        <f ca="1"/>
        <v/>
      </c>
      <c r="J601" t="str">
        <f ca="1"/>
        <v/>
      </c>
      <c r="K601">
        <f ca="1"/>
        <v>0</v>
      </c>
    </row>
    <row r="602" spans="1:11" x14ac:dyDescent="0.25">
      <c r="A602">
        <f ca="1"/>
        <v>99.249999999998337</v>
      </c>
      <c r="B602" t="str">
        <f ca="1"/>
        <v/>
      </c>
      <c r="C602">
        <f ca="1"/>
        <v>3.644918696735322E-2</v>
      </c>
      <c r="D602">
        <f ca="1"/>
        <v>7.8895866181573848E-2</v>
      </c>
      <c r="E602" t="str">
        <f ca="1"/>
        <v/>
      </c>
      <c r="F602" t="str">
        <f ca="1"/>
        <v/>
      </c>
      <c r="G602">
        <f ca="1"/>
        <v>3.4649813287404421E-2</v>
      </c>
      <c r="H602">
        <f ca="1"/>
        <v>5.5367042215948591E-2</v>
      </c>
      <c r="I602" t="str">
        <f ca="1"/>
        <v/>
      </c>
      <c r="J602" t="str">
        <f ca="1"/>
        <v/>
      </c>
      <c r="K602">
        <f ca="1"/>
        <v>0</v>
      </c>
    </row>
    <row r="603" spans="1:11" x14ac:dyDescent="0.25">
      <c r="A603">
        <f ca="1"/>
        <v>99.299999999998334</v>
      </c>
      <c r="B603" t="str">
        <f ca="1"/>
        <v/>
      </c>
      <c r="C603">
        <f ca="1"/>
        <v>3.637136003737395E-2</v>
      </c>
      <c r="D603">
        <f ca="1"/>
        <v>7.901034816691857E-2</v>
      </c>
      <c r="E603" t="str">
        <f ca="1"/>
        <v/>
      </c>
      <c r="F603" t="str">
        <f ca="1"/>
        <v/>
      </c>
      <c r="G603">
        <f ca="1"/>
        <v>3.4535928644678561E-2</v>
      </c>
      <c r="H603">
        <f ca="1"/>
        <v>5.5901634411241075E-2</v>
      </c>
      <c r="I603" t="str">
        <f ca="1"/>
        <v/>
      </c>
      <c r="J603" t="str">
        <f ca="1"/>
        <v/>
      </c>
      <c r="K603">
        <f ca="1"/>
        <v>0</v>
      </c>
    </row>
    <row r="604" spans="1:11" x14ac:dyDescent="0.25">
      <c r="A604">
        <f ca="1"/>
        <v>99.349999999998332</v>
      </c>
      <c r="B604" t="str">
        <f ca="1"/>
        <v/>
      </c>
      <c r="C604">
        <f ca="1"/>
        <v>3.6292791953651711E-2</v>
      </c>
      <c r="D604">
        <f ca="1"/>
        <v>7.911708416753406E-2</v>
      </c>
      <c r="E604" t="str">
        <f ca="1"/>
        <v/>
      </c>
      <c r="F604" t="str">
        <f ca="1"/>
        <v/>
      </c>
      <c r="G604">
        <f ca="1"/>
        <v>3.4421462384869761E-2</v>
      </c>
      <c r="H604">
        <f ca="1"/>
        <v>5.6435101957057351E-2</v>
      </c>
      <c r="I604" t="str">
        <f ca="1"/>
        <v/>
      </c>
      <c r="J604" t="str">
        <f ca="1"/>
        <v/>
      </c>
      <c r="K604">
        <f ca="1"/>
        <v>0</v>
      </c>
    </row>
    <row r="605" spans="1:11" x14ac:dyDescent="0.25">
      <c r="A605">
        <f ca="1"/>
        <v>99.399999999998329</v>
      </c>
      <c r="B605" t="str">
        <f ca="1"/>
        <v/>
      </c>
      <c r="C605">
        <f ca="1"/>
        <v>3.6213488241311889E-2</v>
      </c>
      <c r="D605">
        <f ca="1"/>
        <v>7.9216042358728034E-2</v>
      </c>
      <c r="E605" t="str">
        <f ca="1"/>
        <v/>
      </c>
      <c r="F605" t="str">
        <f ca="1"/>
        <v/>
      </c>
      <c r="G605">
        <f ca="1"/>
        <v>3.4306422782714785E-2</v>
      </c>
      <c r="H605">
        <f ca="1"/>
        <v>5.696731472014744E-2</v>
      </c>
      <c r="I605" t="str">
        <f ca="1"/>
        <v/>
      </c>
      <c r="J605" t="str">
        <f ca="1"/>
        <v/>
      </c>
      <c r="K605">
        <f ca="1"/>
        <v>0</v>
      </c>
    </row>
    <row r="606" spans="1:11" x14ac:dyDescent="0.25">
      <c r="A606">
        <f ca="1"/>
        <v>99.449999999998326</v>
      </c>
      <c r="B606" t="str">
        <f ca="1"/>
        <v/>
      </c>
      <c r="C606">
        <f ca="1"/>
        <v>3.6133454468587241E-2</v>
      </c>
      <c r="D606">
        <f ca="1"/>
        <v>7.9307193209134236E-2</v>
      </c>
      <c r="E606" t="str">
        <f ca="1"/>
        <v/>
      </c>
      <c r="F606" t="str">
        <f ca="1"/>
        <v/>
      </c>
      <c r="G606">
        <f ca="1"/>
        <v>3.4190818133096448E-2</v>
      </c>
      <c r="H606">
        <f ca="1"/>
        <v>5.7498141754004257E-2</v>
      </c>
      <c r="I606" t="str">
        <f ca="1"/>
        <v/>
      </c>
      <c r="J606" t="str">
        <f ca="1"/>
        <v/>
      </c>
      <c r="K606">
        <f ca="1"/>
        <v>0</v>
      </c>
    </row>
    <row r="607" spans="1:11" x14ac:dyDescent="0.25">
      <c r="A607">
        <f ca="1"/>
        <v>99.499999999998323</v>
      </c>
      <c r="B607" t="str">
        <f ca="1"/>
        <v/>
      </c>
      <c r="C607">
        <f ca="1"/>
        <v>3.6052696246167512E-2</v>
      </c>
      <c r="D607">
        <f ca="1"/>
        <v>7.9390509495399691E-2</v>
      </c>
      <c r="E607" t="str">
        <f ca="1"/>
        <v/>
      </c>
      <c r="F607" t="str">
        <f ca="1"/>
        <v/>
      </c>
      <c r="G607">
        <f ca="1"/>
        <v>3.4074656750056401E-2</v>
      </c>
      <c r="H607">
        <f ca="1"/>
        <v>5.8027451349806018E-2</v>
      </c>
      <c r="I607" t="str">
        <f ca="1"/>
        <v/>
      </c>
      <c r="J607" t="str">
        <f ca="1"/>
        <v/>
      </c>
      <c r="K607">
        <f ca="1"/>
        <v>0</v>
      </c>
    </row>
    <row r="608" spans="1:11" x14ac:dyDescent="0.25">
      <c r="A608">
        <f ca="1"/>
        <v>99.54999999999832</v>
      </c>
      <c r="B608" t="str">
        <f ca="1"/>
        <v/>
      </c>
      <c r="C608">
        <f ca="1"/>
        <v>3.5971219226545142E-2</v>
      </c>
      <c r="D608">
        <f ca="1"/>
        <v>7.946596631573527E-2</v>
      </c>
      <c r="E608" t="str">
        <f ca="1"/>
        <v/>
      </c>
      <c r="F608" t="str">
        <f ca="1"/>
        <v/>
      </c>
      <c r="G608">
        <f ca="1"/>
        <v>3.3957946965808623E-2</v>
      </c>
      <c r="H608">
        <f ca="1"/>
        <v>5.8555111088262696E-2</v>
      </c>
      <c r="I608" t="str">
        <f ca="1"/>
        <v/>
      </c>
      <c r="J608" t="str">
        <f ca="1"/>
        <v/>
      </c>
      <c r="K608">
        <f ca="1"/>
        <v>0</v>
      </c>
    </row>
    <row r="609" spans="1:11" x14ac:dyDescent="0.25">
      <c r="A609">
        <f ca="1"/>
        <v>99.599999999998317</v>
      </c>
      <c r="B609" t="str">
        <f ca="1"/>
        <v/>
      </c>
      <c r="C609">
        <f ca="1"/>
        <v>3.5889029103357242E-2</v>
      </c>
      <c r="D609">
        <f ca="1"/>
        <v>7.9533541102319638E-2</v>
      </c>
      <c r="E609" t="str">
        <f ca="1"/>
        <v/>
      </c>
      <c r="F609" t="str">
        <f ca="1"/>
        <v/>
      </c>
      <c r="G609">
        <f ca="1"/>
        <v>3.3840697129753683E-2</v>
      </c>
      <c r="H609">
        <f ca="1"/>
        <v>5.9080987892340057E-2</v>
      </c>
      <c r="I609" t="str">
        <f ca="1"/>
        <v/>
      </c>
      <c r="J609" t="str">
        <f ca="1"/>
        <v/>
      </c>
      <c r="K609">
        <f ca="1"/>
        <v>0</v>
      </c>
    </row>
    <row r="610" spans="1:11" x14ac:dyDescent="0.25">
      <c r="A610">
        <f ca="1"/>
        <v>99.649999999998315</v>
      </c>
      <c r="B610" t="str">
        <f ca="1"/>
        <v/>
      </c>
      <c r="C610">
        <f ca="1"/>
        <v>3.5806131610723886E-2</v>
      </c>
      <c r="D610">
        <f ca="1"/>
        <v>7.9593213632548329E-2</v>
      </c>
      <c r="E610" t="str">
        <f ca="1"/>
        <v/>
      </c>
      <c r="F610" t="str">
        <f ca="1"/>
        <v/>
      </c>
      <c r="G610">
        <f ca="1"/>
        <v>3.372291560749402E-2</v>
      </c>
      <c r="H610">
        <f ca="1"/>
        <v>5.9604948080834108E-2</v>
      </c>
      <c r="I610" t="str">
        <f ca="1"/>
        <v/>
      </c>
      <c r="J610" t="str">
        <f ca="1"/>
        <v/>
      </c>
      <c r="K610">
        <f ca="1"/>
        <v>0</v>
      </c>
    </row>
    <row r="611" spans="1:11" x14ac:dyDescent="0.25">
      <c r="A611">
        <f ca="1"/>
        <v>99.699999999998312</v>
      </c>
      <c r="B611" t="str">
        <f ca="1"/>
        <v/>
      </c>
      <c r="C611">
        <f ca="1"/>
        <v>3.5722532522582923E-2</v>
      </c>
      <c r="D611">
        <f ca="1"/>
        <v>7.9644966039119761E-2</v>
      </c>
      <c r="E611" t="str">
        <f ca="1"/>
        <v/>
      </c>
      <c r="F611" t="str">
        <f ca="1"/>
        <v/>
      </c>
      <c r="G611">
        <f ca="1"/>
        <v>3.3604610779850365E-2</v>
      </c>
      <c r="H611">
        <f ca="1"/>
        <v>6.0126857422767528E-2</v>
      </c>
      <c r="I611" t="str">
        <f ca="1"/>
        <v/>
      </c>
      <c r="J611" t="str">
        <f ca="1"/>
        <v/>
      </c>
      <c r="K611">
        <f ca="1"/>
        <v>0</v>
      </c>
    </row>
    <row r="612" spans="1:11" x14ac:dyDescent="0.25">
      <c r="A612">
        <f ca="1"/>
        <v>99.749999999998309</v>
      </c>
      <c r="B612" t="str">
        <f ca="1"/>
        <v/>
      </c>
      <c r="C612">
        <f ca="1"/>
        <v>3.563823765202119E-2</v>
      </c>
      <c r="D612">
        <f ca="1"/>
        <v>7.9688782818951462E-2</v>
      </c>
      <c r="E612" t="str">
        <f ca="1"/>
        <v/>
      </c>
      <c r="F612" t="str">
        <f ca="1"/>
        <v/>
      </c>
      <c r="G612">
        <f ca="1"/>
        <v>3.348579104187939E-2</v>
      </c>
      <c r="H612">
        <f ca="1"/>
        <v>6.0646581192579138E-2</v>
      </c>
      <c r="I612" t="str">
        <f ca="1"/>
        <v/>
      </c>
      <c r="J612" t="str">
        <f ca="1"/>
        <v/>
      </c>
      <c r="K612">
        <f ca="1"/>
        <v>0</v>
      </c>
    </row>
    <row r="613" spans="1:11" x14ac:dyDescent="0.25">
      <c r="A613">
        <f ca="1"/>
        <v>99.799999999998306</v>
      </c>
      <c r="B613" t="str">
        <f ca="1"/>
        <v/>
      </c>
      <c r="C613">
        <f ca="1"/>
        <v>3.5553252850602603E-2</v>
      </c>
      <c r="D613">
        <f ca="1"/>
        <v>7.9724650840919911E-2</v>
      </c>
      <c r="E613" t="str">
        <f ca="1"/>
        <v/>
      </c>
      <c r="F613" t="str">
        <f ca="1"/>
        <v/>
      </c>
      <c r="G613">
        <f ca="1"/>
        <v>3.3366464801892926E-2</v>
      </c>
      <c r="H613">
        <f ca="1"/>
        <v>6.1163984226076322E-2</v>
      </c>
      <c r="I613" t="str">
        <f ca="1"/>
        <v/>
      </c>
      <c r="J613" t="str">
        <f ca="1"/>
        <v/>
      </c>
      <c r="K613">
        <f ca="1"/>
        <v>0</v>
      </c>
    </row>
    <row r="614" spans="1:11" x14ac:dyDescent="0.25">
      <c r="A614">
        <f ca="1"/>
        <v>99.849999999998303</v>
      </c>
      <c r="B614" t="str">
        <f ca="1"/>
        <v/>
      </c>
      <c r="C614">
        <f ca="1"/>
        <v>3.5467584007692822E-2</v>
      </c>
      <c r="D614">
        <f ca="1"/>
        <v>7.9752559352419122E-2</v>
      </c>
      <c r="E614" t="str">
        <f ca="1"/>
        <v/>
      </c>
      <c r="F614" t="str">
        <f ca="1"/>
        <v/>
      </c>
      <c r="G614">
        <f ca="1"/>
        <v>3.3246640480478727E-2</v>
      </c>
      <c r="H614">
        <f ca="1"/>
        <v>6.1678930977119503E-2</v>
      </c>
      <c r="I614" t="str">
        <f ca="1"/>
        <v/>
      </c>
      <c r="J614" t="str">
        <f ca="1"/>
        <v/>
      </c>
      <c r="K614">
        <f ca="1"/>
        <v>0</v>
      </c>
    </row>
    <row r="615" spans="1:11" x14ac:dyDescent="0.25">
      <c r="A615">
        <f ca="1"/>
        <v>99.8999999999983</v>
      </c>
      <c r="B615" t="str">
        <f ca="1"/>
        <v/>
      </c>
      <c r="C615">
        <f ca="1"/>
        <v>3.5381237049780918E-2</v>
      </c>
      <c r="D615">
        <f ca="1"/>
        <v>7.9772499984732681E-2</v>
      </c>
      <c r="E615" t="str">
        <f ca="1"/>
        <v/>
      </c>
      <c r="F615" t="str">
        <f ca="1"/>
        <v/>
      </c>
      <c r="G615">
        <f ca="1"/>
        <v>3.3126326509523012E-2</v>
      </c>
      <c r="H615">
        <f ca="1"/>
        <v>6.2191285575007006E-2</v>
      </c>
      <c r="I615" t="str">
        <f ca="1"/>
        <v/>
      </c>
      <c r="J615" t="str">
        <f ca="1"/>
        <v/>
      </c>
      <c r="K615">
        <f ca="1"/>
        <v>0</v>
      </c>
    </row>
    <row r="616" spans="1:11" x14ac:dyDescent="0.25">
      <c r="A616">
        <f ca="1"/>
        <v>99.949999999998298</v>
      </c>
      <c r="B616" t="str">
        <f ca="1"/>
        <v/>
      </c>
      <c r="C616">
        <f ca="1"/>
        <v>3.5294217939798006E-2</v>
      </c>
      <c r="D616">
        <f ca="1"/>
        <v>7.9784466757216163E-2</v>
      </c>
      <c r="E616" t="str">
        <f ca="1"/>
        <v/>
      </c>
      <c r="F616" t="str">
        <f ca="1"/>
        <v/>
      </c>
      <c r="G616">
        <f ca="1"/>
        <v>3.3005531331234982E-2</v>
      </c>
      <c r="H616">
        <f ca="1"/>
        <v>6.2700911882527771E-2</v>
      </c>
      <c r="I616" t="str">
        <f ca="1"/>
        <v/>
      </c>
      <c r="J616" t="str">
        <f ca="1"/>
        <v/>
      </c>
      <c r="K616">
        <f ca="1"/>
        <v>0</v>
      </c>
    </row>
    <row r="617" spans="1:11" x14ac:dyDescent="0.25">
      <c r="A617">
        <f ca="1"/>
        <v>99.999999999998295</v>
      </c>
      <c r="B617">
        <f ca="1"/>
        <v>99.999999999998295</v>
      </c>
      <c r="C617">
        <f ca="1"/>
        <v>3.520653267643295E-2</v>
      </c>
      <c r="D617">
        <f ca="1"/>
        <v>7.9788456080286549E-2</v>
      </c>
      <c r="E617" t="str">
        <f ca="1"/>
        <v/>
      </c>
      <c r="F617" t="str">
        <f ca="1"/>
        <v>Jill</v>
      </c>
      <c r="G617">
        <f ca="1"/>
        <v>3.2884263397173367E-2</v>
      </c>
      <c r="H617">
        <f ca="1"/>
        <v>6.3207673554648444E-2</v>
      </c>
      <c r="I617" t="str">
        <f ca="1"/>
        <v/>
      </c>
      <c r="J617" t="str">
        <f ca="1"/>
        <v/>
      </c>
      <c r="K617">
        <f ca="1"/>
        <v>0</v>
      </c>
    </row>
    <row r="618" spans="1:11" x14ac:dyDescent="0.25">
      <c r="A618">
        <f ca="1"/>
        <v>100.04999999999829</v>
      </c>
      <c r="B618" t="str">
        <f ca="1"/>
        <v/>
      </c>
      <c r="C618">
        <f ca="1"/>
        <v>3.5118187293445326E-2</v>
      </c>
      <c r="D618">
        <f ca="1"/>
        <v>7.9784466757216704E-2</v>
      </c>
      <c r="E618" t="str">
        <f ca="1"/>
        <v/>
      </c>
      <c r="F618" t="str">
        <f ca="1"/>
        <v/>
      </c>
      <c r="G618">
        <f ca="1"/>
        <v>3.2762531167275233E-2</v>
      </c>
      <c r="H618">
        <f ca="1"/>
        <v>6.3711434097801112E-2</v>
      </c>
      <c r="I618" t="str">
        <f ca="1"/>
        <v/>
      </c>
      <c r="J618" t="str">
        <f ca="1"/>
        <v/>
      </c>
      <c r="K618">
        <f ca="1"/>
        <v>0</v>
      </c>
    </row>
    <row r="619" spans="1:11" x14ac:dyDescent="0.25">
      <c r="A619">
        <f ca="1"/>
        <v>100.09999999999829</v>
      </c>
      <c r="B619" t="str">
        <f ca="1"/>
        <v/>
      </c>
      <c r="C619">
        <f ca="1"/>
        <v>3.5029187858975637E-2</v>
      </c>
      <c r="D619">
        <f ca="1"/>
        <v>7.9772499984733777E-2</v>
      </c>
      <c r="E619" t="str">
        <f ca="1"/>
        <v/>
      </c>
      <c r="F619" t="str">
        <f ca="1"/>
        <v/>
      </c>
      <c r="G619">
        <f ca="1"/>
        <v>3.2640343108887235E-2</v>
      </c>
      <c r="H619">
        <f ca="1"/>
        <v>6.4212056929736264E-2</v>
      </c>
      <c r="I619" t="str">
        <f ca="1"/>
        <v/>
      </c>
      <c r="J619" t="str">
        <f ca="1"/>
        <v/>
      </c>
      <c r="K619">
        <f ca="1"/>
        <v>0</v>
      </c>
    </row>
    <row r="620" spans="1:11" x14ac:dyDescent="0.25">
      <c r="A620">
        <f ca="1"/>
        <v>100.14999999999829</v>
      </c>
      <c r="B620" t="str">
        <f ca="1"/>
        <v/>
      </c>
      <c r="C620">
        <f ca="1"/>
        <v>3.4939540474853051E-2</v>
      </c>
      <c r="D620">
        <f ca="1"/>
        <v>7.975255935242076E-2</v>
      </c>
      <c r="E620" t="str">
        <f ca="1"/>
        <v/>
      </c>
      <c r="F620" t="str">
        <f ca="1"/>
        <v/>
      </c>
      <c r="G620">
        <f ca="1"/>
        <v>3.2517707695799293E-2</v>
      </c>
      <c r="H620">
        <f ca="1"/>
        <v>6.4709405439905929E-2</v>
      </c>
      <c r="I620" t="str">
        <f ca="1"/>
        <v/>
      </c>
      <c r="J620" t="str">
        <f ca="1"/>
        <v/>
      </c>
      <c r="K620">
        <f ca="1"/>
        <v>0</v>
      </c>
    </row>
    <row r="621" spans="1:11" x14ac:dyDescent="0.25">
      <c r="A621">
        <f ca="1"/>
        <v>100.19999999999828</v>
      </c>
      <c r="B621" t="str">
        <f ca="1"/>
        <v/>
      </c>
      <c r="C621">
        <f ca="1"/>
        <v>3.4849251275900564E-2</v>
      </c>
      <c r="D621">
        <f ca="1"/>
        <v>7.9724650840922104E-2</v>
      </c>
      <c r="E621" t="str">
        <f ca="1"/>
        <v/>
      </c>
      <c r="F621" t="str">
        <f ca="1"/>
        <v/>
      </c>
      <c r="G621">
        <f ca="1"/>
        <v>3.2394633407281125E-2</v>
      </c>
      <c r="H621">
        <f ca="1"/>
        <v>6.5203343050340368E-2</v>
      </c>
      <c r="I621" t="str">
        <f ca="1"/>
        <v/>
      </c>
      <c r="J621" t="str">
        <f ca="1"/>
        <v/>
      </c>
      <c r="K621">
        <f ca="1"/>
        <v>0</v>
      </c>
    </row>
    <row r="622" spans="1:11" x14ac:dyDescent="0.25">
      <c r="A622">
        <f ca="1"/>
        <v>100.24999999999828</v>
      </c>
      <c r="B622" t="str">
        <f ca="1"/>
        <v/>
      </c>
      <c r="C622">
        <f ca="1"/>
        <v>3.4758326429237943E-2</v>
      </c>
      <c r="D622">
        <f ca="1"/>
        <v>7.9688782818954168E-2</v>
      </c>
      <c r="E622" t="str">
        <f ca="1"/>
        <v/>
      </c>
      <c r="F622" t="str">
        <f ca="1"/>
        <v/>
      </c>
      <c r="G622">
        <f ca="1"/>
        <v>3.227112872712147E-2</v>
      </c>
      <c r="H622">
        <f ca="1"/>
        <v>6.5693733276981484E-2</v>
      </c>
      <c r="I622" t="str">
        <f ca="1"/>
        <v/>
      </c>
      <c r="J622" t="str">
        <f ca="1"/>
        <v/>
      </c>
      <c r="K622">
        <f ca="1"/>
        <v>0</v>
      </c>
    </row>
    <row r="623" spans="1:11" x14ac:dyDescent="0.25">
      <c r="A623">
        <f ca="1"/>
        <v>100.29999999999828</v>
      </c>
      <c r="B623" t="str">
        <f ca="1"/>
        <v/>
      </c>
      <c r="C623">
        <f ca="1"/>
        <v>3.4666772133582331E-2</v>
      </c>
      <c r="D623">
        <f ca="1"/>
        <v>7.9644966039123036E-2</v>
      </c>
      <c r="E623" t="str">
        <f ca="1"/>
        <v/>
      </c>
      <c r="F623" t="str">
        <f ca="1"/>
        <v/>
      </c>
      <c r="G623">
        <f ca="1"/>
        <v>3.2147202142670445E-2</v>
      </c>
      <c r="H623">
        <f ca="1"/>
        <v>6.6180439791435314E-2</v>
      </c>
      <c r="I623" t="str">
        <f ca="1"/>
        <v/>
      </c>
      <c r="J623" t="str">
        <f ca="1"/>
        <v/>
      </c>
      <c r="K623">
        <f ca="1"/>
        <v>0</v>
      </c>
    </row>
    <row r="624" spans="1:11" x14ac:dyDescent="0.25">
      <c r="A624">
        <f ca="1"/>
        <v>100.34999999999827</v>
      </c>
      <c r="B624" t="str">
        <f ca="1"/>
        <v/>
      </c>
      <c r="C624">
        <f ca="1"/>
        <v>3.4574594618546728E-2</v>
      </c>
      <c r="D624">
        <f ca="1"/>
        <v>7.9593213632552118E-2</v>
      </c>
      <c r="E624" t="str">
        <f ca="1"/>
        <v/>
      </c>
      <c r="F624" t="str">
        <f ca="1"/>
        <v/>
      </c>
      <c r="G624">
        <f ca="1"/>
        <v>3.2022862143884938E-2</v>
      </c>
      <c r="H624">
        <f ca="1"/>
        <v>6.6663326483105398E-2</v>
      </c>
      <c r="I624" t="str">
        <f ca="1"/>
        <v/>
      </c>
      <c r="J624" t="str">
        <f ca="1"/>
        <v/>
      </c>
      <c r="K624">
        <f ca="1"/>
        <v>0</v>
      </c>
    </row>
    <row r="625" spans="1:11" x14ac:dyDescent="0.25">
      <c r="A625">
        <f ca="1"/>
        <v>100.39999999999827</v>
      </c>
      <c r="B625" t="str">
        <f ca="1"/>
        <v/>
      </c>
      <c r="C625">
        <f ca="1"/>
        <v>3.4481800143936557E-2</v>
      </c>
      <c r="D625">
        <f ca="1"/>
        <v>7.9533541102323982E-2</v>
      </c>
      <c r="E625" t="str">
        <f ca="1"/>
        <v/>
      </c>
      <c r="F625" t="str">
        <f ca="1"/>
        <v/>
      </c>
      <c r="G625">
        <f ca="1"/>
        <v>3.1898117222377349E-2</v>
      </c>
      <c r="H625">
        <f ca="1"/>
        <v>6.7142257521668205E-2</v>
      </c>
      <c r="I625" t="str">
        <f ca="1"/>
        <v/>
      </c>
      <c r="J625" t="str">
        <f ca="1"/>
        <v/>
      </c>
      <c r="K625">
        <f ca="1"/>
        <v>0</v>
      </c>
    </row>
    <row r="626" spans="1:11" x14ac:dyDescent="0.25">
      <c r="A626">
        <f ca="1"/>
        <v>100.44999999999827</v>
      </c>
      <c r="B626" t="str">
        <f ca="1"/>
        <v/>
      </c>
      <c r="C626">
        <f ca="1"/>
        <v>3.4388394999044163E-2</v>
      </c>
      <c r="D626">
        <f ca="1"/>
        <v>7.9465966315740141E-2</v>
      </c>
      <c r="E626" t="str">
        <f ca="1"/>
        <v/>
      </c>
      <c r="F626" t="str">
        <f ca="1"/>
        <v/>
      </c>
      <c r="G626">
        <f ca="1"/>
        <v>3.1772975870467769E-2</v>
      </c>
      <c r="H626">
        <f ca="1"/>
        <v>6.7617097419851266E-2</v>
      </c>
      <c r="I626" t="str">
        <f ca="1"/>
        <v/>
      </c>
      <c r="J626" t="str">
        <f ca="1"/>
        <v/>
      </c>
      <c r="K626">
        <f ca="1"/>
        <v>0</v>
      </c>
    </row>
    <row r="627" spans="1:11" x14ac:dyDescent="0.25">
      <c r="A627">
        <f ca="1"/>
        <v>100.49999999999827</v>
      </c>
      <c r="B627" t="str">
        <f ca="1"/>
        <v/>
      </c>
      <c r="C627">
        <f ca="1"/>
        <v>3.4294385501941665E-2</v>
      </c>
      <c r="D627">
        <f ca="1"/>
        <v>7.9390509495405118E-2</v>
      </c>
      <c r="E627" t="str">
        <f ca="1"/>
        <v/>
      </c>
      <c r="F627" t="str">
        <f ca="1"/>
        <v/>
      </c>
      <c r="G627">
        <f ca="1"/>
        <v>3.1647446580239713E-2</v>
      </c>
      <c r="H627">
        <f ca="1"/>
        <v>6.808771109647406E-2</v>
      </c>
      <c r="I627" t="str">
        <f ca="1"/>
        <v/>
      </c>
      <c r="J627" t="str">
        <f ca="1"/>
        <v/>
      </c>
      <c r="K627">
        <f ca="1"/>
        <v>0</v>
      </c>
    </row>
    <row r="628" spans="1:11" x14ac:dyDescent="0.25">
      <c r="A628">
        <f ca="1"/>
        <v>100.54999999999826</v>
      </c>
      <c r="B628" t="str">
        <f ca="1"/>
        <v/>
      </c>
      <c r="C628">
        <f ca="1"/>
        <v>3.4199777998772017E-2</v>
      </c>
      <c r="D628">
        <f ca="1"/>
        <v>7.9307193209140189E-2</v>
      </c>
      <c r="E628" t="str">
        <f ca="1"/>
        <v/>
      </c>
      <c r="F628" t="str">
        <f ca="1"/>
        <v/>
      </c>
      <c r="G628">
        <f ca="1"/>
        <v>3.152153784259959E-2</v>
      </c>
      <c r="H628">
        <f ca="1"/>
        <v>6.855396393971129E-2</v>
      </c>
      <c r="I628" t="str">
        <f ca="1"/>
        <v/>
      </c>
      <c r="J628" t="str">
        <f ca="1"/>
        <v/>
      </c>
      <c r="K628">
        <f ca="1"/>
        <v>0</v>
      </c>
    </row>
    <row r="629" spans="1:11" x14ac:dyDescent="0.25">
      <c r="A629">
        <f ca="1"/>
        <v>100.59999999999826</v>
      </c>
      <c r="B629" t="str">
        <f ca="1"/>
        <v/>
      </c>
      <c r="C629">
        <f ca="1"/>
        <v>3.4104578863038582E-2</v>
      </c>
      <c r="D629">
        <f ca="1"/>
        <v>7.9216042358734529E-2</v>
      </c>
      <c r="E629" t="str">
        <f ca="1"/>
        <v/>
      </c>
      <c r="F629" t="str">
        <f ca="1"/>
        <v/>
      </c>
      <c r="G629">
        <f ca="1"/>
        <v>3.1395258146340053E-2</v>
      </c>
      <c r="H629">
        <f ca="1"/>
        <v>6.9015721870537824E-2</v>
      </c>
      <c r="I629" t="str">
        <f ca="1"/>
        <v/>
      </c>
      <c r="J629" t="str">
        <f ca="1"/>
        <v/>
      </c>
      <c r="K629">
        <f ca="1"/>
        <v>0</v>
      </c>
    </row>
    <row r="630" spans="1:11" x14ac:dyDescent="0.25">
      <c r="A630">
        <f ca="1"/>
        <v>100.64999999999826</v>
      </c>
      <c r="B630" t="str">
        <f ca="1"/>
        <v/>
      </c>
      <c r="C630">
        <f ca="1"/>
        <v>3.4008794494893121E-2</v>
      </c>
      <c r="D630">
        <f ca="1"/>
        <v>7.9117084167541069E-2</v>
      </c>
      <c r="E630" t="str">
        <f ca="1"/>
        <v/>
      </c>
      <c r="F630" t="str">
        <f ca="1"/>
        <v/>
      </c>
      <c r="G630">
        <f ca="1"/>
        <v>3.1268615977207322E-2</v>
      </c>
      <c r="H630">
        <f ca="1"/>
        <v>6.9472851406313804E-2</v>
      </c>
      <c r="I630" t="str">
        <f ca="1"/>
        <v/>
      </c>
      <c r="J630" t="str">
        <f ca="1"/>
        <v/>
      </c>
      <c r="K630">
        <f ca="1"/>
        <v>0</v>
      </c>
    </row>
    <row r="631" spans="1:11" x14ac:dyDescent="0.25">
      <c r="A631">
        <f ca="1"/>
        <v>100.69999999999825</v>
      </c>
      <c r="B631" t="str">
        <f ca="1"/>
        <v/>
      </c>
      <c r="C631">
        <f ca="1"/>
        <v>3.3912431320422591E-2</v>
      </c>
      <c r="D631">
        <f ca="1"/>
        <v>7.9010348166926106E-2</v>
      </c>
      <c r="E631" t="str">
        <f ca="1"/>
        <v/>
      </c>
      <c r="F631" t="str">
        <f ca="1"/>
        <v/>
      </c>
      <c r="G631">
        <f ca="1"/>
        <v>3.1141619816972697E-2</v>
      </c>
      <c r="H631">
        <f ca="1"/>
        <v>6.9925219724468357E-2</v>
      </c>
      <c r="I631" t="str">
        <f ca="1"/>
        <v/>
      </c>
      <c r="J631" t="str">
        <f ca="1"/>
        <v/>
      </c>
      <c r="K631">
        <f ca="1"/>
        <v>0</v>
      </c>
    </row>
    <row r="632" spans="1:11" x14ac:dyDescent="0.25">
      <c r="A632">
        <f ca="1"/>
        <v>100.74999999999825</v>
      </c>
      <c r="B632" t="str">
        <f ca="1"/>
        <v/>
      </c>
      <c r="C632">
        <f ca="1"/>
        <v>3.3815495790934541E-2</v>
      </c>
      <c r="D632">
        <f ca="1"/>
        <v>7.8895866181581925E-2</v>
      </c>
      <c r="E632" t="str">
        <f ca="1"/>
        <v/>
      </c>
      <c r="F632" t="str">
        <f ca="1"/>
        <v/>
      </c>
      <c r="G632">
        <f ca="1"/>
        <v>3.101427814250832E-2</v>
      </c>
      <c r="H632">
        <f ca="1"/>
        <v>7.0372694726239957E-2</v>
      </c>
      <c r="I632" t="str">
        <f ca="1"/>
        <v/>
      </c>
      <c r="J632" t="str">
        <f ca="1"/>
        <v/>
      </c>
      <c r="K632">
        <f ca="1"/>
        <v>0</v>
      </c>
    </row>
    <row r="633" spans="1:11" x14ac:dyDescent="0.25">
      <c r="A633">
        <f ca="1"/>
        <v>100.79999999999825</v>
      </c>
      <c r="B633" t="str">
        <f ca="1"/>
        <v/>
      </c>
      <c r="C633">
        <f ca="1"/>
        <v>3.3717994382241483E-2</v>
      </c>
      <c r="D633">
        <f ca="1"/>
        <v>7.8773672313712573E-2</v>
      </c>
      <c r="E633" t="str">
        <f ca="1"/>
        <v/>
      </c>
      <c r="F633" t="str">
        <f ca="1"/>
        <v/>
      </c>
      <c r="G633">
        <f ca="1"/>
        <v>3.0886599424867354E-2</v>
      </c>
      <c r="H633">
        <f ca="1"/>
        <v>7.081514510043091E-2</v>
      </c>
      <c r="I633" t="str">
        <f ca="1"/>
        <v/>
      </c>
      <c r="J633" t="str">
        <f ca="1"/>
        <v/>
      </c>
      <c r="K633">
        <f ca="1"/>
        <v>0</v>
      </c>
    </row>
    <row r="634" spans="1:11" x14ac:dyDescent="0.25">
      <c r="A634">
        <f ca="1"/>
        <v>100.84999999999825</v>
      </c>
      <c r="B634" t="str">
        <f ca="1"/>
        <v/>
      </c>
      <c r="C634">
        <f ca="1"/>
        <v>3.3619933593944183E-2</v>
      </c>
      <c r="D634">
        <f ca="1"/>
        <v>7.8643802926104137E-2</v>
      </c>
      <c r="E634" t="str">
        <f ca="1"/>
        <v/>
      </c>
      <c r="F634" t="str">
        <f ca="1"/>
        <v/>
      </c>
      <c r="G634">
        <f ca="1"/>
        <v>3.0758592128368741E-2</v>
      </c>
      <c r="H634">
        <f ca="1"/>
        <v>7.1252440387133409E-2</v>
      </c>
      <c r="I634" t="str">
        <f ca="1"/>
        <v/>
      </c>
      <c r="J634" t="str">
        <f ca="1"/>
        <v/>
      </c>
      <c r="K634">
        <f ca="1"/>
        <v>0</v>
      </c>
    </row>
    <row r="635" spans="1:11" x14ac:dyDescent="0.25">
      <c r="A635">
        <f ca="1"/>
        <v>100.89999999999824</v>
      </c>
      <c r="B635" t="str">
        <f ca="1"/>
        <v/>
      </c>
      <c r="C635">
        <f ca="1"/>
        <v>3.3521319948714087E-2</v>
      </c>
      <c r="D635">
        <f ca="1"/>
        <v>7.8506296624090741E-2</v>
      </c>
      <c r="E635" t="str">
        <f ca="1"/>
        <v/>
      </c>
      <c r="F635" t="str">
        <f ca="1"/>
        <v/>
      </c>
      <c r="G635">
        <f ca="1"/>
        <v>3.0630264709686651E-2</v>
      </c>
      <c r="H635">
        <f ca="1"/>
        <v>7.1684451041384309E-2</v>
      </c>
      <c r="I635" t="str">
        <f ca="1"/>
        <v/>
      </c>
      <c r="J635" t="str">
        <f ca="1"/>
        <v/>
      </c>
      <c r="K635">
        <f ca="1"/>
        <v>0</v>
      </c>
    </row>
    <row r="636" spans="1:11" x14ac:dyDescent="0.25">
      <c r="A636">
        <f ca="1"/>
        <v>100.94999999999824</v>
      </c>
      <c r="B636" t="str">
        <f ca="1"/>
        <v/>
      </c>
      <c r="C636">
        <f ca="1"/>
        <v>3.3422159991574898E-2</v>
      </c>
      <c r="D636">
        <f ca="1"/>
        <v>7.8361194236429454E-2</v>
      </c>
      <c r="E636" t="str">
        <f ca="1"/>
        <v/>
      </c>
      <c r="F636" t="str">
        <f ca="1"/>
        <v/>
      </c>
      <c r="G636">
        <f ca="1"/>
        <v>3.0501625616944708E-2</v>
      </c>
      <c r="H636">
        <f ca="1"/>
        <v>7.2111048496705382E-2</v>
      </c>
      <c r="I636" t="str">
        <f ca="1"/>
        <v/>
      </c>
      <c r="J636" t="str">
        <f ca="1"/>
        <v xml:space="preserve">
▲</v>
      </c>
      <c r="K636">
        <f ca="1"/>
        <v>0</v>
      </c>
    </row>
    <row r="637" spans="1:11" x14ac:dyDescent="0.25">
      <c r="A637">
        <f ca="1"/>
        <v>100.99999999999824</v>
      </c>
      <c r="B637" t="str">
        <f ca="1"/>
        <v/>
      </c>
      <c r="C637">
        <f ca="1"/>
        <v>3.3322460289183495E-2</v>
      </c>
      <c r="D637">
        <f ca="1"/>
        <v>7.8208538795096691E-2</v>
      </c>
      <c r="E637" t="str">
        <f ca="1"/>
        <v/>
      </c>
      <c r="F637" t="str">
        <f ca="1"/>
        <v/>
      </c>
      <c r="G637">
        <f ca="1"/>
        <v>3.0372683288815223E-2</v>
      </c>
      <c r="H637">
        <f ca="1"/>
        <v>7.2532105228485813E-2</v>
      </c>
      <c r="I637" t="str">
        <f ca="1"/>
        <v/>
      </c>
      <c r="J637" t="str">
        <f ca="1"/>
        <v/>
      </c>
      <c r="K637">
        <f ca="1"/>
        <v>0</v>
      </c>
    </row>
    <row r="638" spans="1:11" x14ac:dyDescent="0.25">
      <c r="A638">
        <f ca="1"/>
        <v>101.04999999999824</v>
      </c>
      <c r="B638" t="str">
        <f ca="1"/>
        <v/>
      </c>
      <c r="C638">
        <f ca="1"/>
        <v>3.322222742911024E-2</v>
      </c>
      <c r="D638">
        <f ca="1"/>
        <v>7.8048375514020649E-2</v>
      </c>
      <c r="E638" t="str">
        <f ca="1"/>
        <v/>
      </c>
      <c r="F638" t="str">
        <f ca="1"/>
        <v/>
      </c>
      <c r="G638">
        <f ca="1"/>
        <v>3.0243446153623465E-2</v>
      </c>
      <c r="H638">
        <f ca="1"/>
        <v>7.2947494817163491E-2</v>
      </c>
      <c r="I638" t="str">
        <f ca="1"/>
        <v/>
      </c>
      <c r="J638" t="str">
        <f ca="1"/>
        <v/>
      </c>
      <c r="K638">
        <f ca="1"/>
        <v>0</v>
      </c>
    </row>
    <row r="639" spans="1:11" x14ac:dyDescent="0.25">
      <c r="A639">
        <f ca="1"/>
        <v>101.09999999999823</v>
      </c>
      <c r="B639" t="str">
        <f ca="1"/>
        <v/>
      </c>
      <c r="C639">
        <f ca="1"/>
        <v>3.3121468019118867E-2</v>
      </c>
      <c r="D639">
        <f ca="1"/>
        <v>7.788075176676415E-2</v>
      </c>
      <c r="E639" t="str">
        <f ca="1"/>
        <v/>
      </c>
      <c r="F639" t="str">
        <f ca="1"/>
        <v/>
      </c>
      <c r="G639">
        <f ca="1"/>
        <v>3.0113922628457152E-2</v>
      </c>
      <c r="H639">
        <f ca="1"/>
        <v>7.3357092011161695E-2</v>
      </c>
      <c r="I639" t="str">
        <f ca="1"/>
        <v/>
      </c>
      <c r="J639" t="str">
        <f ca="1"/>
        <v/>
      </c>
      <c r="K639">
        <f ca="1"/>
        <v>0</v>
      </c>
    </row>
    <row r="640" spans="1:11" x14ac:dyDescent="0.25">
      <c r="A640">
        <f ca="1"/>
        <v>101.14999999999823</v>
      </c>
      <c r="B640" t="str">
        <f ca="1"/>
        <v/>
      </c>
      <c r="C640">
        <f ca="1"/>
        <v>3.3020188686445941E-2</v>
      </c>
      <c r="D640">
        <f ca="1"/>
        <v>7.7705717063173502E-2</v>
      </c>
      <c r="E640" t="str">
        <f ca="1"/>
        <v/>
      </c>
      <c r="F640" t="str">
        <f ca="1"/>
        <v/>
      </c>
      <c r="G640">
        <f ca="1"/>
        <v>2.9984121118281311E-2</v>
      </c>
      <c r="H640">
        <f ca="1"/>
        <v>7.3760772789537146E-2</v>
      </c>
      <c r="I640" t="str">
        <f ca="1"/>
        <v/>
      </c>
      <c r="J640" t="str">
        <f ca="1"/>
        <v/>
      </c>
      <c r="K640">
        <f ca="1"/>
        <v>0</v>
      </c>
    </row>
    <row r="641" spans="1:11" x14ac:dyDescent="0.25">
      <c r="A641">
        <f ca="1"/>
        <v>101.19999999999823</v>
      </c>
      <c r="B641" t="str">
        <f ca="1"/>
        <v/>
      </c>
      <c r="C641">
        <f ca="1"/>
        <v>3.2918396077080095E-2</v>
      </c>
      <c r="D641">
        <f ca="1"/>
        <v>7.752332302500943E-2</v>
      </c>
      <c r="E641" t="str">
        <f ca="1"/>
        <v/>
      </c>
      <c r="F641" t="str">
        <f ca="1"/>
        <v/>
      </c>
      <c r="G641">
        <f ca="1"/>
        <v>2.9854050015058513E-2</v>
      </c>
      <c r="H641">
        <f ca="1"/>
        <v>7.4158414424296437E-2</v>
      </c>
      <c r="I641" t="str">
        <f ca="1"/>
        <v/>
      </c>
      <c r="J641" t="str">
        <f ca="1"/>
        <v/>
      </c>
      <c r="K641">
        <f ca="1"/>
        <v>0</v>
      </c>
    </row>
    <row r="642" spans="1:11" x14ac:dyDescent="0.25">
      <c r="A642">
        <f ca="1"/>
        <v>101.24999999999822</v>
      </c>
      <c r="B642" t="str">
        <f ca="1"/>
        <v/>
      </c>
      <c r="C642">
        <f ca="1"/>
        <v>3.2816096855041152E-2</v>
      </c>
      <c r="D642">
        <f ca="1"/>
        <v>7.7333623360576711E-2</v>
      </c>
      <c r="E642" t="str">
        <f ca="1"/>
        <v/>
      </c>
      <c r="F642" t="str">
        <f ca="1"/>
        <v/>
      </c>
      <c r="G642">
        <f ca="1"/>
        <v>2.9723717696874794E-2</v>
      </c>
      <c r="H642">
        <f ca="1"/>
        <v>7.4549895542336528E-2</v>
      </c>
      <c r="I642" t="str">
        <f ca="1"/>
        <v/>
      </c>
      <c r="J642" t="str">
        <f ca="1"/>
        <v/>
      </c>
      <c r="K642">
        <f ca="1"/>
        <v>0</v>
      </c>
    </row>
    <row r="643" spans="1:11" x14ac:dyDescent="0.25">
      <c r="A643">
        <f ca="1"/>
        <v>101.29999999999822</v>
      </c>
      <c r="B643" t="str">
        <f ca="1"/>
        <v/>
      </c>
      <c r="C643">
        <f ca="1"/>
        <v>3.2713297701659115E-2</v>
      </c>
      <c r="D643">
        <f ca="1"/>
        <v>7.7136673838370348E-2</v>
      </c>
      <c r="E643" t="str">
        <f ca="1"/>
        <v/>
      </c>
      <c r="F643" t="str">
        <f ca="1"/>
        <v/>
      </c>
      <c r="G643">
        <f ca="1"/>
        <v>2.9593132527071173E-2</v>
      </c>
      <c r="H643">
        <f ca="1"/>
        <v>7.4935096186966324E-2</v>
      </c>
      <c r="I643" t="str">
        <f ca="1"/>
        <v/>
      </c>
      <c r="J643" t="str">
        <f ca="1"/>
        <v/>
      </c>
      <c r="K643">
        <f ca="1"/>
        <v>0</v>
      </c>
    </row>
    <row r="644" spans="1:11" x14ac:dyDescent="0.25">
      <c r="A644">
        <f ca="1"/>
        <v>101.34999999999822</v>
      </c>
      <c r="B644" t="str">
        <f ca="1"/>
        <v/>
      </c>
      <c r="C644">
        <f ca="1"/>
        <v>3.261000531485337E-2</v>
      </c>
      <c r="D644">
        <f ca="1"/>
        <v>7.6932532259755965E-2</v>
      </c>
      <c r="E644" t="str">
        <f ca="1"/>
        <v/>
      </c>
      <c r="F644" t="str">
        <f ca="1"/>
        <v/>
      </c>
      <c r="G644">
        <f ca="1"/>
        <v>2.9462302853381108E-2</v>
      </c>
      <c r="H644">
        <f ca="1"/>
        <v>7.5313897878965391E-2</v>
      </c>
      <c r="I644" t="str">
        <f ca="1"/>
        <v/>
      </c>
      <c r="J644" t="str">
        <f ca="1"/>
        <v/>
      </c>
      <c r="K644">
        <f ca="1"/>
        <v>0</v>
      </c>
    </row>
    <row r="645" spans="1:11" x14ac:dyDescent="0.25">
      <c r="A645">
        <f ca="1"/>
        <v>101.39999999999822</v>
      </c>
      <c r="B645" t="str">
        <f ca="1"/>
        <v/>
      </c>
      <c r="C645">
        <f ca="1"/>
        <v>3.2506226408411928E-2</v>
      </c>
      <c r="D645">
        <f ca="1"/>
        <v>7.6721258430703376E-2</v>
      </c>
      <c r="E645" t="str">
        <f ca="1"/>
        <v/>
      </c>
      <c r="F645" t="str">
        <f ca="1"/>
        <v/>
      </c>
      <c r="G645">
        <f ca="1"/>
        <v>2.9331237007073754E-2</v>
      </c>
      <c r="H645">
        <f ca="1"/>
        <v>7.5686183677136865E-2</v>
      </c>
      <c r="I645" t="str">
        <f ca="1"/>
        <v/>
      </c>
      <c r="J645" t="str">
        <f ca="1"/>
        <v/>
      </c>
      <c r="K645">
        <f ca="1"/>
        <v>0</v>
      </c>
    </row>
    <row r="646" spans="1:11" x14ac:dyDescent="0.25">
      <c r="A646">
        <f ca="1"/>
        <v>101.44999999999821</v>
      </c>
      <c r="B646" t="str">
        <f ca="1"/>
        <v/>
      </c>
      <c r="C646">
        <f ca="1"/>
        <v>3.2401967711271039E-2</v>
      </c>
      <c r="D646">
        <f ca="1"/>
        <v>7.6502914132592748E-2</v>
      </c>
      <c r="E646" t="str">
        <f ca="1"/>
        <v/>
      </c>
      <c r="F646" t="str">
        <f ca="1"/>
        <v/>
      </c>
      <c r="G646">
        <f ca="1"/>
        <v>2.9199943302103411E-2</v>
      </c>
      <c r="H646">
        <f ca="1"/>
        <v>7.6051838238310993E-2</v>
      </c>
      <c r="I646" t="str">
        <f ca="1"/>
        <v/>
      </c>
      <c r="J646" t="str">
        <f ca="1"/>
        <v/>
      </c>
      <c r="K646">
        <f ca="1"/>
        <v>0</v>
      </c>
    </row>
    <row r="647" spans="1:11" x14ac:dyDescent="0.25">
      <c r="A647">
        <f ca="1"/>
        <v>101.49999999999821</v>
      </c>
      <c r="B647" t="str">
        <f ca="1"/>
        <v/>
      </c>
      <c r="C647">
        <f ca="1"/>
        <v>3.2297235966795193E-2</v>
      </c>
      <c r="D647">
        <f ca="1"/>
        <v>7.6277563092113018E-2</v>
      </c>
      <c r="E647" t="str">
        <f ca="1"/>
        <v/>
      </c>
      <c r="F647" t="str">
        <f ca="1"/>
        <v/>
      </c>
      <c r="G647">
        <f ca="1"/>
        <v>2.9068430034265066E-2</v>
      </c>
      <c r="H647">
        <f ca="1"/>
        <v>7.6410747876756599E-2</v>
      </c>
      <c r="I647" t="str">
        <f ca="1"/>
        <v/>
      </c>
      <c r="J647" t="str">
        <f ca="1"/>
        <v/>
      </c>
      <c r="K647">
        <f ca="1"/>
        <v>0</v>
      </c>
    </row>
    <row r="648" spans="1:11" x14ac:dyDescent="0.25">
      <c r="A648">
        <f ca="1"/>
        <v>101.54999999999821</v>
      </c>
      <c r="B648" t="str">
        <f ca="1"/>
        <v/>
      </c>
      <c r="C648">
        <f ca="1"/>
        <v>3.2192037932057535E-2</v>
      </c>
      <c r="D648">
        <f ca="1"/>
        <v>7.6045270950273441E-2</v>
      </c>
      <c r="E648" t="str">
        <f ca="1"/>
        <v/>
      </c>
      <c r="F648" t="str">
        <f ca="1"/>
        <v/>
      </c>
      <c r="G648">
        <f ca="1"/>
        <v>2.8936705480356213E-2</v>
      </c>
      <c r="H648">
        <f ca="1"/>
        <v>7.6762800622957705E-2</v>
      </c>
      <c r="I648" t="str">
        <f ca="1"/>
        <v/>
      </c>
      <c r="J648" t="str">
        <f ca="1"/>
        <v/>
      </c>
      <c r="K648">
        <f ca="1"/>
        <v>0</v>
      </c>
    </row>
    <row r="649" spans="1:11" x14ac:dyDescent="0.25">
      <c r="A649">
        <f ca="1"/>
        <v>101.5999999999982</v>
      </c>
      <c r="B649" t="str">
        <f ca="1"/>
        <v/>
      </c>
      <c r="C649">
        <f ca="1"/>
        <v>3.2086380377121054E-2</v>
      </c>
      <c r="D649">
        <f ca="1"/>
        <v>7.5806105230549051E-2</v>
      </c>
      <c r="E649" t="str">
        <f ca="1"/>
        <v/>
      </c>
      <c r="F649" t="str">
        <f ca="1"/>
        <v/>
      </c>
      <c r="G649">
        <f ca="1"/>
        <v>2.8804777897345132E-2</v>
      </c>
      <c r="H649">
        <f ca="1"/>
        <v>7.7107886281712737E-2</v>
      </c>
      <c r="I649" t="str">
        <f ca="1"/>
        <v/>
      </c>
      <c r="J649" t="str">
        <f ca="1"/>
        <v/>
      </c>
      <c r="K649">
        <f ca="1"/>
        <v>0</v>
      </c>
    </row>
    <row r="650" spans="1:11" x14ac:dyDescent="0.25">
      <c r="A650">
        <f ca="1"/>
        <v>101.6499999999982</v>
      </c>
      <c r="B650" t="str">
        <f ca="1"/>
        <v/>
      </c>
      <c r="C650">
        <f ca="1"/>
        <v>3.1980270084320292E-2</v>
      </c>
      <c r="D650">
        <f ca="1"/>
        <v>7.55601353061819E-2</v>
      </c>
      <c r="E650" t="str">
        <f ca="1"/>
        <v/>
      </c>
      <c r="F650" t="str">
        <f ca="1"/>
        <v/>
      </c>
      <c r="G650">
        <f ca="1"/>
        <v>2.8672655521545614E-2</v>
      </c>
      <c r="H650">
        <f ca="1"/>
        <v>7.7445896489514332E-2</v>
      </c>
      <c r="I650" t="str">
        <f ca="1"/>
        <v/>
      </c>
      <c r="J650" t="str">
        <f ca="1"/>
        <v/>
      </c>
      <c r="K650">
        <f ca="1"/>
        <v>0</v>
      </c>
    </row>
    <row r="651" spans="1:11" x14ac:dyDescent="0.25">
      <c r="A651">
        <f ca="1"/>
        <v>101.6999999999982</v>
      </c>
      <c r="B651" t="str">
        <f ca="1"/>
        <v/>
      </c>
      <c r="C651">
        <f ca="1"/>
        <v>3.1873713847544005E-2</v>
      </c>
      <c r="D651">
        <f ca="1"/>
        <v>7.5307432366660015E-2</v>
      </c>
      <c r="E651" t="str">
        <f ca="1"/>
        <v/>
      </c>
      <c r="F651" t="str">
        <f ca="1"/>
        <v/>
      </c>
      <c r="G651">
        <f ca="1"/>
        <v>2.8540346567798299E-2</v>
      </c>
      <c r="H651">
        <f ca="1"/>
        <v>7.7776724771167982E-2</v>
      </c>
      <c r="I651" t="str">
        <f ca="1"/>
        <v/>
      </c>
      <c r="J651" t="str">
        <f ca="1"/>
        <v/>
      </c>
      <c r="K651">
        <f ca="1"/>
        <v>0</v>
      </c>
    </row>
    <row r="652" spans="1:11" x14ac:dyDescent="0.25">
      <c r="A652">
        <f ca="1"/>
        <v>101.7499999999982</v>
      </c>
      <c r="B652" t="str">
        <f ca="1"/>
        <v/>
      </c>
      <c r="C652">
        <f ca="1"/>
        <v>3.1766718471518698E-2</v>
      </c>
      <c r="D652">
        <f ca="1"/>
        <v>7.5048069383397059E-2</v>
      </c>
      <c r="E652" t="str">
        <f ca="1"/>
        <v/>
      </c>
      <c r="F652" t="str">
        <f ca="1"/>
        <v/>
      </c>
      <c r="G652">
        <f ca="1"/>
        <v>2.8407859228658783E-2</v>
      </c>
      <c r="H652">
        <f ca="1"/>
        <v>7.8100266595608134E-2</v>
      </c>
      <c r="I652" t="str">
        <f ca="1"/>
        <v/>
      </c>
      <c r="J652" t="str">
        <f ca="1"/>
        <v/>
      </c>
      <c r="K652">
        <f ca="1"/>
        <v>0</v>
      </c>
    </row>
    <row r="653" spans="1:11" x14ac:dyDescent="0.25">
      <c r="A653">
        <f ca="1"/>
        <v>101.79999999999819</v>
      </c>
      <c r="B653" t="str">
        <f ca="1"/>
        <v/>
      </c>
      <c r="C653">
        <f ca="1"/>
        <v>3.1659290771093175E-2</v>
      </c>
      <c r="D653">
        <f ca="1"/>
        <v>7.4782121074635402E-2</v>
      </c>
      <c r="E653" t="str">
        <f ca="1"/>
        <v/>
      </c>
      <c r="F653" t="str">
        <f ca="1"/>
        <v/>
      </c>
      <c r="G653">
        <f ca="1"/>
        <v>2.8275201673592504E-2</v>
      </c>
      <c r="H653">
        <f ca="1"/>
        <v>7.8416419430870826E-2</v>
      </c>
      <c r="I653" t="str">
        <f ca="1"/>
        <v/>
      </c>
      <c r="J653" t="str">
        <f ca="1"/>
        <v/>
      </c>
      <c r="K653">
        <f ca="1"/>
        <v>0</v>
      </c>
    </row>
    <row r="654" spans="1:11" x14ac:dyDescent="0.25">
      <c r="A654">
        <f ca="1"/>
        <v>101.84999999999819</v>
      </c>
      <c r="B654" t="str">
        <f ca="1"/>
        <v/>
      </c>
      <c r="C654">
        <f ca="1"/>
        <v>3.1551437570524248E-2</v>
      </c>
      <c r="D654">
        <f ca="1"/>
        <v>7.4509663869596662E-2</v>
      </c>
      <c r="E654" t="str">
        <f ca="1"/>
        <v/>
      </c>
      <c r="F654" t="str">
        <f ca="1"/>
        <v/>
      </c>
      <c r="G654">
        <f ca="1"/>
        <v>2.8142382048176554E-2</v>
      </c>
      <c r="H654">
        <f ca="1"/>
        <v>7.8725082798182647E-2</v>
      </c>
      <c r="I654" t="str">
        <f ca="1"/>
        <v/>
      </c>
      <c r="J654" t="str">
        <f ca="1"/>
        <v/>
      </c>
      <c r="K654">
        <f ca="1"/>
        <v>0</v>
      </c>
    </row>
    <row r="655" spans="1:11" x14ac:dyDescent="0.25">
      <c r="A655">
        <f ca="1"/>
        <v>101.89999999999819</v>
      </c>
      <c r="B655" t="str">
        <f ca="1"/>
        <v/>
      </c>
      <c r="C655">
        <f ca="1"/>
        <v>3.1443165702763669E-2</v>
      </c>
      <c r="D655">
        <f ca="1"/>
        <v>7.4230775871903437E-2</v>
      </c>
      <c r="E655" t="str">
        <f ca="1"/>
        <v/>
      </c>
      <c r="F655" t="str">
        <f ca="1"/>
        <v/>
      </c>
      <c r="G655">
        <f ca="1"/>
        <v>2.8009408473308517E-2</v>
      </c>
      <c r="H655">
        <f ca="1"/>
        <v>7.9026158325125717E-2</v>
      </c>
      <c r="I655" t="str">
        <f ca="1"/>
        <v/>
      </c>
      <c r="J655" t="str">
        <f ca="1"/>
        <v/>
      </c>
      <c r="K655">
        <f ca="1"/>
        <v>0</v>
      </c>
    </row>
    <row r="656" spans="1:11" x14ac:dyDescent="0.25">
      <c r="A656">
        <f ca="1"/>
        <v>101.94999999999818</v>
      </c>
      <c r="B656" t="str">
        <f ca="1"/>
        <v/>
      </c>
      <c r="C656">
        <f ca="1"/>
        <v>3.1334482008746341E-2</v>
      </c>
      <c r="D656">
        <f ca="1"/>
        <v>7.3945536822296945E-2</v>
      </c>
      <c r="E656" t="str">
        <f ca="1"/>
        <v/>
      </c>
      <c r="F656" t="str">
        <f ca="1"/>
        <v/>
      </c>
      <c r="G656">
        <f ca="1"/>
        <v>2.7876289044422485E-2</v>
      </c>
      <c r="H656">
        <f ca="1"/>
        <v>7.9319549797839867E-2</v>
      </c>
      <c r="I656" t="str">
        <f ca="1"/>
        <v/>
      </c>
      <c r="J656" t="str">
        <f ca="1"/>
        <v/>
      </c>
      <c r="K656">
        <f ca="1"/>
        <v>0</v>
      </c>
    </row>
    <row r="657" spans="1:11" x14ac:dyDescent="0.25">
      <c r="A657">
        <f ca="1"/>
        <v>101.99999999999818</v>
      </c>
      <c r="B657" t="str">
        <f ca="1"/>
        <v/>
      </c>
      <c r="C657">
        <f ca="1"/>
        <v>3.1225393336680105E-2</v>
      </c>
      <c r="D657">
        <f ca="1"/>
        <v>7.3654028060675378E-2</v>
      </c>
      <c r="E657" t="str">
        <f ca="1"/>
        <v/>
      </c>
      <c r="F657" t="str">
        <f ca="1"/>
        <v/>
      </c>
      <c r="G657">
        <f ca="1"/>
        <v>2.7743031830712198E-2</v>
      </c>
      <c r="H657">
        <f ca="1"/>
        <v>7.960516321222276E-2</v>
      </c>
      <c r="I657" t="str">
        <f ca="1"/>
        <v/>
      </c>
      <c r="J657" t="str">
        <f ca="1"/>
        <v/>
      </c>
      <c r="K657">
        <f ca="1"/>
        <v>0</v>
      </c>
    </row>
    <row r="658" spans="1:11" x14ac:dyDescent="0.25">
      <c r="A658">
        <f ca="1"/>
        <v>102.04999999999818</v>
      </c>
      <c r="B658" t="str">
        <f ca="1"/>
        <v/>
      </c>
      <c r="C658">
        <f ca="1"/>
        <v>3.1115906541336887E-2</v>
      </c>
      <c r="D658">
        <f ca="1"/>
        <v>7.3356332487478193E-2</v>
      </c>
      <c r="E658" t="str">
        <f ca="1"/>
        <v/>
      </c>
      <c r="F658" t="str">
        <f ca="1"/>
        <v/>
      </c>
      <c r="G658">
        <f ca="1"/>
        <v>2.7609644874361593E-2</v>
      </c>
      <c r="H658">
        <f ca="1"/>
        <v>7.98829068240903E-2</v>
      </c>
      <c r="I658" t="str">
        <f ca="1"/>
        <v/>
      </c>
      <c r="J658" t="str">
        <f ca="1"/>
        <v/>
      </c>
      <c r="K658">
        <f ca="1"/>
        <v>0</v>
      </c>
    </row>
    <row r="659" spans="1:11" x14ac:dyDescent="0.25">
      <c r="A659">
        <f ca="1"/>
        <v>102.09999999999818</v>
      </c>
      <c r="B659" t="str">
        <f ca="1"/>
        <v/>
      </c>
      <c r="C659">
        <f ca="1"/>
        <v>3.1006028483345632E-2</v>
      </c>
      <c r="D659">
        <f ca="1"/>
        <v>7.3052534524441978E-2</v>
      </c>
      <c r="E659" t="str">
        <f ca="1"/>
        <v/>
      </c>
      <c r="F659" t="str">
        <f ca="1"/>
        <v/>
      </c>
      <c r="G659">
        <f ca="1"/>
        <v>2.7476136189782702E-2</v>
      </c>
      <c r="H659">
        <f ca="1"/>
        <v>8.0152691198259546E-2</v>
      </c>
      <c r="I659" t="str">
        <f ca="1"/>
        <v/>
      </c>
      <c r="J659" t="str">
        <f ca="1"/>
        <v/>
      </c>
      <c r="K659">
        <f ca="1"/>
        <v>0</v>
      </c>
    </row>
    <row r="660" spans="1:11" x14ac:dyDescent="0.25">
      <c r="A660">
        <f ca="1"/>
        <v>102.14999999999817</v>
      </c>
      <c r="B660" t="str">
        <f ca="1"/>
        <v/>
      </c>
      <c r="C660">
        <f ca="1"/>
        <v>3.0895766028486909E-2</v>
      </c>
      <c r="D660">
        <f ca="1"/>
        <v>7.274272007475413E-2</v>
      </c>
      <c r="E660" t="str">
        <f ca="1"/>
        <v/>
      </c>
      <c r="F660" t="str">
        <f ca="1"/>
        <v/>
      </c>
      <c r="G660">
        <f ca="1"/>
        <v>2.7342513762861054E-2</v>
      </c>
      <c r="H660">
        <f ca="1"/>
        <v>8.0414429256517581E-2</v>
      </c>
      <c r="I660" t="str">
        <f ca="1"/>
        <v/>
      </c>
      <c r="J660" t="str">
        <f ca="1"/>
        <v/>
      </c>
      <c r="K660">
        <f ca="1"/>
        <v>0</v>
      </c>
    </row>
    <row r="661" spans="1:11" x14ac:dyDescent="0.25">
      <c r="A661">
        <f ca="1"/>
        <v>102.19999999999817</v>
      </c>
      <c r="B661" t="str">
        <f ca="1"/>
        <v/>
      </c>
      <c r="C661">
        <f ca="1"/>
        <v>3.0785126046989349E-2</v>
      </c>
      <c r="D661">
        <f ca="1"/>
        <v>7.2426976482630107E-2</v>
      </c>
      <c r="E661" t="str">
        <f ca="1"/>
        <v/>
      </c>
      <c r="F661" t="str">
        <f ca="1"/>
        <v/>
      </c>
      <c r="G661">
        <f ca="1"/>
        <v>2.7208785550208725E-2</v>
      </c>
      <c r="H661">
        <f ca="1"/>
        <v>8.0668036324440265E-2</v>
      </c>
      <c r="I661" t="str">
        <f ca="1"/>
        <v/>
      </c>
      <c r="J661" t="str">
        <f ca="1"/>
        <v/>
      </c>
      <c r="K661">
        <f ca="1"/>
        <v>0</v>
      </c>
    </row>
    <row r="662" spans="1:11" x14ac:dyDescent="0.25">
      <c r="A662">
        <f ca="1"/>
        <v>102.24999999999817</v>
      </c>
      <c r="B662" t="str">
        <f ca="1"/>
        <v/>
      </c>
      <c r="C662">
        <f ca="1"/>
        <v>3.0674115412828072E-2</v>
      </c>
      <c r="D662">
        <f ca="1"/>
        <v>7.2105392492341491E-2</v>
      </c>
      <c r="E662" t="str">
        <f ca="1"/>
        <v/>
      </c>
      <c r="F662" t="str">
        <f ca="1"/>
        <v/>
      </c>
      <c r="G662">
        <f ca="1"/>
        <v>2.7074959478424983E-2</v>
      </c>
      <c r="H662">
        <f ca="1"/>
        <v>8.091343017702568E-2</v>
      </c>
      <c r="I662" t="str">
        <f ca="1"/>
        <v/>
      </c>
      <c r="J662" t="str">
        <f ca="1"/>
        <v/>
      </c>
      <c r="K662">
        <f ca="1"/>
        <v>0</v>
      </c>
    </row>
    <row r="663" spans="1:11" x14ac:dyDescent="0.25">
      <c r="A663">
        <f ca="1"/>
        <v>102.29999999999816</v>
      </c>
      <c r="B663" t="str">
        <f ca="1"/>
        <v/>
      </c>
      <c r="C663">
        <f ca="1"/>
        <v>3.0562741003025085E-2</v>
      </c>
      <c r="D663">
        <f ca="1"/>
        <v>7.1778058206721049E-2</v>
      </c>
      <c r="E663" t="str">
        <f ca="1"/>
        <v/>
      </c>
      <c r="F663" t="str">
        <f ca="1"/>
        <v/>
      </c>
      <c r="G663">
        <f ca="1"/>
        <v>2.6941043443364759E-2</v>
      </c>
      <c r="H663">
        <f ca="1"/>
        <v>8.1150531083107894E-2</v>
      </c>
      <c r="I663" t="str">
        <f ca="1"/>
        <v/>
      </c>
      <c r="J663" t="str">
        <f ca="1"/>
        <v/>
      </c>
      <c r="K663">
        <f ca="1"/>
        <v>0</v>
      </c>
    </row>
    <row r="664" spans="1:11" x14ac:dyDescent="0.25">
      <c r="A664">
        <f ca="1"/>
        <v>102.34999999999816</v>
      </c>
      <c r="B664" t="str">
        <f ca="1"/>
        <v/>
      </c>
      <c r="C664">
        <f ca="1"/>
        <v>3.0451009696951865E-2</v>
      </c>
      <c r="D664">
        <f ca="1"/>
        <v>7.1445065045172521E-2</v>
      </c>
      <c r="E664" t="str">
        <f ca="1"/>
        <v/>
      </c>
      <c r="F664" t="str">
        <f ca="1"/>
        <v/>
      </c>
      <c r="G664">
        <f ca="1"/>
        <v>2.6807045309414929E-2</v>
      </c>
      <c r="H664">
        <f ca="1"/>
        <v>8.1379261848517265E-2</v>
      </c>
      <c r="I664" t="str">
        <f ca="1"/>
        <v/>
      </c>
      <c r="J664" t="str">
        <f ca="1"/>
        <v/>
      </c>
      <c r="K664">
        <f ca="1"/>
        <v>0</v>
      </c>
    </row>
    <row r="665" spans="1:11" x14ac:dyDescent="0.25">
      <c r="A665">
        <f ca="1"/>
        <v>102.39999999999816</v>
      </c>
      <c r="B665" t="str">
        <f ca="1"/>
        <v/>
      </c>
      <c r="C665">
        <f ca="1"/>
        <v>3.0338928375634146E-2</v>
      </c>
      <c r="D665">
        <f ca="1"/>
        <v>7.1106505701211992E-2</v>
      </c>
      <c r="E665" t="str">
        <f ca="1"/>
        <v/>
      </c>
      <c r="F665" t="str">
        <f ca="1"/>
        <v/>
      </c>
      <c r="G665">
        <f ca="1"/>
        <v>2.6672972908778552E-2</v>
      </c>
      <c r="H665">
        <f ca="1"/>
        <v>8.1599547857955007E-2</v>
      </c>
      <c r="I665" t="str">
        <f ca="1"/>
        <v/>
      </c>
      <c r="J665" t="str">
        <f ca="1"/>
        <v/>
      </c>
      <c r="K665">
        <f ca="1"/>
        <v>0</v>
      </c>
    </row>
    <row r="666" spans="1:11" x14ac:dyDescent="0.25">
      <c r="A666">
        <f ca="1"/>
        <v>102.44999999999816</v>
      </c>
      <c r="B666" t="str">
        <f ca="1"/>
        <v/>
      </c>
      <c r="C666">
        <f ca="1"/>
        <v>3.0226503921059047E-2</v>
      </c>
      <c r="D666">
        <f ca="1"/>
        <v>7.0762474099568734E-2</v>
      </c>
      <c r="E666" t="str">
        <f ca="1"/>
        <v/>
      </c>
      <c r="F666" t="str">
        <f ca="1"/>
        <v/>
      </c>
      <c r="G666">
        <f ca="1"/>
        <v>2.6538834040767068E-2</v>
      </c>
      <c r="H666">
        <f ca="1"/>
        <v>8.1811317115549634E-2</v>
      </c>
      <c r="I666" t="str">
        <f ca="1"/>
        <v/>
      </c>
      <c r="J666" t="str">
        <f ca="1"/>
        <v/>
      </c>
      <c r="K666">
        <f ca="1"/>
        <v>0</v>
      </c>
    </row>
    <row r="667" spans="1:11" x14ac:dyDescent="0.25">
      <c r="A667">
        <f ca="1"/>
        <v>102.49999999999815</v>
      </c>
      <c r="B667" t="str">
        <f ca="1"/>
        <v/>
      </c>
      <c r="C667">
        <f ca="1"/>
        <v>3.0113743215484615E-2</v>
      </c>
      <c r="D667">
        <f ca="1"/>
        <v>7.0413065352872908E-2</v>
      </c>
      <c r="E667" t="str">
        <f ca="1"/>
        <v/>
      </c>
      <c r="F667" t="str">
        <f ca="1"/>
        <v/>
      </c>
      <c r="G667">
        <f ca="1"/>
        <v>2.6404636471100647E-2</v>
      </c>
      <c r="H667">
        <f ca="1"/>
        <v>8.2014500284065081E-2</v>
      </c>
      <c r="I667" t="str">
        <f ca="1"/>
        <v/>
      </c>
      <c r="J667" t="str">
        <f ca="1"/>
        <v/>
      </c>
      <c r="K667">
        <f ca="1"/>
        <v>0</v>
      </c>
    </row>
    <row r="668" spans="1:11" x14ac:dyDescent="0.25">
      <c r="A668">
        <f ca="1"/>
        <v>102.54999999999815</v>
      </c>
      <c r="B668" t="str">
        <f ca="1"/>
        <v/>
      </c>
      <c r="C668">
        <f ca="1"/>
        <v>3.0000653140751867E-2</v>
      </c>
      <c r="D668">
        <f ca="1"/>
        <v>7.0058375717958393E-2</v>
      </c>
      <c r="E668" t="str">
        <f ca="1"/>
        <v/>
      </c>
      <c r="F668" t="str">
        <f ca="1"/>
        <v/>
      </c>
      <c r="G668">
        <f ca="1"/>
        <v>2.6270387931216645E-2</v>
      </c>
      <c r="H668">
        <f ca="1"/>
        <v>8.2209030722730086E-2</v>
      </c>
      <c r="I668" t="str">
        <f ca="1"/>
        <v/>
      </c>
      <c r="J668" t="str">
        <f ca="1"/>
        <v/>
      </c>
      <c r="K668">
        <f ca="1"/>
        <v>0</v>
      </c>
    </row>
    <row r="669" spans="1:11" x14ac:dyDescent="0.25">
      <c r="A669">
        <f ca="1"/>
        <v>102.59999999999815</v>
      </c>
      <c r="B669" t="str">
        <f ca="1"/>
        <v/>
      </c>
      <c r="C669">
        <f ca="1"/>
        <v>2.9887240577599485E-2</v>
      </c>
      <c r="D669">
        <f ca="1"/>
        <v>6.9698502551808331E-2</v>
      </c>
      <c r="E669" t="str">
        <f ca="1"/>
        <v/>
      </c>
      <c r="F669" t="str">
        <f ca="1"/>
        <v/>
      </c>
      <c r="G669">
        <f ca="1"/>
        <v>2.6136096117586331E-2</v>
      </c>
      <c r="H669">
        <f ca="1"/>
        <v>8.2394844523660207E-2</v>
      </c>
      <c r="I669" t="str">
        <f ca="1"/>
        <v/>
      </c>
      <c r="J669" t="str">
        <f ca="1"/>
        <v/>
      </c>
      <c r="K669">
        <f ca="1"/>
        <v>0</v>
      </c>
    </row>
    <row r="670" spans="1:11" x14ac:dyDescent="0.25">
      <c r="A670">
        <f ca="1"/>
        <v>102.64999999999814</v>
      </c>
      <c r="B670" t="str">
        <f ca="1"/>
        <v/>
      </c>
      <c r="C670">
        <f ca="1"/>
        <v>2.9773512404981176E-2</v>
      </c>
      <c r="D670">
        <f ca="1"/>
        <v>6.9333544267171962E-2</v>
      </c>
      <c r="E670" t="str">
        <f ca="1"/>
        <v/>
      </c>
      <c r="F670" t="str">
        <f ca="1"/>
        <v/>
      </c>
      <c r="G670">
        <f ca="1"/>
        <v>2.60017686910399E-2</v>
      </c>
      <c r="H670">
        <f ca="1"/>
        <v>8.2571880546844584E-2</v>
      </c>
      <c r="I670" t="str">
        <f ca="1"/>
        <v/>
      </c>
      <c r="J670" t="str">
        <f ca="1"/>
        <v/>
      </c>
      <c r="K670">
        <f ca="1"/>
        <v>0</v>
      </c>
    </row>
    <row r="671" spans="1:11" x14ac:dyDescent="0.25">
      <c r="A671">
        <f ca="1"/>
        <v>102.69999999999814</v>
      </c>
      <c r="B671" t="str">
        <f ca="1"/>
        <v/>
      </c>
      <c r="C671">
        <f ca="1"/>
        <v>2.9659475499385819E-2</v>
      </c>
      <c r="D671">
        <f ca="1"/>
        <v>6.8963600287880525E-2</v>
      </c>
      <c r="E671" t="str">
        <f ca="1"/>
        <v/>
      </c>
      <c r="F671" t="str">
        <f ca="1"/>
        <v/>
      </c>
      <c r="G671">
        <f ca="1"/>
        <v>2.5867413276099861E-2</v>
      </c>
      <c r="H671">
        <f ca="1"/>
        <v>8.2740080453670581E-2</v>
      </c>
      <c r="I671" t="str">
        <f ca="1"/>
        <v/>
      </c>
      <c r="J671" t="str">
        <f ca="1"/>
        <v/>
      </c>
      <c r="K671">
        <f ca="1"/>
        <v>0</v>
      </c>
    </row>
    <row r="672" spans="1:11" x14ac:dyDescent="0.25">
      <c r="A672">
        <f ca="1"/>
        <v>102.74999999999814</v>
      </c>
      <c r="B672" t="str">
        <f ca="1"/>
        <v/>
      </c>
      <c r="C672">
        <f ca="1"/>
        <v>2.9545136734160558E-2</v>
      </c>
      <c r="D672">
        <f ca="1"/>
        <v>6.8588771003890825E-2</v>
      </c>
      <c r="E672" t="str">
        <f ca="1"/>
        <v/>
      </c>
      <c r="F672" t="str">
        <f ca="1"/>
        <v/>
      </c>
      <c r="G672">
        <f ca="1"/>
        <v>2.5733037460322888E-2</v>
      </c>
      <c r="H672">
        <f ca="1"/>
        <v>8.2899388738960647E-2</v>
      </c>
      <c r="I672" t="str">
        <f ca="1"/>
        <v/>
      </c>
      <c r="J672" t="str">
        <f ca="1"/>
        <v/>
      </c>
      <c r="K672">
        <f ca="1"/>
        <v>0</v>
      </c>
    </row>
    <row r="673" spans="1:11" x14ac:dyDescent="0.25">
      <c r="A673">
        <f ca="1"/>
        <v>102.79999999999814</v>
      </c>
      <c r="B673" t="str">
        <f ca="1"/>
        <v/>
      </c>
      <c r="C673">
        <f ca="1"/>
        <v>2.9430502978836797E-2</v>
      </c>
      <c r="D673">
        <f ca="1"/>
        <v>6.8209157726084754E-2</v>
      </c>
      <c r="E673" t="str">
        <f ca="1"/>
        <v/>
      </c>
      <c r="F673" t="str">
        <f ca="1"/>
        <v/>
      </c>
      <c r="G673">
        <f ca="1"/>
        <v>2.5598648793650189E-2</v>
      </c>
      <c r="H673">
        <f ca="1"/>
        <v>8.304975276149662E-2</v>
      </c>
      <c r="I673" t="str">
        <f ca="1"/>
        <v/>
      </c>
      <c r="J673" t="str">
        <f ca="1"/>
        <v/>
      </c>
      <c r="K673">
        <f ca="1"/>
        <v>0</v>
      </c>
    </row>
    <row r="674" spans="1:11" x14ac:dyDescent="0.25">
      <c r="A674">
        <f ca="1"/>
        <v>102.84999999999813</v>
      </c>
      <c r="B674" t="str">
        <f ca="1"/>
        <v/>
      </c>
      <c r="C674">
        <f ca="1"/>
        <v>2.9315581098459303E-2</v>
      </c>
      <c r="D674">
        <f ca="1"/>
        <v>6.782486264085287E-2</v>
      </c>
      <c r="E674" t="str">
        <f ca="1"/>
        <v/>
      </c>
      <c r="F674" t="str">
        <f ca="1"/>
        <v/>
      </c>
      <c r="G674">
        <f ca="1"/>
        <v>2.5464254787766399E-2</v>
      </c>
      <c r="H674">
        <f ca="1"/>
        <v>8.3191122773008191E-2</v>
      </c>
      <c r="I674" t="str">
        <f ca="1"/>
        <v/>
      </c>
      <c r="J674" t="str">
        <f ca="1"/>
        <v/>
      </c>
      <c r="K674">
        <f ca="1"/>
        <v>0</v>
      </c>
    </row>
    <row r="675" spans="1:11" x14ac:dyDescent="0.25">
      <c r="A675">
        <f ca="1"/>
        <v>102.89999999999813</v>
      </c>
      <c r="B675" t="str">
        <f ca="1"/>
        <v/>
      </c>
      <c r="C675">
        <f ca="1"/>
        <v>2.9200377952918459E-2</v>
      </c>
      <c r="D675">
        <f ca="1"/>
        <v>6.7435988764490737E-2</v>
      </c>
      <c r="E675" t="str">
        <f ca="1"/>
        <v/>
      </c>
      <c r="F675" t="str">
        <f ca="1"/>
        <v/>
      </c>
      <c r="G675">
        <f ca="1"/>
        <v>2.5329862915467155E-2</v>
      </c>
      <c r="H675">
        <f ca="1"/>
        <v>8.3323451945603033E-2</v>
      </c>
      <c r="I675" t="str">
        <f ca="1"/>
        <v/>
      </c>
      <c r="J675" t="str">
        <f ca="1"/>
        <v/>
      </c>
      <c r="K675">
        <f ca="1"/>
        <v>0</v>
      </c>
    </row>
    <row r="676" spans="1:11" x14ac:dyDescent="0.25">
      <c r="A676">
        <f ca="1"/>
        <v>102.94999999999813</v>
      </c>
      <c r="B676" t="str">
        <f ca="1"/>
        <v/>
      </c>
      <c r="C676">
        <f ca="1"/>
        <v>2.9084900396285761E-2</v>
      </c>
      <c r="D676">
        <f ca="1"/>
        <v>6.7042639897436043E-2</v>
      </c>
      <c r="E676" t="str">
        <f ca="1"/>
        <v/>
      </c>
      <c r="F676" t="str">
        <f ca="1"/>
        <v/>
      </c>
      <c r="G676">
        <f ca="1"/>
        <v>2.5195480610035407E-2</v>
      </c>
      <c r="H676">
        <f ca="1"/>
        <v>8.3446696397617398E-2</v>
      </c>
      <c r="I676" t="str">
        <f ca="1"/>
        <v/>
      </c>
      <c r="J676" t="str">
        <f ca="1"/>
        <v/>
      </c>
      <c r="K676">
        <f ca="1"/>
        <v>0</v>
      </c>
    </row>
    <row r="677" spans="1:11" x14ac:dyDescent="0.25">
      <c r="A677">
        <f ca="1"/>
        <v>102.99999999999812</v>
      </c>
      <c r="B677" t="str">
        <f ca="1"/>
        <v/>
      </c>
      <c r="C677">
        <f ca="1"/>
        <v>2.8969155276152622E-2</v>
      </c>
      <c r="D677">
        <f ca="1"/>
        <v>6.6644920578374928E-2</v>
      </c>
      <c r="E677" t="str">
        <f ca="1"/>
        <v/>
      </c>
      <c r="F677" t="str">
        <f ca="1"/>
        <v/>
      </c>
      <c r="G677">
        <f ca="1"/>
        <v>2.5061115264626357E-2</v>
      </c>
      <c r="H677">
        <f ca="1"/>
        <v>8.3560815217867374E-2</v>
      </c>
      <c r="I677" t="str">
        <f ca="1"/>
        <v/>
      </c>
      <c r="J677" t="str">
        <f ca="1"/>
        <v/>
      </c>
      <c r="K677">
        <f ca="1"/>
        <v>0</v>
      </c>
    </row>
    <row r="678" spans="1:11" x14ac:dyDescent="0.25">
      <c r="A678">
        <f ca="1"/>
        <v>103.04999999999812</v>
      </c>
      <c r="B678" t="str">
        <f ca="1"/>
        <v/>
      </c>
      <c r="C678">
        <f ca="1"/>
        <v>2.8853149432972618E-2</v>
      </c>
      <c r="D678">
        <f ca="1"/>
        <v>6.624293603824577E-2</v>
      </c>
      <c r="E678" t="str">
        <f ca="1"/>
        <v/>
      </c>
      <c r="F678" t="str">
        <f ca="1"/>
        <v/>
      </c>
      <c r="G678">
        <f ca="1"/>
        <v>2.4926774231661345E-2</v>
      </c>
      <c r="H678">
        <f ca="1"/>
        <v>8.3665770488281818E-2</v>
      </c>
      <c r="I678" t="str">
        <f ca="1"/>
        <v/>
      </c>
      <c r="J678" t="str">
        <f ca="1"/>
        <v/>
      </c>
      <c r="K678">
        <f ca="1"/>
        <v>0</v>
      </c>
    </row>
    <row r="679" spans="1:11" x14ac:dyDescent="0.25">
      <c r="A679">
        <f ca="1"/>
        <v>103.09999999999812</v>
      </c>
      <c r="B679" t="str">
        <f ca="1"/>
        <v/>
      </c>
      <c r="C679">
        <f ca="1"/>
        <v>2.8736889699407207E-2</v>
      </c>
      <c r="D679">
        <f ca="1"/>
        <v>6.5836792154168322E-2</v>
      </c>
      <c r="E679" t="str">
        <f ca="1"/>
        <v/>
      </c>
      <c r="F679" t="str">
        <f ca="1"/>
        <v/>
      </c>
      <c r="G679">
        <f ca="1"/>
        <v>2.479246482223052E-2</v>
      </c>
      <c r="H679">
        <f ca="1"/>
        <v>8.3761527304899691E-2</v>
      </c>
      <c r="I679" t="str">
        <f ca="1"/>
        <v/>
      </c>
      <c r="J679" t="str">
        <f ca="1"/>
        <v/>
      </c>
      <c r="K679">
        <f ca="1"/>
        <v>0</v>
      </c>
    </row>
    <row r="680" spans="1:11" x14ac:dyDescent="0.25">
      <c r="A680">
        <f ca="1"/>
        <v>103.14999999999812</v>
      </c>
      <c r="B680" t="str">
        <f ca="1"/>
        <v/>
      </c>
      <c r="C680">
        <f ca="1"/>
        <v>2.8620382899675091E-2</v>
      </c>
      <c r="D680">
        <f ca="1"/>
        <v>6.5426595403326432E-2</v>
      </c>
      <c r="E680" t="str">
        <f ca="1"/>
        <v/>
      </c>
      <c r="F680" t="str">
        <f ca="1"/>
        <v/>
      </c>
      <c r="G680">
        <f ca="1"/>
        <v>2.465819430550447E-2</v>
      </c>
      <c r="H680">
        <f ca="1"/>
        <v>8.3848053797215202E-2</v>
      </c>
      <c r="I680" t="str">
        <f ca="1"/>
        <v/>
      </c>
      <c r="J680" t="str">
        <f ca="1"/>
        <v/>
      </c>
      <c r="K680">
        <f ca="1"/>
        <v>0</v>
      </c>
    </row>
    <row r="681" spans="1:11" x14ac:dyDescent="0.25">
      <c r="A681">
        <f ca="1"/>
        <v>103.19999999999811</v>
      </c>
      <c r="B681" t="str">
        <f ca="1"/>
        <v/>
      </c>
      <c r="C681">
        <f ca="1"/>
        <v>2.8503635848905133E-2</v>
      </c>
      <c r="D681">
        <f ca="1"/>
        <v>6.5012452816832142E-2</v>
      </c>
      <c r="E681" t="str">
        <f ca="1"/>
        <v/>
      </c>
      <c r="F681" t="str">
        <f ca="1"/>
        <v/>
      </c>
      <c r="G681">
        <f ca="1"/>
        <v>2.4523969908154763E-2</v>
      </c>
      <c r="H681">
        <f ca="1"/>
        <v>8.3925321145856074E-2</v>
      </c>
      <c r="I681" t="str">
        <f ca="1"/>
        <v/>
      </c>
      <c r="J681" t="str">
        <f ca="1"/>
        <v/>
      </c>
      <c r="K681">
        <f ca="1"/>
        <v>0</v>
      </c>
    </row>
    <row r="682" spans="1:11" x14ac:dyDescent="0.25">
      <c r="A682">
        <f ca="1"/>
        <v>103.24999999999811</v>
      </c>
      <c r="B682" t="str">
        <f ca="1"/>
        <v/>
      </c>
      <c r="C682">
        <f ca="1"/>
        <v>2.8386655352493156E-2</v>
      </c>
      <c r="D682">
        <f ca="1"/>
        <v>6.4594471933598727E-2</v>
      </c>
      <c r="E682" t="str">
        <f ca="1"/>
        <v/>
      </c>
      <c r="F682" t="str">
        <f ca="1"/>
        <v/>
      </c>
      <c r="G682">
        <f ca="1"/>
        <v>2.4389798813783593E-2</v>
      </c>
      <c r="H682">
        <f ca="1"/>
        <v>8.3993303598580954E-2</v>
      </c>
      <c r="I682" t="str">
        <f ca="1"/>
        <v/>
      </c>
      <c r="J682" t="str">
        <f ca="1"/>
        <v/>
      </c>
      <c r="K682">
        <f ca="1"/>
        <v>0</v>
      </c>
    </row>
    <row r="683" spans="1:11" x14ac:dyDescent="0.25">
      <c r="A683">
        <f ca="1"/>
        <v>103.29999999999811</v>
      </c>
      <c r="B683" t="str">
        <f ca="1"/>
        <v/>
      </c>
      <c r="C683">
        <f ca="1"/>
        <v>2.8269448205462466E-2</v>
      </c>
      <c r="D683">
        <f ca="1"/>
        <v>6.4172760754250546E-2</v>
      </c>
      <c r="E683" t="str">
        <f ca="1"/>
        <v/>
      </c>
      <c r="F683" t="str">
        <f ca="1"/>
        <v/>
      </c>
      <c r="G683">
        <f ca="1"/>
        <v>2.4255688162362371E-2</v>
      </c>
      <c r="H683">
        <f ca="1"/>
        <v>8.405197848458372E-2</v>
      </c>
      <c r="I683" t="str">
        <f ca="1"/>
        <v/>
      </c>
      <c r="J683" t="str">
        <f ca="1"/>
        <v/>
      </c>
      <c r="K683">
        <f ca="1"/>
        <v>0</v>
      </c>
    </row>
    <row r="684" spans="1:11" x14ac:dyDescent="0.25">
      <c r="A684">
        <f ca="1"/>
        <v>103.3499999999981</v>
      </c>
      <c r="B684" t="str">
        <f ca="1"/>
        <v/>
      </c>
      <c r="C684">
        <f ca="1"/>
        <v>2.8152021191828348E-2</v>
      </c>
      <c r="D684">
        <f ca="1"/>
        <v>6.3747427695096504E-2</v>
      </c>
      <c r="E684" t="str">
        <f ca="1"/>
        <v/>
      </c>
      <c r="F684" t="str">
        <f ca="1"/>
        <v/>
      </c>
      <c r="G684">
        <f ca="1"/>
        <v>2.4121645049679553E-2</v>
      </c>
      <c r="H684">
        <f ca="1"/>
        <v>8.4101326227093418E-2</v>
      </c>
      <c r="I684" t="str">
        <f ca="1"/>
        <v/>
      </c>
      <c r="J684" t="str">
        <f ca="1"/>
        <v/>
      </c>
      <c r="K684">
        <f ca="1"/>
        <v>0</v>
      </c>
    </row>
    <row r="685" spans="1:11" x14ac:dyDescent="0.25">
      <c r="A685">
        <f ca="1"/>
        <v>103.3999999999981</v>
      </c>
      <c r="B685" t="str">
        <f ca="1"/>
        <v/>
      </c>
      <c r="C685">
        <f ca="1"/>
        <v>2.8034381083966529E-2</v>
      </c>
      <c r="D685">
        <f ca="1"/>
        <v>6.3318581542194913E-2</v>
      </c>
      <c r="E685" t="str">
        <f ca="1"/>
        <v/>
      </c>
      <c r="F685" t="str">
        <f ca="1"/>
        <v/>
      </c>
      <c r="G685">
        <f ca="1"/>
        <v>2.398767652679749E-2</v>
      </c>
      <c r="H685">
        <f ca="1"/>
        <v>8.4141330354260108E-2</v>
      </c>
      <c r="I685" t="str">
        <f ca="1"/>
        <v/>
      </c>
      <c r="J685" t="str">
        <f ca="1"/>
        <v/>
      </c>
      <c r="K685">
        <f ca="1"/>
        <v>0</v>
      </c>
    </row>
    <row r="686" spans="1:11" x14ac:dyDescent="0.25">
      <c r="A686">
        <f ca="1"/>
        <v>103.4499999999981</v>
      </c>
      <c r="B686" t="str">
        <f ca="1"/>
        <v/>
      </c>
      <c r="C686">
        <f ca="1"/>
        <v>2.7916534641985683E-2</v>
      </c>
      <c r="D686">
        <f ca="1"/>
        <v>6.2886331405535956E-2</v>
      </c>
      <c r="E686" t="str">
        <f ca="1"/>
        <v/>
      </c>
      <c r="F686" t="str">
        <f ca="1"/>
        <v/>
      </c>
      <c r="G686">
        <f ca="1"/>
        <v>2.385378959951855E-2</v>
      </c>
      <c r="H686">
        <f ca="1"/>
        <v>8.4171977508318091E-2</v>
      </c>
      <c r="I686" t="str">
        <f ca="1"/>
        <v/>
      </c>
      <c r="J686" t="str">
        <f ca="1"/>
        <v/>
      </c>
      <c r="K686">
        <f ca="1"/>
        <v>0</v>
      </c>
    </row>
    <row r="687" spans="1:11" x14ac:dyDescent="0.25">
      <c r="A687">
        <f ca="1"/>
        <v>103.4999999999981</v>
      </c>
      <c r="B687" t="str">
        <f ca="1"/>
        <v/>
      </c>
      <c r="C687">
        <f ca="1"/>
        <v>2.7798488613104147E-2</v>
      </c>
      <c r="D687">
        <f ca="1"/>
        <v>6.245078667336891E-2</v>
      </c>
      <c r="E687" t="str">
        <f ca="1"/>
        <v/>
      </c>
      <c r="F687" t="str">
        <f ca="1"/>
        <v/>
      </c>
      <c r="G687">
        <f ca="1"/>
        <v>2.3719991227860421E-2</v>
      </c>
      <c r="H687">
        <f ca="1"/>
        <v>8.419325745301956E-2</v>
      </c>
      <c r="I687" t="str">
        <f ca="1"/>
        <v/>
      </c>
      <c r="J687" t="str">
        <f ca="1"/>
        <v/>
      </c>
      <c r="K687">
        <f ca="1"/>
        <v>0</v>
      </c>
    </row>
    <row r="688" spans="1:11" x14ac:dyDescent="0.25">
      <c r="A688">
        <f ca="1"/>
        <v>103.54999999999809</v>
      </c>
      <c r="B688" t="str">
        <f ca="1"/>
        <v/>
      </c>
      <c r="C688">
        <f ca="1"/>
        <v>2.7680249731030785E-2</v>
      </c>
      <c r="D688">
        <f ca="1"/>
        <v>6.2012056966700022E-2</v>
      </c>
      <c r="E688" t="str">
        <f ca="1"/>
        <v/>
      </c>
      <c r="F688" t="str">
        <f ca="1"/>
        <v/>
      </c>
      <c r="G688">
        <f ca="1"/>
        <v>2.3586288325540695E-2</v>
      </c>
      <c r="H688">
        <f ca="1"/>
        <v>8.4205163079332429E-2</v>
      </c>
      <c r="I688" t="str">
        <f ca="1"/>
        <v/>
      </c>
      <c r="J688" t="str">
        <f ca="1"/>
        <v/>
      </c>
      <c r="K688">
        <f ca="1"/>
        <v>0</v>
      </c>
    </row>
    <row r="689" spans="1:11" x14ac:dyDescent="0.25">
      <c r="A689">
        <f ca="1"/>
        <v>103.59999999999809</v>
      </c>
      <c r="B689" t="str">
        <f ca="1"/>
        <v/>
      </c>
      <c r="C689">
        <f ca="1"/>
        <v>2.7561824715350198E-2</v>
      </c>
      <c r="D689">
        <f ca="1"/>
        <v>6.1570252093987518E-2</v>
      </c>
      <c r="E689" t="str">
        <f ca="1"/>
        <v/>
      </c>
      <c r="F689" t="str">
        <f ca="1"/>
        <v/>
      </c>
      <c r="G689">
        <f ca="1"/>
        <v>2.3452687759470767E-2</v>
      </c>
      <c r="H689">
        <f ca="1"/>
        <v>8.4207690409398586E-2</v>
      </c>
      <c r="I689" t="str">
        <f ca="1"/>
        <v/>
      </c>
      <c r="J689" t="str">
        <f ca="1"/>
        <v/>
      </c>
      <c r="K689">
        <f ca="1"/>
        <v>0</v>
      </c>
    </row>
    <row r="690" spans="1:11" x14ac:dyDescent="0.25">
      <c r="A690">
        <f ca="1"/>
        <v>103.64999999999809</v>
      </c>
      <c r="B690" t="str">
        <f ca="1"/>
        <v/>
      </c>
      <c r="C690">
        <f ca="1"/>
        <v>2.7443220270912269E-2</v>
      </c>
      <c r="D690">
        <f ca="1"/>
        <v>6.1125482006059051E-2</v>
      </c>
      <c r="E690" t="str">
        <f ca="1"/>
        <v/>
      </c>
      <c r="F690" t="str">
        <f ca="1"/>
        <v/>
      </c>
      <c r="G690">
        <f ca="1"/>
        <v>2.3319196349258976E-2</v>
      </c>
      <c r="H690">
        <f ca="1"/>
        <v>8.4200838598748828E-2</v>
      </c>
      <c r="I690" t="str">
        <f ca="1"/>
        <v/>
      </c>
      <c r="J690" t="str">
        <f ca="1"/>
        <v/>
      </c>
      <c r="K690">
        <f ca="1"/>
        <v>0</v>
      </c>
    </row>
    <row r="691" spans="1:11" x14ac:dyDescent="0.25">
      <c r="A691">
        <f ca="1"/>
        <v>103.69999999999808</v>
      </c>
      <c r="B691" t="str">
        <f ca="1"/>
        <v/>
      </c>
      <c r="C691">
        <f ca="1"/>
        <v>2.7324443087226175E-2</v>
      </c>
      <c r="D691">
        <f ca="1"/>
        <v>6.0677856751277237E-2</v>
      </c>
      <c r="E691" t="str">
        <f ca="1"/>
        <v/>
      </c>
      <c r="F691" t="str">
        <f ca="1"/>
        <v/>
      </c>
      <c r="G691">
        <f ca="1"/>
        <v>2.3185820866723224E-2</v>
      </c>
      <c r="H691">
        <f ca="1"/>
        <v>8.4184609936773111E-2</v>
      </c>
      <c r="I691" t="str">
        <f ca="1"/>
        <v/>
      </c>
      <c r="J691" t="str">
        <f ca="1"/>
        <v/>
      </c>
      <c r="K691">
        <f ca="1"/>
        <v>0</v>
      </c>
    </row>
    <row r="692" spans="1:11" x14ac:dyDescent="0.25">
      <c r="A692">
        <f ca="1"/>
        <v>103.74999999999808</v>
      </c>
      <c r="B692" t="str">
        <f ca="1"/>
        <v/>
      </c>
      <c r="C692">
        <f ca="1"/>
        <v>2.7205499837858922E-2</v>
      </c>
      <c r="D692">
        <f ca="1"/>
        <v>6.0227486430978215E-2</v>
      </c>
      <c r="E692" t="str">
        <f ca="1"/>
        <v/>
      </c>
      <c r="F692" t="str">
        <f ca="1"/>
        <v/>
      </c>
      <c r="G692">
        <f ca="1"/>
        <v>2.3052568035412866E-2</v>
      </c>
      <c r="H692">
        <f ca="1"/>
        <v>8.4159009845445706E-2</v>
      </c>
      <c r="I692" t="str">
        <f ca="1"/>
        <v/>
      </c>
      <c r="J692" t="str">
        <f ca="1"/>
        <v/>
      </c>
      <c r="K692">
        <f ca="1"/>
        <v>0</v>
      </c>
    </row>
    <row r="693" spans="1:11" x14ac:dyDescent="0.25">
      <c r="A693">
        <f ca="1"/>
        <v>103.79999999999808</v>
      </c>
      <c r="B693" t="str">
        <f ca="1"/>
        <v/>
      </c>
      <c r="C693">
        <f ca="1"/>
        <v>2.7086397179838382E-2</v>
      </c>
      <c r="D693">
        <f ca="1"/>
        <v>5.977448115520801E-2</v>
      </c>
      <c r="E693" t="str">
        <f ca="1"/>
        <v/>
      </c>
      <c r="F693" t="str">
        <f ca="1"/>
        <v/>
      </c>
      <c r="G693">
        <f ca="1"/>
        <v>2.291944453014011E-2</v>
      </c>
      <c r="H693">
        <f ca="1"/>
        <v>8.4124046876306216E-2</v>
      </c>
      <c r="I693" t="str">
        <f ca="1"/>
        <v/>
      </c>
      <c r="J693" t="str">
        <f ca="1"/>
        <v/>
      </c>
      <c r="K693">
        <f ca="1"/>
        <v>0</v>
      </c>
    </row>
    <row r="694" spans="1:11" x14ac:dyDescent="0.25">
      <c r="A694">
        <f ca="1"/>
        <v>103.84999999999808</v>
      </c>
      <c r="B694" t="str">
        <f ca="1"/>
        <v/>
      </c>
      <c r="C694">
        <f ca="1"/>
        <v>2.6967141753061127E-2</v>
      </c>
      <c r="D694">
        <f ca="1"/>
        <v>5.931895099878072E-2</v>
      </c>
      <c r="E694" t="str">
        <f ca="1"/>
        <v/>
      </c>
      <c r="F694" t="str">
        <f ca="1"/>
        <v/>
      </c>
      <c r="G694">
        <f ca="1"/>
        <v>2.2786456976520753E-2</v>
      </c>
      <c r="H694">
        <f ca="1"/>
        <v>8.4079732705698698E-2</v>
      </c>
      <c r="I694" t="str">
        <f ca="1"/>
        <v/>
      </c>
      <c r="J694" t="str">
        <f ca="1"/>
        <v/>
      </c>
      <c r="K694">
        <f ca="1"/>
        <v>0</v>
      </c>
    </row>
    <row r="695" spans="1:11" x14ac:dyDescent="0.25">
      <c r="A695">
        <f ca="1"/>
        <v>103.89999999999807</v>
      </c>
      <c r="B695" t="str">
        <f ca="1"/>
        <v/>
      </c>
      <c r="C695">
        <f ca="1"/>
        <v>2.6847740179704847E-2</v>
      </c>
      <c r="D695">
        <f ca="1"/>
        <v>5.8861005957682733E-2</v>
      </c>
      <c r="E695" t="str">
        <f ca="1"/>
        <v/>
      </c>
      <c r="F695" t="str">
        <f ca="1"/>
        <v/>
      </c>
      <c r="G695">
        <f ca="1"/>
        <v>2.2653611950524458E-2</v>
      </c>
      <c r="H695">
        <f ca="1"/>
        <v>8.4026082128272853E-2</v>
      </c>
      <c r="I695" t="str">
        <f ca="1"/>
        <v/>
      </c>
      <c r="J695" t="str">
        <f ca="1"/>
        <v/>
      </c>
      <c r="K695">
        <f ca="1"/>
        <v>0</v>
      </c>
    </row>
    <row r="696" spans="1:11" x14ac:dyDescent="0.25">
      <c r="A696">
        <f ca="1"/>
        <v>103.94999999999807</v>
      </c>
      <c r="B696" t="str">
        <f ca="1"/>
        <v/>
      </c>
      <c r="C696">
        <f ca="1"/>
        <v>2.6728199063645628E-2</v>
      </c>
      <c r="D696">
        <f ca="1"/>
        <v>5.8400755905846098E-2</v>
      </c>
      <c r="E696" t="str">
        <f ca="1"/>
        <v/>
      </c>
      <c r="F696" t="str">
        <f ca="1"/>
        <v/>
      </c>
      <c r="G696">
        <f ca="1"/>
        <v>2.2520915978034479E-2</v>
      </c>
      <c r="H696">
        <f ca="1"/>
        <v>8.3963113048752147E-2</v>
      </c>
      <c r="I696" t="str">
        <f ca="1"/>
        <v/>
      </c>
      <c r="J696" t="str">
        <f ca="1"/>
        <v/>
      </c>
      <c r="K696">
        <f ca="1"/>
        <v>0</v>
      </c>
    </row>
    <row r="697" spans="1:11" x14ac:dyDescent="0.25">
      <c r="A697">
        <f ca="1"/>
        <v>103.99999999999807</v>
      </c>
      <c r="B697" t="str">
        <f ca="1"/>
        <v/>
      </c>
      <c r="C697">
        <f ca="1"/>
        <v>2.660852498988011E-2</v>
      </c>
      <c r="D697">
        <f ca="1"/>
        <v>5.7938310552314472E-2</v>
      </c>
      <c r="E697" t="str">
        <f ca="1"/>
        <v/>
      </c>
      <c r="F697" t="str">
        <f ca="1"/>
        <v/>
      </c>
      <c r="G697">
        <f ca="1"/>
        <v>2.2388375534416843E-2</v>
      </c>
      <c r="H697">
        <f ca="1"/>
        <v>8.3890846471975256E-2</v>
      </c>
      <c r="I697" t="str">
        <f ca="1"/>
        <v/>
      </c>
      <c r="J697" t="str">
        <f ca="1"/>
        <v/>
      </c>
      <c r="K697">
        <f ca="1"/>
        <v>0</v>
      </c>
    </row>
    <row r="698" spans="1:11" x14ac:dyDescent="0.25">
      <c r="A698">
        <f ca="1"/>
        <v>104.04999999999806</v>
      </c>
      <c r="B698" t="str">
        <f ca="1"/>
        <v/>
      </c>
      <c r="C698">
        <f ca="1"/>
        <v>2.6488724523952463E-2</v>
      </c>
      <c r="D698">
        <f ca="1"/>
        <v>5.7473779398823685E-2</v>
      </c>
      <c r="E698" t="str">
        <f ca="1"/>
        <v/>
      </c>
      <c r="F698" t="str">
        <f ca="1"/>
        <v/>
      </c>
      <c r="G698">
        <f ca="1"/>
        <v>2.2255997044099092E-2</v>
      </c>
      <c r="H698">
        <f ca="1"/>
        <v>8.3809306491218857E-2</v>
      </c>
      <c r="I698" t="str">
        <f ca="1"/>
        <v/>
      </c>
      <c r="J698" t="str">
        <f ca="1"/>
        <v/>
      </c>
      <c r="K698">
        <f ca="1"/>
        <v>0</v>
      </c>
    </row>
    <row r="699" spans="1:11" x14ac:dyDescent="0.25">
      <c r="A699">
        <f ca="1"/>
        <v>104.09999999999806</v>
      </c>
      <c r="B699" t="str">
        <f ca="1"/>
        <v/>
      </c>
      <c r="C699">
        <f ca="1"/>
        <v>2.6368804211386467E-2</v>
      </c>
      <c r="D699">
        <f ca="1"/>
        <v>5.7007271697819571E-2</v>
      </c>
      <c r="E699" t="str">
        <f ca="1"/>
        <v/>
      </c>
      <c r="F699" t="str">
        <f ca="1"/>
        <v/>
      </c>
      <c r="G699">
        <f ca="1"/>
        <v>2.2123786880158564E-2</v>
      </c>
      <c r="H699">
        <f ca="1"/>
        <v>8.3718520274810415E-2</v>
      </c>
      <c r="I699" t="str">
        <f ca="1"/>
        <v/>
      </c>
      <c r="J699" t="str">
        <f ca="1"/>
        <v/>
      </c>
      <c r="K699">
        <f ca="1"/>
        <v>0</v>
      </c>
    </row>
    <row r="700" spans="1:11" x14ac:dyDescent="0.25">
      <c r="A700">
        <f ca="1"/>
        <v>104.14999999999806</v>
      </c>
      <c r="B700" t="str">
        <f ca="1"/>
        <v/>
      </c>
      <c r="C700">
        <f ca="1"/>
        <v>2.6248770577122549E-2</v>
      </c>
      <c r="D700">
        <f ca="1"/>
        <v>5.6538896410934271E-2</v>
      </c>
      <c r="E700" t="str">
        <f ca="1"/>
        <v/>
      </c>
      <c r="F700" t="str">
        <f ca="1"/>
        <v/>
      </c>
      <c r="G700">
        <f ca="1"/>
        <v>2.1991751363920134E-2</v>
      </c>
      <c r="H700">
        <f ca="1"/>
        <v>8.3618518051041812E-2</v>
      </c>
      <c r="I700" t="str">
        <f ca="1"/>
        <v/>
      </c>
      <c r="J700" t="str">
        <f ca="1"/>
        <v/>
      </c>
      <c r="K700">
        <f ca="1"/>
        <v>0</v>
      </c>
    </row>
    <row r="701" spans="1:11" x14ac:dyDescent="0.25">
      <c r="A701">
        <f ca="1"/>
        <v>104.19999999999806</v>
      </c>
      <c r="B701" t="str">
        <f ca="1"/>
        <v/>
      </c>
      <c r="C701">
        <f ca="1"/>
        <v>2.612863012495999E-2</v>
      </c>
      <c r="D701">
        <f ca="1"/>
        <v>5.6068762167942432E-2</v>
      </c>
      <c r="E701" t="str">
        <f ca="1"/>
        <v/>
      </c>
      <c r="F701" t="str">
        <f ca="1"/>
        <v/>
      </c>
      <c r="G701">
        <f ca="1"/>
        <v>2.1859896764563579E-2</v>
      </c>
      <c r="H701">
        <f ca="1"/>
        <v>8.3509333091395341E-2</v>
      </c>
      <c r="I701" t="str">
        <f ca="1"/>
        <v/>
      </c>
      <c r="J701" t="str">
        <f ca="1"/>
        <v/>
      </c>
      <c r="K701">
        <f ca="1"/>
        <v>0</v>
      </c>
    </row>
    <row r="702" spans="1:11" x14ac:dyDescent="0.25">
      <c r="A702">
        <f ca="1"/>
        <v>104.24999999999805</v>
      </c>
      <c r="B702" t="str">
        <f ca="1"/>
        <v/>
      </c>
      <c r="C702">
        <f ca="1"/>
        <v>2.6008389337004251E-2</v>
      </c>
      <c r="D702">
        <f ca="1"/>
        <v>5.5596977226217696E-2</v>
      </c>
      <c r="E702" t="str">
        <f ca="1"/>
        <v/>
      </c>
      <c r="F702" t="str">
        <f ca="1"/>
        <v/>
      </c>
      <c r="G702">
        <f ca="1"/>
        <v>2.1728229298740465E-2</v>
      </c>
      <c r="H702">
        <f ca="1"/>
        <v>8.3391001692094971E-2</v>
      </c>
      <c r="I702" t="str">
        <f ca="1"/>
        <v/>
      </c>
      <c r="J702" t="str">
        <f ca="1"/>
        <v/>
      </c>
      <c r="K702">
        <f ca="1"/>
        <v>0</v>
      </c>
    </row>
    <row r="703" spans="1:11" x14ac:dyDescent="0.25">
      <c r="A703">
        <f ca="1"/>
        <v>104.29999999999805</v>
      </c>
      <c r="B703" t="str">
        <f ca="1"/>
        <v/>
      </c>
      <c r="C703">
        <f ca="1"/>
        <v>2.5888054673119582E-2</v>
      </c>
      <c r="D703">
        <f ca="1"/>
        <v>5.5123649430709819E-2</v>
      </c>
      <c r="E703" t="str">
        <f ca="1"/>
        <v/>
      </c>
      <c r="F703" t="str">
        <f ca="1"/>
        <v/>
      </c>
      <c r="G703">
        <f ca="1"/>
        <v>2.159675513020062E-2</v>
      </c>
      <c r="H703">
        <f ca="1"/>
        <v>8.3263563153997591E-2</v>
      </c>
      <c r="I703" t="str">
        <f ca="1"/>
        <v/>
      </c>
      <c r="J703" t="str">
        <f ca="1"/>
        <v/>
      </c>
      <c r="K703">
        <f ca="1"/>
        <v>0</v>
      </c>
    </row>
    <row r="704" spans="1:11" x14ac:dyDescent="0.25">
      <c r="A704">
        <f ca="1"/>
        <v>104.34999999999805</v>
      </c>
      <c r="B704" t="str">
        <f ca="1"/>
        <v/>
      </c>
      <c r="C704">
        <f ca="1"/>
        <v>2.5767632570386844E-2</v>
      </c>
      <c r="D704">
        <f ca="1"/>
        <v>5.4648886174461821E-2</v>
      </c>
      <c r="E704" t="str">
        <f ca="1"/>
        <v/>
      </c>
      <c r="F704" t="str">
        <f ca="1"/>
        <v/>
      </c>
      <c r="G704">
        <f ca="1"/>
        <v>2.1465480369428122E-2</v>
      </c>
      <c r="H704">
        <f ca="1"/>
        <v>8.3127059760839284E-2</v>
      </c>
      <c r="I704" t="str">
        <f ca="1"/>
        <v/>
      </c>
      <c r="J704" t="str">
        <f ca="1"/>
        <v/>
      </c>
      <c r="K704">
        <f ca="1"/>
        <v>0</v>
      </c>
    </row>
    <row r="705" spans="1:11" x14ac:dyDescent="0.25">
      <c r="A705">
        <f ca="1"/>
        <v>104.39999999999804</v>
      </c>
      <c r="B705" t="str">
        <f ca="1"/>
        <v/>
      </c>
      <c r="C705">
        <f ca="1"/>
        <v>2.5647129442566755E-2</v>
      </c>
      <c r="D705">
        <f ca="1"/>
        <v>5.4172794359686242E-2</v>
      </c>
      <c r="E705" t="str">
        <f ca="1"/>
        <v/>
      </c>
      <c r="F705" t="str">
        <f ca="1"/>
        <v/>
      </c>
      <c r="G705">
        <f ca="1"/>
        <v>2.1334411073286961E-2</v>
      </c>
      <c r="H705">
        <f ca="1"/>
        <v>8.2981536755854096E-2</v>
      </c>
      <c r="I705" t="str">
        <f ca="1"/>
        <v/>
      </c>
      <c r="J705" t="str">
        <f ca="1"/>
        <v/>
      </c>
      <c r="K705">
        <f ca="1"/>
        <v>0</v>
      </c>
    </row>
    <row r="706" spans="1:11" x14ac:dyDescent="0.25">
      <c r="A706">
        <f ca="1"/>
        <v>104.44999999999804</v>
      </c>
      <c r="B706" t="str">
        <f ca="1"/>
        <v/>
      </c>
      <c r="C706">
        <f ca="1"/>
        <v>2.5526551679568462E-2</v>
      </c>
      <c r="D706">
        <f ca="1"/>
        <v>5.3695480359419193E-2</v>
      </c>
      <c r="E706" t="str">
        <f ca="1"/>
        <v/>
      </c>
      <c r="F706" t="str">
        <f ca="1"/>
        <v/>
      </c>
      <c r="G706">
        <f ca="1"/>
        <v>2.120355324467612E-2</v>
      </c>
      <c r="H706">
        <f ca="1"/>
        <v>8.2827042316782909E-2</v>
      </c>
      <c r="I706" t="str">
        <f ca="1"/>
        <v/>
      </c>
      <c r="J706" t="str">
        <f ca="1"/>
        <v/>
      </c>
      <c r="K706">
        <f ca="1"/>
        <v>0</v>
      </c>
    </row>
    <row r="707" spans="1:11" x14ac:dyDescent="0.25">
      <c r="A707">
        <f ca="1"/>
        <v>104.49999999999804</v>
      </c>
      <c r="B707" t="str">
        <f ca="1"/>
        <v/>
      </c>
      <c r="C707">
        <f ca="1"/>
        <v>2.5405905646923636E-2</v>
      </c>
      <c r="D707">
        <f ca="1"/>
        <v>5.3217049979769754E-2</v>
      </c>
      <c r="E707" t="str">
        <f ca="1"/>
        <v/>
      </c>
      <c r="F707" t="str">
        <f ca="1"/>
        <v/>
      </c>
      <c r="G707">
        <f ca="1"/>
        <v>2.1072912832194406E-2</v>
      </c>
      <c r="H707">
        <f ca="1"/>
        <v>8.2663627529291892E-2</v>
      </c>
      <c r="I707" t="str">
        <f ca="1"/>
        <v/>
      </c>
      <c r="J707" t="str">
        <f ca="1"/>
        <v/>
      </c>
      <c r="K707">
        <f ca="1"/>
        <v>0</v>
      </c>
    </row>
    <row r="708" spans="1:11" x14ac:dyDescent="0.25">
      <c r="A708">
        <f ca="1"/>
        <v>104.54999999999804</v>
      </c>
      <c r="B708" t="str">
        <f ca="1"/>
        <v/>
      </c>
      <c r="C708">
        <f ca="1"/>
        <v>2.5285197685265999E-2</v>
      </c>
      <c r="D708">
        <f ca="1"/>
        <v>5.2737608422782481E-2</v>
      </c>
      <c r="E708" t="str">
        <f ca="1"/>
        <v/>
      </c>
      <c r="F708" t="str">
        <f ca="1"/>
        <v/>
      </c>
      <c r="G708">
        <f ca="1"/>
        <v>2.0942495729814683E-2</v>
      </c>
      <c r="H708">
        <f ca="1"/>
        <v>8.2491346358821271E-2</v>
      </c>
      <c r="I708" t="str">
        <f ca="1"/>
        <v/>
      </c>
      <c r="J708" t="str">
        <f ca="1"/>
        <v/>
      </c>
      <c r="K708">
        <f ca="1"/>
        <v>0</v>
      </c>
    </row>
    <row r="709" spans="1:11" x14ac:dyDescent="0.25">
      <c r="A709">
        <f ca="1"/>
        <v>104.59999999999803</v>
      </c>
      <c r="B709" t="str">
        <f ca="1"/>
        <v/>
      </c>
      <c r="C709">
        <f ca="1"/>
        <v>2.5164434109816461E-2</v>
      </c>
      <c r="D709">
        <f ca="1"/>
        <v>5.2257260249929535E-2</v>
      </c>
      <c r="E709" t="str">
        <f ca="1"/>
        <v/>
      </c>
      <c r="F709" t="str">
        <f ca="1"/>
        <v/>
      </c>
      <c r="G709">
        <f ca="1"/>
        <v>2.0812307776567805E-2</v>
      </c>
      <c r="H709">
        <f ca="1"/>
        <v>8.2310255620885814E-2</v>
      </c>
      <c r="I709" t="str">
        <f ca="1"/>
        <v/>
      </c>
      <c r="J709" t="str">
        <f ca="1"/>
        <v/>
      </c>
      <c r="K709">
        <f ca="1"/>
        <v>0</v>
      </c>
    </row>
    <row r="710" spans="1:11" x14ac:dyDescent="0.25">
      <c r="A710">
        <f ca="1"/>
        <v>104.64999999999803</v>
      </c>
      <c r="B710" t="str">
        <f ca="1"/>
        <v/>
      </c>
      <c r="C710">
        <f ca="1"/>
        <v>2.5043621209873867E-2</v>
      </c>
      <c r="D710">
        <f ca="1"/>
        <v>5.1776109346248746E-2</v>
      </c>
      <c r="E710" t="str">
        <f ca="1"/>
        <v/>
      </c>
      <c r="F710" t="str">
        <f ca="1"/>
        <v/>
      </c>
      <c r="G710">
        <f ca="1"/>
        <v>2.0682354756235991E-2</v>
      </c>
      <c r="H710">
        <f ca="1"/>
        <v>8.2120414949850118E-2</v>
      </c>
      <c r="I710" t="str">
        <f ca="1"/>
        <v/>
      </c>
      <c r="J710" t="str">
        <f ca="1"/>
        <v xml:space="preserve">
▲</v>
      </c>
      <c r="K710">
        <f ca="1"/>
        <v>0</v>
      </c>
    </row>
    <row r="711" spans="1:11" x14ac:dyDescent="0.25">
      <c r="A711">
        <f ca="1"/>
        <v>104.69999999999803</v>
      </c>
      <c r="B711" t="str">
        <f ca="1"/>
        <v/>
      </c>
      <c r="C711">
        <f ca="1"/>
        <v>2.4922765248311361E-2</v>
      </c>
      <c r="D711">
        <f ca="1"/>
        <v>5.12942588851431E-2</v>
      </c>
      <c r="E711" t="str">
        <f ca="1"/>
        <v/>
      </c>
      <c r="F711" t="str">
        <f ca="1"/>
        <v/>
      </c>
      <c r="G711">
        <f ca="1"/>
        <v>2.0552642397055836E-2</v>
      </c>
      <c r="H711">
        <f ca="1"/>
        <v>8.1921886766202601E-2</v>
      </c>
      <c r="I711" t="str">
        <f ca="1"/>
        <v/>
      </c>
      <c r="J711" t="str">
        <f ca="1"/>
        <v/>
      </c>
      <c r="K711">
        <f ca="1"/>
        <v>0</v>
      </c>
    </row>
    <row r="712" spans="1:11" x14ac:dyDescent="0.25">
      <c r="A712">
        <f ca="1"/>
        <v>104.74999999999802</v>
      </c>
      <c r="B712" t="str">
        <f ca="1"/>
        <v/>
      </c>
      <c r="C712">
        <f ca="1"/>
        <v>2.4801872461078487E-2</v>
      </c>
      <c r="D712">
        <f ca="1"/>
        <v>5.0811811293856868E-2</v>
      </c>
      <c r="E712" t="str">
        <f ca="1"/>
        <v/>
      </c>
      <c r="F712" t="str">
        <f ca="1"/>
        <v/>
      </c>
      <c r="G712">
        <f ca="1"/>
        <v>2.0423176371430825E-2</v>
      </c>
      <c r="H712">
        <f ca="1"/>
        <v>8.1714736242353536E-2</v>
      </c>
      <c r="I712" t="str">
        <f ca="1"/>
        <v/>
      </c>
      <c r="J712" t="str">
        <f ca="1"/>
        <v/>
      </c>
      <c r="K712">
        <f ca="1"/>
        <v>0</v>
      </c>
    </row>
    <row r="713" spans="1:11" x14ac:dyDescent="0.25">
      <c r="A713">
        <f ca="1"/>
        <v>104.79999999999802</v>
      </c>
      <c r="B713" t="str">
        <f ca="1"/>
        <v/>
      </c>
      <c r="C713">
        <f ca="1"/>
        <v>2.4680949056709058E-2</v>
      </c>
      <c r="D713">
        <f ca="1"/>
        <v>5.0328868219642532E-2</v>
      </c>
      <c r="E713" t="str">
        <f ca="1"/>
        <v/>
      </c>
      <c r="F713" t="str">
        <f ca="1"/>
        <v/>
      </c>
      <c r="G713">
        <f ca="1"/>
        <v>2.0293962295653362E-2</v>
      </c>
      <c r="H713">
        <f ca="1"/>
        <v>8.1499031266983005E-2</v>
      </c>
      <c r="I713" t="str">
        <f ca="1"/>
        <v/>
      </c>
      <c r="J713" t="str">
        <f ca="1"/>
        <v/>
      </c>
      <c r="K713">
        <f ca="1"/>
        <v>0</v>
      </c>
    </row>
    <row r="714" spans="1:11" x14ac:dyDescent="0.25">
      <c r="A714">
        <f ca="1"/>
        <v>104.84999999999802</v>
      </c>
      <c r="B714" t="str">
        <f ca="1"/>
        <v/>
      </c>
      <c r="C714">
        <f ca="1"/>
        <v>2.4560001215834779E-2</v>
      </c>
      <c r="D714">
        <f ca="1"/>
        <v>4.9845530496632338E-2</v>
      </c>
      <c r="E714" t="str">
        <f ca="1"/>
        <v/>
      </c>
      <c r="F714" t="str">
        <f ca="1"/>
        <v/>
      </c>
      <c r="G714">
        <f ca="1"/>
        <v>2.0165005729636344E-2</v>
      </c>
      <c r="H714">
        <f ca="1"/>
        <v>8.1274842407966494E-2</v>
      </c>
      <c r="I714" t="str">
        <f ca="1"/>
        <v/>
      </c>
      <c r="J714" t="str">
        <f ca="1"/>
        <v/>
      </c>
      <c r="K714">
        <f ca="1"/>
        <v>0</v>
      </c>
    </row>
    <row r="715" spans="1:11" x14ac:dyDescent="0.25">
      <c r="A715">
        <f ca="1"/>
        <v>104.89999999999802</v>
      </c>
      <c r="B715" t="str">
        <f ca="1"/>
        <v/>
      </c>
      <c r="C715">
        <f ca="1"/>
        <v>2.4439035090704761E-2</v>
      </c>
      <c r="D715">
        <f ca="1"/>
        <v>4.9361898113427741E-2</v>
      </c>
      <c r="E715" t="str">
        <f ca="1"/>
        <v/>
      </c>
      <c r="F715" t="str">
        <f ca="1"/>
        <v/>
      </c>
      <c r="G715">
        <f ca="1"/>
        <v>2.003631217665422E-2</v>
      </c>
      <c r="H715">
        <f ca="1"/>
        <v>8.1042242873906184E-2</v>
      </c>
      <c r="I715" t="str">
        <f ca="1"/>
        <v/>
      </c>
      <c r="J715" t="str">
        <f ca="1"/>
        <v/>
      </c>
      <c r="K715">
        <f ca="1"/>
        <v>0</v>
      </c>
    </row>
    <row r="716" spans="1:11" x14ac:dyDescent="0.25">
      <c r="A716">
        <f ca="1"/>
        <v>104.94999999999801</v>
      </c>
      <c r="B716" t="str">
        <f ca="1"/>
        <v/>
      </c>
      <c r="C716">
        <f ca="1"/>
        <v>2.4318056804710886E-2</v>
      </c>
      <c r="D716">
        <f ca="1"/>
        <v>4.8878070181419146E-2</v>
      </c>
      <c r="E716" t="str">
        <f ca="1"/>
        <v/>
      </c>
      <c r="F716" t="str">
        <f ca="1"/>
        <v/>
      </c>
      <c r="G716">
        <f ca="1"/>
        <v>1.990788708309349E-2</v>
      </c>
      <c r="H716">
        <f ca="1"/>
        <v>8.0801308474297284E-2</v>
      </c>
      <c r="I716" t="str">
        <f ca="1"/>
        <v/>
      </c>
      <c r="J716" t="str">
        <f ca="1"/>
        <v/>
      </c>
      <c r="K716">
        <f ca="1"/>
        <v>0</v>
      </c>
    </row>
    <row r="717" spans="1:11" x14ac:dyDescent="0.25">
      <c r="A717">
        <f ca="1"/>
        <v>104.99999999999801</v>
      </c>
      <c r="B717" t="str">
        <f ca="1"/>
        <v/>
      </c>
      <c r="C717">
        <f ca="1"/>
        <v>2.4197072451919151E-2</v>
      </c>
      <c r="D717">
        <f ca="1"/>
        <v>4.8394144903847934E-2</v>
      </c>
      <c r="E717" t="str">
        <f ca="1"/>
        <v/>
      </c>
      <c r="F717" t="str">
        <f ca="1"/>
        <v/>
      </c>
      <c r="G717">
        <f ca="1"/>
        <v>1.977973583821277E-2</v>
      </c>
      <c r="H717">
        <f ca="1"/>
        <v>8.0552117578359977E-2</v>
      </c>
      <c r="I717" t="str">
        <f ca="1"/>
        <v/>
      </c>
      <c r="J717" t="str">
        <f ca="1"/>
        <v/>
      </c>
      <c r="K717">
        <f ca="1"/>
        <v>0</v>
      </c>
    </row>
    <row r="718" spans="1:11" x14ac:dyDescent="0.25">
      <c r="A718">
        <f ca="1"/>
        <v>105.04999999999801</v>
      </c>
      <c r="B718" t="str">
        <f ca="1"/>
        <v/>
      </c>
      <c r="C718">
        <f ca="1"/>
        <v>2.4076088096606902E-2</v>
      </c>
      <c r="D718">
        <f ca="1"/>
        <v>4.7910219545621961E-2</v>
      </c>
      <c r="E718" t="str">
        <f ca="1"/>
        <v/>
      </c>
      <c r="F718" t="str">
        <f ca="1"/>
        <v/>
      </c>
      <c r="G718">
        <f ca="1"/>
        <v>1.9651863773912162E-2</v>
      </c>
      <c r="H718">
        <f ca="1"/>
        <v>8.029475107256806E-2</v>
      </c>
      <c r="I718" t="str">
        <f ca="1"/>
        <v/>
      </c>
      <c r="J718" t="str">
        <f ca="1"/>
        <v/>
      </c>
      <c r="K718">
        <f ca="1"/>
        <v>0</v>
      </c>
    </row>
    <row r="719" spans="1:11" x14ac:dyDescent="0.25">
      <c r="A719">
        <f ca="1"/>
        <v>105.099999999998</v>
      </c>
      <c r="B719" t="str">
        <f ca="1"/>
        <v/>
      </c>
      <c r="C719">
        <f ca="1"/>
        <v>2.3955109772806168E-2</v>
      </c>
      <c r="D719">
        <f ca="1"/>
        <v>4.7426390403895222E-2</v>
      </c>
      <c r="E719" t="str">
        <f ca="1"/>
        <v/>
      </c>
      <c r="F719" t="str">
        <f ca="1"/>
        <v/>
      </c>
      <c r="G719">
        <f ca="1"/>
        <v>1.9524276164512178E-2</v>
      </c>
      <c r="H719">
        <f ca="1"/>
        <v>8.0029292316906475E-2</v>
      </c>
      <c r="I719" t="str">
        <f ca="1"/>
        <v/>
      </c>
      <c r="J719" t="str">
        <f ca="1"/>
        <v/>
      </c>
      <c r="K719">
        <f ca="1"/>
        <v>0</v>
      </c>
    </row>
    <row r="720" spans="1:11" x14ac:dyDescent="0.25">
      <c r="A720">
        <f ca="1"/>
        <v>105.149999999998</v>
      </c>
      <c r="B720" t="str">
        <f ca="1"/>
        <v/>
      </c>
      <c r="C720">
        <f ca="1"/>
        <v>2.383414348385297E-2</v>
      </c>
      <c r="D720">
        <f ca="1"/>
        <v>4.6942752779421684E-2</v>
      </c>
      <c r="E720" t="str">
        <f ca="1"/>
        <v/>
      </c>
      <c r="F720" t="str">
        <f ca="1"/>
        <v/>
      </c>
      <c r="G720">
        <f ca="1"/>
        <v>1.939697822654194E-2</v>
      </c>
      <c r="H720">
        <f ca="1"/>
        <v>7.9755827099891E-2</v>
      </c>
      <c r="I720" t="str">
        <f ca="1"/>
        <v/>
      </c>
      <c r="J720" t="str">
        <f ca="1"/>
        <v/>
      </c>
      <c r="K720">
        <f ca="1"/>
        <v>0</v>
      </c>
    </row>
    <row r="721" spans="1:11" x14ac:dyDescent="0.25">
      <c r="A721">
        <f ca="1"/>
        <v>105.199999999998</v>
      </c>
      <c r="B721" t="str">
        <f ca="1"/>
        <v/>
      </c>
      <c r="C721">
        <f ca="1"/>
        <v>2.3713195201942795E-2</v>
      </c>
      <c r="D721">
        <f ca="1"/>
        <v>4.6459400948692567E-2</v>
      </c>
      <c r="E721" t="str">
        <f ca="1"/>
        <v/>
      </c>
      <c r="F721" t="str">
        <f ca="1"/>
        <v/>
      </c>
      <c r="G721">
        <f ca="1"/>
        <v>1.926997511853687E-2</v>
      </c>
      <c r="H721">
        <f ca="1"/>
        <v>7.9474443592383939E-2</v>
      </c>
      <c r="I721" t="str">
        <f ca="1"/>
        <v/>
      </c>
      <c r="J721" t="str">
        <f ca="1"/>
        <v/>
      </c>
      <c r="K721">
        <f ca="1"/>
        <v>0</v>
      </c>
    </row>
    <row r="722" spans="1:11" x14ac:dyDescent="0.25">
      <c r="A722">
        <f ca="1"/>
        <v>105.249999999998</v>
      </c>
      <c r="B722" t="str">
        <f ca="1"/>
        <v/>
      </c>
      <c r="C722">
        <f ca="1"/>
        <v>2.3592270867692101E-2</v>
      </c>
      <c r="D722">
        <f ca="1"/>
        <v>4.5976428136865949E-2</v>
      </c>
      <c r="E722" t="str">
        <f ca="1"/>
        <v/>
      </c>
      <c r="F722" t="str">
        <f ca="1"/>
        <v/>
      </c>
      <c r="G722">
        <f ca="1"/>
        <v>1.9143271940845589E-2</v>
      </c>
      <c r="H722">
        <f ca="1"/>
        <v>7.9185232300240743E-2</v>
      </c>
      <c r="I722" t="str">
        <f ca="1"/>
        <v/>
      </c>
      <c r="J722" t="str">
        <f ca="1"/>
        <v/>
      </c>
      <c r="K722">
        <f ca="1"/>
        <v>0</v>
      </c>
    </row>
    <row r="723" spans="1:11" x14ac:dyDescent="0.25">
      <c r="A723">
        <f ca="1"/>
        <v>105.29999999999799</v>
      </c>
      <c r="B723" t="str">
        <f ca="1"/>
        <v/>
      </c>
      <c r="C723">
        <f ca="1"/>
        <v>2.3471376389706033E-2</v>
      </c>
      <c r="D723">
        <f ca="1"/>
        <v>4.5493926491496535E-2</v>
      </c>
      <c r="E723" t="str">
        <f ca="1"/>
        <v/>
      </c>
      <c r="F723" t="str">
        <f ca="1"/>
        <v/>
      </c>
      <c r="G723">
        <f ca="1"/>
        <v>1.9016873735446266E-2</v>
      </c>
      <c r="H723">
        <f ca="1"/>
        <v>7.8888286015822734E-2</v>
      </c>
      <c r="I723" t="str">
        <f ca="1"/>
        <v/>
      </c>
      <c r="J723" t="str">
        <f ca="1"/>
        <v/>
      </c>
      <c r="K723">
        <f ca="1"/>
        <v>0</v>
      </c>
    </row>
    <row r="724" spans="1:11" x14ac:dyDescent="0.25">
      <c r="A724">
        <f ca="1"/>
        <v>105.34999999999799</v>
      </c>
      <c r="B724" t="str">
        <f ca="1"/>
        <v/>
      </c>
      <c r="C724">
        <f ca="1"/>
        <v>2.335051764415234E-2</v>
      </c>
      <c r="D724">
        <f ca="1"/>
        <v>4.5011987057073287E-2</v>
      </c>
      <c r="E724" t="str">
        <f ca="1"/>
        <v/>
      </c>
      <c r="F724" t="str">
        <f ca="1"/>
        <v/>
      </c>
      <c r="G724">
        <f ca="1"/>
        <v>1.8890785485772121E-2</v>
      </c>
      <c r="H724">
        <f ca="1"/>
        <v>7.8583699768412993E-2</v>
      </c>
      <c r="I724" t="str">
        <f ca="1"/>
        <v/>
      </c>
      <c r="J724" t="str">
        <f ca="1"/>
        <v/>
      </c>
      <c r="K724">
        <f ca="1"/>
        <v>0</v>
      </c>
    </row>
    <row r="725" spans="1:11" x14ac:dyDescent="0.25">
      <c r="A725">
        <f ca="1"/>
        <v>105.39999999999799</v>
      </c>
      <c r="B725" t="str">
        <f ca="1"/>
        <v/>
      </c>
      <c r="C725">
        <f ca="1"/>
        <v>2.3229700474341482E-2</v>
      </c>
      <c r="D725">
        <f ca="1"/>
        <v>4.4530699750371584E-2</v>
      </c>
      <c r="E725" t="str">
        <f ca="1"/>
        <v/>
      </c>
      <c r="F725" t="str">
        <f ca="1"/>
        <v/>
      </c>
      <c r="G725">
        <f ca="1"/>
        <v>1.8765012116546322E-2</v>
      </c>
      <c r="H725">
        <f ca="1"/>
        <v>7.8271570773571733E-2</v>
      </c>
      <c r="I725" t="str">
        <f ca="1"/>
        <v/>
      </c>
      <c r="J725" t="str">
        <f ca="1"/>
        <v/>
      </c>
      <c r="K725">
        <f ca="1"/>
        <v>0</v>
      </c>
    </row>
    <row r="726" spans="1:11" x14ac:dyDescent="0.25">
      <c r="A726">
        <f ca="1"/>
        <v>105.44999999999798</v>
      </c>
      <c r="B726" t="str">
        <f ca="1"/>
        <v/>
      </c>
      <c r="C726">
        <f ca="1"/>
        <v>2.3108930690312994E-2</v>
      </c>
      <c r="D726">
        <f ca="1"/>
        <v>4.4050153336626006E-2</v>
      </c>
      <c r="E726" t="str">
        <f ca="1"/>
        <v/>
      </c>
      <c r="F726" t="str">
        <f ca="1"/>
        <v/>
      </c>
      <c r="G726">
        <f ca="1"/>
        <v>1.8639558493625943E-2</v>
      </c>
      <c r="H726">
        <f ca="1"/>
        <v>7.7951998381469378E-2</v>
      </c>
      <c r="I726" t="str">
        <f ca="1"/>
        <v/>
      </c>
      <c r="J726" t="str">
        <f ca="1"/>
        <v/>
      </c>
      <c r="K726">
        <f ca="1"/>
        <v>0</v>
      </c>
    </row>
    <row r="727" spans="1:11" x14ac:dyDescent="0.25">
      <c r="A727">
        <f ca="1"/>
        <v>105.49999999999798</v>
      </c>
      <c r="B727" t="str">
        <f ca="1"/>
        <v/>
      </c>
      <c r="C727">
        <f ca="1"/>
        <v>2.2988214068428176E-2</v>
      </c>
      <c r="D727">
        <f ca="1"/>
        <v>4.3570435406529454E-2</v>
      </c>
      <c r="E727" t="str">
        <f ca="1"/>
        <v/>
      </c>
      <c r="F727" t="str">
        <f ca="1"/>
        <v/>
      </c>
      <c r="G727">
        <f ca="1"/>
        <v>1.8514429423855238E-2</v>
      </c>
      <c r="H727">
        <f ca="1"/>
        <v>7.7625084024235708E-2</v>
      </c>
      <c r="I727" t="str">
        <f ca="1"/>
        <v/>
      </c>
      <c r="J727" t="str">
        <f ca="1"/>
        <v/>
      </c>
      <c r="K727">
        <f ca="1"/>
        <v>0</v>
      </c>
    </row>
    <row r="728" spans="1:11" x14ac:dyDescent="0.25">
      <c r="A728">
        <f ca="1"/>
        <v>105.54999999999798</v>
      </c>
      <c r="B728" t="str">
        <f ca="1"/>
        <v/>
      </c>
      <c r="C728">
        <f ca="1"/>
        <v>2.2867556350968998E-2</v>
      </c>
      <c r="D728">
        <f ca="1"/>
        <v>4.3091632354063283E-2</v>
      </c>
      <c r="E728" t="str">
        <f ca="1"/>
        <v/>
      </c>
      <c r="F728" t="str">
        <f ca="1"/>
        <v/>
      </c>
      <c r="G728">
        <f ca="1"/>
        <v>1.8389629654927964E-2</v>
      </c>
      <c r="H728">
        <f ca="1"/>
        <v>7.7290931162363727E-2</v>
      </c>
      <c r="I728" t="str">
        <f ca="1"/>
        <v/>
      </c>
      <c r="J728" t="str">
        <f ca="1"/>
        <v/>
      </c>
      <c r="K728">
        <f ca="1"/>
        <v>0</v>
      </c>
    </row>
    <row r="729" spans="1:11" x14ac:dyDescent="0.25">
      <c r="A729">
        <f ca="1"/>
        <v>105.59999999999798</v>
      </c>
      <c r="B729" t="str">
        <f ca="1"/>
        <v/>
      </c>
      <c r="C729">
        <f ca="1"/>
        <v>2.2746963245743473E-2</v>
      </c>
      <c r="D729">
        <f ca="1"/>
        <v>4.2613829355162891E-2</v>
      </c>
      <c r="E729" t="str">
        <f ca="1"/>
        <v/>
      </c>
      <c r="F729" t="str">
        <f ca="1"/>
        <v/>
      </c>
      <c r="G729">
        <f ca="1"/>
        <v>1.8265163875258911E-2</v>
      </c>
      <c r="H729">
        <f ca="1"/>
        <v>7.6949645230208516E-2</v>
      </c>
      <c r="I729" t="str">
        <f ca="1"/>
        <v/>
      </c>
      <c r="J729" t="str">
        <f ca="1"/>
        <v/>
      </c>
      <c r="K729">
        <f ca="1"/>
        <v>0</v>
      </c>
    </row>
    <row r="730" spans="1:11" x14ac:dyDescent="0.25">
      <c r="A730">
        <f ca="1"/>
        <v>105.64999999999797</v>
      </c>
      <c r="B730" t="str">
        <f ca="1"/>
        <v/>
      </c>
      <c r="C730">
        <f ca="1"/>
        <v>2.2626440425697277E-2</v>
      </c>
      <c r="D730">
        <f ca="1"/>
        <v>4.213711034722236E-2</v>
      </c>
      <c r="E730" t="str">
        <f ca="1"/>
        <v/>
      </c>
      <c r="F730" t="str">
        <f ca="1"/>
        <v/>
      </c>
      <c r="G730">
        <f ca="1"/>
        <v>1.814103671386438E-2</v>
      </c>
      <c r="H730">
        <f ca="1"/>
        <v>7.6601333580620379E-2</v>
      </c>
      <c r="I730" t="str">
        <f ca="1"/>
        <v/>
      </c>
      <c r="J730" t="str">
        <f ca="1"/>
        <v/>
      </c>
      <c r="K730">
        <f ca="1"/>
        <v>0</v>
      </c>
    </row>
    <row r="731" spans="1:11" x14ac:dyDescent="0.25">
      <c r="A731">
        <f ca="1"/>
        <v>105.69999999999797</v>
      </c>
      <c r="B731" t="str">
        <f ca="1"/>
        <v/>
      </c>
      <c r="C731">
        <f ca="1"/>
        <v>2.2505993528531852E-2</v>
      </c>
      <c r="D731">
        <f ca="1"/>
        <v>4.1661558009440949E-2</v>
      </c>
      <c r="E731" t="str">
        <f ca="1"/>
        <v/>
      </c>
      <c r="F731" t="str">
        <f ca="1"/>
        <v/>
      </c>
      <c r="G731">
        <f ca="1"/>
        <v>1.8017252740251784E-2</v>
      </c>
      <c r="H731">
        <f ca="1"/>
        <v>7.6246105428753833E-2</v>
      </c>
      <c r="I731" t="str">
        <f ca="1"/>
        <v/>
      </c>
      <c r="J731" t="str">
        <f ca="1"/>
        <v/>
      </c>
      <c r="K731">
        <f ca="1"/>
        <v>0</v>
      </c>
    </row>
    <row r="732" spans="1:11" x14ac:dyDescent="0.25">
      <c r="A732">
        <f ca="1"/>
        <v>105.74999999999797</v>
      </c>
      <c r="B732" t="str">
        <f ca="1"/>
        <v/>
      </c>
      <c r="C732">
        <f ca="1"/>
        <v>2.2385628156328836E-2</v>
      </c>
      <c r="D732">
        <f ca="1"/>
        <v>4.1187253744014204E-2</v>
      </c>
      <c r="E732" t="str">
        <f ca="1"/>
        <v/>
      </c>
      <c r="F732" t="str">
        <f ca="1"/>
        <v/>
      </c>
      <c r="G732">
        <f ca="1"/>
        <v>1.7893816464318188E-2</v>
      </c>
      <c r="H732">
        <f ca="1"/>
        <v>7.5884071795092614E-2</v>
      </c>
      <c r="I732" t="str">
        <f ca="1"/>
        <v/>
      </c>
      <c r="J732" t="str">
        <f ca="1"/>
        <v/>
      </c>
      <c r="K732">
        <f ca="1"/>
        <v>0</v>
      </c>
    </row>
    <row r="733" spans="1:11" x14ac:dyDescent="0.25">
      <c r="A733">
        <f ca="1"/>
        <v>105.79999999999797</v>
      </c>
      <c r="B733" t="str">
        <f ca="1"/>
        <v/>
      </c>
      <c r="C733">
        <f ca="1"/>
        <v>2.2265349875181008E-2</v>
      </c>
      <c r="D733">
        <f ca="1"/>
        <v>4.0714277658171115E-2</v>
      </c>
      <c r="E733" t="str">
        <f ca="1"/>
        <v/>
      </c>
      <c r="F733" t="str">
        <f ca="1"/>
        <v/>
      </c>
      <c r="G733">
        <f ca="1"/>
        <v>1.7770732336257831E-2</v>
      </c>
      <c r="H733">
        <f ca="1"/>
        <v>7.5515345447733168E-2</v>
      </c>
      <c r="I733" t="str">
        <f ca="1"/>
        <v/>
      </c>
      <c r="J733" t="str">
        <f ca="1"/>
        <v/>
      </c>
      <c r="K733">
        <f ca="1"/>
        <v>0</v>
      </c>
    </row>
    <row r="734" spans="1:11" x14ac:dyDescent="0.25">
      <c r="A734">
        <f ca="1"/>
        <v>105.84999999999796</v>
      </c>
      <c r="B734" t="str">
        <f ca="1"/>
        <v/>
      </c>
      <c r="C734">
        <f ca="1"/>
        <v>2.2145164214829614E-2</v>
      </c>
      <c r="D734">
        <f ca="1"/>
        <v>4.0242708547058657E-2</v>
      </c>
      <c r="E734" t="str">
        <f ca="1"/>
        <v/>
      </c>
      <c r="F734" t="str">
        <f ca="1"/>
        <v/>
      </c>
      <c r="G734">
        <f ca="1"/>
        <v>1.764800474647844E-2</v>
      </c>
      <c r="H734">
        <f ca="1"/>
        <v>7.5140040843967665E-2</v>
      </c>
      <c r="I734" t="str">
        <f ca="1"/>
        <v/>
      </c>
      <c r="J734" t="str">
        <f ca="1"/>
        <v/>
      </c>
      <c r="K734">
        <f ca="1"/>
        <v>0</v>
      </c>
    </row>
    <row r="735" spans="1:11" x14ac:dyDescent="0.25">
      <c r="A735">
        <f ca="1"/>
        <v>105.89999999999796</v>
      </c>
      <c r="B735" t="str">
        <f ca="1"/>
        <v/>
      </c>
      <c r="C735">
        <f ca="1"/>
        <v>2.2025076668308222E-2</v>
      </c>
      <c r="D735">
        <f ca="1"/>
        <v>3.9772623877474336E-2</v>
      </c>
      <c r="E735" t="str">
        <f ca="1"/>
        <v/>
      </c>
      <c r="F735" t="str">
        <f ca="1"/>
        <v/>
      </c>
      <c r="G735">
        <f ca="1"/>
        <v>1.7525638025526539E-2</v>
      </c>
      <c r="H735">
        <f ca="1"/>
        <v>7.4758274071209524E-2</v>
      </c>
      <c r="I735" t="str">
        <f ca="1"/>
        <v/>
      </c>
      <c r="J735" t="str">
        <f ca="1"/>
        <v/>
      </c>
      <c r="K735">
        <f ca="1"/>
        <v>0</v>
      </c>
    </row>
    <row r="736" spans="1:11" x14ac:dyDescent="0.25">
      <c r="A736">
        <f ca="1"/>
        <v>105.94999999999796</v>
      </c>
      <c r="B736" t="str">
        <f ca="1"/>
        <v/>
      </c>
      <c r="C736">
        <f ca="1"/>
        <v>2.1905092691593096E-2</v>
      </c>
      <c r="D736">
        <f ca="1"/>
        <v>3.9304099772446414E-2</v>
      </c>
      <c r="E736" t="str">
        <f ca="1"/>
        <v/>
      </c>
      <c r="F736" t="str">
        <f ca="1"/>
        <v/>
      </c>
      <c r="G736">
        <f ca="1"/>
        <v>1.7403636444021424E-2</v>
      </c>
      <c r="H736">
        <f ca="1"/>
        <v>7.4370162787303504E-2</v>
      </c>
      <c r="I736" t="str">
        <f ca="1"/>
        <v/>
      </c>
      <c r="J736" t="str">
        <f ca="1"/>
        <v/>
      </c>
      <c r="K736">
        <f ca="1"/>
        <v>0</v>
      </c>
    </row>
    <row r="737" spans="1:11" x14ac:dyDescent="0.25">
      <c r="A737">
        <f ca="1"/>
        <v>105.99999999999795</v>
      </c>
      <c r="B737" t="str">
        <f ca="1"/>
        <v/>
      </c>
      <c r="C737">
        <f ca="1"/>
        <v>2.1785217703259956E-2</v>
      </c>
      <c r="D737">
        <f ca="1"/>
        <v>3.883721099666166E-2</v>
      </c>
      <c r="E737" t="str">
        <f ca="1"/>
        <v/>
      </c>
      <c r="F737" t="str">
        <f ca="1"/>
        <v/>
      </c>
      <c r="G737">
        <f ca="1"/>
        <v>1.7282004212597974E-2</v>
      </c>
      <c r="H737">
        <f ca="1"/>
        <v>7.3975826160263589E-2</v>
      </c>
      <c r="I737" t="str">
        <f ca="1"/>
        <v/>
      </c>
      <c r="J737" t="str">
        <f ca="1"/>
        <v/>
      </c>
      <c r="K737">
        <f ca="1"/>
        <v>0</v>
      </c>
    </row>
    <row r="738" spans="1:11" x14ac:dyDescent="0.25">
      <c r="A738">
        <f ca="1"/>
        <v>106.04999999999795</v>
      </c>
      <c r="B738" t="str">
        <f ca="1"/>
        <v/>
      </c>
      <c r="C738">
        <f ca="1"/>
        <v>2.1665457084147421E-2</v>
      </c>
      <c r="D738">
        <f ca="1"/>
        <v>3.8372030942738909E-2</v>
      </c>
      <c r="E738" t="str">
        <f ca="1"/>
        <v/>
      </c>
      <c r="F738" t="str">
        <f ca="1"/>
        <v/>
      </c>
      <c r="G738">
        <f ca="1"/>
        <v>1.7160745481858097E-2</v>
      </c>
      <c r="H738">
        <f ca="1"/>
        <v>7.3575384807481436E-2</v>
      </c>
      <c r="I738" t="str">
        <f ca="1"/>
        <v/>
      </c>
      <c r="J738" t="str">
        <f ca="1"/>
        <v/>
      </c>
      <c r="K738">
        <f ca="1"/>
        <v>0</v>
      </c>
    </row>
    <row r="739" spans="1:11" x14ac:dyDescent="0.25">
      <c r="A739">
        <f ca="1"/>
        <v>106.09999999999795</v>
      </c>
      <c r="B739" t="str">
        <f ca="1"/>
        <v/>
      </c>
      <c r="C739">
        <f ca="1"/>
        <v>2.1545816177026878E-2</v>
      </c>
      <c r="D739">
        <f ca="1"/>
        <v>3.7908631618347025E-2</v>
      </c>
      <c r="E739" t="str">
        <f ca="1"/>
        <v/>
      </c>
      <c r="F739" t="str">
        <f ca="1"/>
        <v/>
      </c>
      <c r="G739">
        <f ca="1"/>
        <v>1.7039864342330884E-2</v>
      </c>
      <c r="H739">
        <f ca="1"/>
        <v>7.3168960734448854E-2</v>
      </c>
      <c r="I739" t="str">
        <f ca="1"/>
        <v/>
      </c>
      <c r="J739" t="str">
        <f ca="1"/>
        <v/>
      </c>
      <c r="K739">
        <f ca="1"/>
        <v>0</v>
      </c>
    </row>
    <row r="740" spans="1:11" x14ac:dyDescent="0.25">
      <c r="A740">
        <f ca="1"/>
        <v>106.14999999999795</v>
      </c>
      <c r="B740" t="str">
        <f ca="1"/>
        <v/>
      </c>
      <c r="C740">
        <f ca="1"/>
        <v>2.1426300286278989E-2</v>
      </c>
      <c r="D740">
        <f ca="1"/>
        <v>3.7447083634164838E-2</v>
      </c>
      <c r="E740" t="str">
        <f ca="1"/>
        <v/>
      </c>
      <c r="F740" t="str">
        <f ca="1"/>
        <v/>
      </c>
      <c r="G740">
        <f ca="1"/>
        <v>1.6919364824441285E-2</v>
      </c>
      <c r="H740">
        <f ca="1"/>
        <v>7.2756677273037709E-2</v>
      </c>
      <c r="I740" t="str">
        <f ca="1"/>
        <v/>
      </c>
      <c r="J740" t="str">
        <f ca="1"/>
        <v/>
      </c>
      <c r="K740">
        <f ca="1"/>
        <v>0</v>
      </c>
    </row>
    <row r="741" spans="1:11" x14ac:dyDescent="0.25">
      <c r="A741">
        <f ca="1"/>
        <v>106.19999999999794</v>
      </c>
      <c r="B741" t="str">
        <f ca="1"/>
        <v/>
      </c>
      <c r="C741">
        <f ca="1"/>
        <v>2.1306914677576696E-2</v>
      </c>
      <c r="D741">
        <f ca="1"/>
        <v>3.6987456192679929E-2</v>
      </c>
      <c r="E741" t="str">
        <f ca="1"/>
        <v/>
      </c>
      <c r="F741" t="str">
        <f ca="1"/>
        <v/>
      </c>
      <c r="G741">
        <f ca="1"/>
        <v>1.6799250898487401E-2</v>
      </c>
      <c r="H741">
        <f ca="1"/>
        <v>7.2338659019380566E-2</v>
      </c>
      <c r="I741" t="str">
        <f ca="1"/>
        <v/>
      </c>
      <c r="J741" t="str">
        <f ca="1"/>
        <v/>
      </c>
      <c r="K741">
        <f ca="1"/>
        <v>0</v>
      </c>
    </row>
    <row r="742" spans="1:11" x14ac:dyDescent="0.25">
      <c r="A742">
        <f ca="1"/>
        <v>106.24999999999794</v>
      </c>
      <c r="B742" t="str">
        <f ca="1"/>
        <v/>
      </c>
      <c r="C742">
        <f ca="1"/>
        <v>2.1187664577574858E-2</v>
      </c>
      <c r="D742">
        <f ca="1"/>
        <v>3.6529817077823198E-2</v>
      </c>
      <c r="E742" t="str">
        <f ca="1"/>
        <v/>
      </c>
      <c r="F742" t="str">
        <f ca="1"/>
        <v/>
      </c>
      <c r="G742">
        <f ca="1"/>
        <v>1.6679526474626151E-2</v>
      </c>
      <c r="H742">
        <f ca="1"/>
        <v>7.1915031771396062E-2</v>
      </c>
      <c r="I742" t="str">
        <f ca="1"/>
        <v/>
      </c>
      <c r="J742" t="str">
        <f ca="1"/>
        <v/>
      </c>
      <c r="K742">
        <f ca="1"/>
        <v>0</v>
      </c>
    </row>
    <row r="743" spans="1:11" x14ac:dyDescent="0.25">
      <c r="A743">
        <f ca="1"/>
        <v>106.29999999999794</v>
      </c>
      <c r="B743" t="str">
        <f ca="1"/>
        <v/>
      </c>
      <c r="C743">
        <f ca="1"/>
        <v>2.1068555173606441E-2</v>
      </c>
      <c r="D743">
        <f ca="1"/>
        <v>3.6074232645434835E-2</v>
      </c>
      <c r="E743" t="str">
        <f ca="1"/>
        <v/>
      </c>
      <c r="F743" t="str">
        <f ca="1"/>
        <v/>
      </c>
      <c r="G743">
        <f ca="1"/>
        <v>1.6560195402867496E-2</v>
      </c>
      <c r="H743">
        <f ca="1"/>
        <v>7.1485922466002216E-2</v>
      </c>
      <c r="I743" t="str">
        <f ca="1"/>
        <v/>
      </c>
      <c r="J743" t="str">
        <f ca="1"/>
        <v/>
      </c>
      <c r="K743">
        <f ca="1"/>
        <v>0</v>
      </c>
    </row>
    <row r="744" spans="1:11" x14ac:dyDescent="0.25">
      <c r="A744">
        <f ca="1"/>
        <v>106.34999999999793</v>
      </c>
      <c r="B744" t="str">
        <f ca="1"/>
        <v/>
      </c>
      <c r="C744">
        <f ca="1"/>
        <v>2.0949591613385336E-2</v>
      </c>
      <c r="D744">
        <f ca="1"/>
        <v>3.5620767814557405E-2</v>
      </c>
      <c r="E744" t="str">
        <f ca="1"/>
        <v/>
      </c>
      <c r="F744" t="str">
        <f ca="1"/>
        <v/>
      </c>
      <c r="G744">
        <f ca="1"/>
        <v>1.6441261473076865E-2</v>
      </c>
      <c r="H744">
        <f ca="1"/>
        <v>7.1051459116061713E-2</v>
      </c>
      <c r="I744" t="str">
        <f ca="1"/>
        <v/>
      </c>
      <c r="J744" t="str">
        <f ca="1"/>
        <v/>
      </c>
      <c r="K744">
        <f ca="1"/>
        <v>0</v>
      </c>
    </row>
    <row r="745" spans="1:11" x14ac:dyDescent="0.25">
      <c r="A745">
        <f ca="1"/>
        <v>106.39999999999793</v>
      </c>
      <c r="B745" t="str">
        <f ca="1"/>
        <v/>
      </c>
      <c r="C745">
        <f ca="1"/>
        <v>2.0830779004715749E-2</v>
      </c>
      <c r="D745">
        <f ca="1"/>
        <v>3.5169486059551107E-2</v>
      </c>
      <c r="E745" t="str">
        <f ca="1"/>
        <v/>
      </c>
      <c r="F745" t="str">
        <f ca="1"/>
        <v/>
      </c>
      <c r="G745">
        <f ca="1"/>
        <v>1.6322728414986058E-2</v>
      </c>
      <c r="H745">
        <f ca="1"/>
        <v>7.0611770747102245E-2</v>
      </c>
      <c r="I745" t="str">
        <f ca="1"/>
        <v/>
      </c>
      <c r="J745" t="str">
        <f ca="1"/>
        <v/>
      </c>
      <c r="K745">
        <f ca="1"/>
        <v>0</v>
      </c>
    </row>
    <row r="746" spans="1:11" x14ac:dyDescent="0.25">
      <c r="A746">
        <f ca="1"/>
        <v>106.44999999999793</v>
      </c>
      <c r="B746" t="str">
        <f ca="1"/>
        <v/>
      </c>
      <c r="C746">
        <f ca="1"/>
        <v>2.0712122415208249E-2</v>
      </c>
      <c r="D746">
        <f ca="1"/>
        <v>3.4720449403025155E-2</v>
      </c>
      <c r="E746" t="str">
        <f ca="1"/>
        <v/>
      </c>
      <c r="F746" t="str">
        <f ca="1"/>
        <v/>
      </c>
      <c r="G746">
        <f ca="1"/>
        <v>1.6204599898212255E-2</v>
      </c>
      <c r="H746">
        <f ca="1"/>
        <v>7.0166987333856026E-2</v>
      </c>
      <c r="I746" t="str">
        <f ca="1"/>
        <v/>
      </c>
      <c r="J746" t="str">
        <f ca="1"/>
        <v/>
      </c>
      <c r="K746">
        <f ca="1"/>
        <v>0</v>
      </c>
    </row>
    <row r="747" spans="1:11" x14ac:dyDescent="0.25">
      <c r="A747">
        <f ca="1"/>
        <v>106.49999999999793</v>
      </c>
      <c r="B747" t="str">
        <f ca="1"/>
        <v/>
      </c>
      <c r="C747">
        <f ca="1"/>
        <v>2.0593626872002391E-2</v>
      </c>
      <c r="D747">
        <f ca="1"/>
        <v>3.4273718409579962E-2</v>
      </c>
      <c r="E747" t="str">
        <f ca="1"/>
        <v/>
      </c>
      <c r="F747" t="str">
        <f ca="1"/>
        <v/>
      </c>
      <c r="G747">
        <f ca="1"/>
        <v>1.6086879532285249E-2</v>
      </c>
      <c r="H747">
        <f ca="1"/>
        <v>6.9717239736661288E-2</v>
      </c>
      <c r="I747" t="str">
        <f ca="1"/>
        <v/>
      </c>
      <c r="J747" t="str">
        <f ca="1"/>
        <v/>
      </c>
      <c r="K747">
        <f ca="1"/>
        <v>0</v>
      </c>
    </row>
    <row r="748" spans="1:11" x14ac:dyDescent="0.25">
      <c r="A748">
        <f ca="1"/>
        <v>106.54999999999792</v>
      </c>
      <c r="B748" t="str">
        <f ca="1"/>
        <v/>
      </c>
      <c r="C748">
        <f ca="1"/>
        <v>2.0475297361495955E-2</v>
      </c>
      <c r="D748">
        <f ca="1"/>
        <v>3.3829352180352899E-2</v>
      </c>
      <c r="E748" t="str">
        <f ca="1"/>
        <v/>
      </c>
      <c r="F748" t="str">
        <f ca="1"/>
        <v/>
      </c>
      <c r="G748">
        <f ca="1"/>
        <v>1.5969570866682832E-2</v>
      </c>
      <c r="H748">
        <f ca="1"/>
        <v>6.9262659637769369E-2</v>
      </c>
      <c r="I748" t="str">
        <f ca="1"/>
        <v/>
      </c>
      <c r="J748" t="str">
        <f ca="1"/>
        <v/>
      </c>
      <c r="K748">
        <f ca="1"/>
        <v>0</v>
      </c>
    </row>
    <row r="749" spans="1:11" x14ac:dyDescent="0.25">
      <c r="A749">
        <f ca="1"/>
        <v>106.59999999999792</v>
      </c>
      <c r="B749" t="str">
        <f ca="1"/>
        <v/>
      </c>
      <c r="C749">
        <f ca="1"/>
        <v>2.035713882908086E-2</v>
      </c>
      <c r="D749">
        <f ca="1"/>
        <v>3.3387408348361097E-2</v>
      </c>
      <c r="E749" t="str">
        <f ca="1"/>
        <v/>
      </c>
      <c r="F749" t="str">
        <f ca="1"/>
        <v/>
      </c>
      <c r="G749">
        <f ca="1"/>
        <v>1.5852677390874169E-2</v>
      </c>
      <c r="H749">
        <f ca="1"/>
        <v>6.8803379477600124E-2</v>
      </c>
      <c r="I749" t="str">
        <f ca="1"/>
        <v/>
      </c>
      <c r="J749" t="str">
        <f ca="1"/>
        <v/>
      </c>
      <c r="K749">
        <f ca="1"/>
        <v>0</v>
      </c>
    </row>
    <row r="750" spans="1:11" x14ac:dyDescent="0.25">
      <c r="A750">
        <f ca="1"/>
        <v>106.64999999999792</v>
      </c>
      <c r="B750" t="str">
        <f ca="1"/>
        <v/>
      </c>
      <c r="C750">
        <f ca="1"/>
        <v>2.0239156178885647E-2</v>
      </c>
      <c r="D750">
        <f ca="1"/>
        <v>3.2947943074633626E-2</v>
      </c>
      <c r="E750" t="str">
        <f ca="1"/>
        <v/>
      </c>
      <c r="F750" t="str">
        <f ca="1"/>
        <v/>
      </c>
      <c r="G750">
        <f ca="1"/>
        <v>1.5736202534371226E-2</v>
      </c>
      <c r="H750">
        <f ca="1"/>
        <v>6.8339532390988778E-2</v>
      </c>
      <c r="I750" t="str">
        <f ca="1"/>
        <v/>
      </c>
      <c r="J750" t="str">
        <f ca="1"/>
        <v/>
      </c>
      <c r="K750">
        <f ca="1"/>
        <v>0</v>
      </c>
    </row>
    <row r="751" spans="1:11" x14ac:dyDescent="0.25">
      <c r="A751">
        <f ca="1"/>
        <v>106.69999999999791</v>
      </c>
      <c r="B751" t="str">
        <f ca="1"/>
        <v/>
      </c>
      <c r="C751">
        <f ca="1"/>
        <v>2.0121354273524648E-2</v>
      </c>
      <c r="D751">
        <f ca="1"/>
        <v>3.2511011045125007E-2</v>
      </c>
      <c r="E751" t="str">
        <f ca="1"/>
        <v/>
      </c>
      <c r="F751" t="str">
        <f ca="1"/>
        <v/>
      </c>
      <c r="G751">
        <f ca="1"/>
        <v>1.5620149666788027E-2</v>
      </c>
      <c r="H751">
        <f ca="1"/>
        <v>6.7871252143466412E-2</v>
      </c>
      <c r="I751" t="str">
        <f ca="1"/>
        <v/>
      </c>
      <c r="J751" t="str">
        <f ca="1"/>
        <v/>
      </c>
      <c r="K751">
        <f ca="1"/>
        <v>0</v>
      </c>
    </row>
    <row r="752" spans="1:11" x14ac:dyDescent="0.25">
      <c r="A752">
        <f ca="1"/>
        <v>106.74999999999791</v>
      </c>
      <c r="B752" t="str">
        <f ca="1"/>
        <v/>
      </c>
      <c r="C752">
        <f ca="1"/>
        <v>2.0003737933853686E-2</v>
      </c>
      <c r="D752">
        <f ca="1"/>
        <v>3.2076665468402016E-2</v>
      </c>
      <c r="E752" t="str">
        <f ca="1"/>
        <v/>
      </c>
      <c r="F752" t="str">
        <f ca="1"/>
        <v/>
      </c>
      <c r="G752">
        <f ca="1"/>
        <v>1.5504522097907888E-2</v>
      </c>
      <c r="H752">
        <f ca="1"/>
        <v>6.7398673067616433E-2</v>
      </c>
      <c r="I752" t="str">
        <f ca="1"/>
        <v/>
      </c>
      <c r="J752" t="str">
        <f ca="1"/>
        <v/>
      </c>
      <c r="K752">
        <f ca="1"/>
        <v>0</v>
      </c>
    </row>
    <row r="753" spans="1:11" x14ac:dyDescent="0.25">
      <c r="A753">
        <f ca="1"/>
        <v>106.79999999999791</v>
      </c>
      <c r="B753" t="str">
        <f ca="1"/>
        <v/>
      </c>
      <c r="C753">
        <f ca="1"/>
        <v>1.9886311938732498E-2</v>
      </c>
      <c r="D753">
        <f ca="1"/>
        <v>3.164495807409462E-2</v>
      </c>
      <c r="E753" t="str">
        <f ca="1"/>
        <v/>
      </c>
      <c r="F753" t="str">
        <f ca="1"/>
        <v/>
      </c>
      <c r="G753">
        <f ca="1"/>
        <v>1.5389323077758294E-2</v>
      </c>
      <c r="H753">
        <f ca="1"/>
        <v>6.6921929999549046E-2</v>
      </c>
      <c r="I753" t="str">
        <f ca="1"/>
        <v/>
      </c>
      <c r="J753" t="str">
        <f ca="1"/>
        <v/>
      </c>
      <c r="K753">
        <f ca="1"/>
        <v>0</v>
      </c>
    </row>
    <row r="754" spans="1:11" x14ac:dyDescent="0.25">
      <c r="A754">
        <f ca="1"/>
        <v>106.84999999999791</v>
      </c>
      <c r="B754" t="str">
        <f ca="1"/>
        <v/>
      </c>
      <c r="C754">
        <f ca="1"/>
        <v>1.9769081024793734E-2</v>
      </c>
      <c r="D754">
        <f ca="1"/>
        <v>3.1215939112102086E-2</v>
      </c>
      <c r="E754" t="str">
        <f ca="1"/>
        <v/>
      </c>
      <c r="F754" t="str">
        <f ca="1"/>
        <v/>
      </c>
      <c r="G754">
        <f ca="1"/>
        <v>1.5274555796693604E-2</v>
      </c>
      <c r="H754">
        <f ca="1"/>
        <v>6.6441158215534951E-2</v>
      </c>
      <c r="I754" t="str">
        <f ca="1"/>
        <v/>
      </c>
      <c r="J754" t="str">
        <f ca="1"/>
        <v/>
      </c>
      <c r="K754">
        <f ca="1"/>
        <v>0</v>
      </c>
    </row>
    <row r="755" spans="1:11" x14ac:dyDescent="0.25">
      <c r="A755">
        <f ca="1"/>
        <v>106.8999999999979</v>
      </c>
      <c r="B755" t="str">
        <f ca="1"/>
        <v/>
      </c>
      <c r="C755">
        <f ca="1"/>
        <v>1.9652049886218558E-2</v>
      </c>
      <c r="D755">
        <f ca="1"/>
        <v>3.0789657352544568E-2</v>
      </c>
      <c r="E755" t="str">
        <f ca="1"/>
        <v/>
      </c>
      <c r="F755" t="str">
        <f ca="1"/>
        <v/>
      </c>
      <c r="G755">
        <f ca="1"/>
        <v>1.5160223385485316E-2</v>
      </c>
      <c r="H755">
        <f ca="1"/>
        <v>6.5956493368839519E-2</v>
      </c>
      <c r="I755" t="str">
        <f ca="1"/>
        <v/>
      </c>
      <c r="J755" t="str">
        <f ca="1"/>
        <v xml:space="preserve">
▲</v>
      </c>
      <c r="K755">
        <f ca="1"/>
        <v>0</v>
      </c>
    </row>
    <row r="756" spans="1:11" x14ac:dyDescent="0.25">
      <c r="A756">
        <f ca="1"/>
        <v>106.9499999999979</v>
      </c>
      <c r="B756" t="str">
        <f ca="1"/>
        <v/>
      </c>
      <c r="C756">
        <f ca="1"/>
        <v>1.9535223174518879E-2</v>
      </c>
      <c r="D756">
        <f ca="1"/>
        <v>3.0366160086450062E-2</v>
      </c>
      <c r="E756" t="str">
        <f ca="1"/>
        <v/>
      </c>
      <c r="F756" t="str">
        <f ca="1"/>
        <v/>
      </c>
      <c r="G756">
        <f ca="1"/>
        <v>1.5046328915419975E-2</v>
      </c>
      <c r="H756">
        <f ca="1"/>
        <v>6.5468071426798086E-2</v>
      </c>
      <c r="I756" t="str">
        <f ca="1"/>
        <v/>
      </c>
      <c r="J756" t="str">
        <f ca="1"/>
        <v/>
      </c>
      <c r="K756">
        <f ca="1"/>
        <v>0</v>
      </c>
    </row>
    <row r="757" spans="1:11" x14ac:dyDescent="0.25">
      <c r="A757">
        <f ca="1"/>
        <v>106.9999999999979</v>
      </c>
      <c r="B757" t="str">
        <f ca="1"/>
        <v/>
      </c>
      <c r="C757">
        <f ca="1"/>
        <v>1.9418605498326195E-2</v>
      </c>
      <c r="D757">
        <f ca="1"/>
        <v>2.9945493127166607E-2</v>
      </c>
      <c r="E757" t="str">
        <f ca="1"/>
        <v/>
      </c>
      <c r="F757" t="str">
        <f ca="1"/>
        <v/>
      </c>
      <c r="G757">
        <f ca="1"/>
        <v>1.493287539840449E-2</v>
      </c>
      <c r="H757">
        <f ca="1"/>
        <v>6.4976028608172448E-2</v>
      </c>
      <c r="I757" t="str">
        <f ca="1"/>
        <v/>
      </c>
      <c r="J757" t="str">
        <f ca="1"/>
        <v/>
      </c>
      <c r="K757">
        <f ca="1"/>
        <v>0</v>
      </c>
    </row>
    <row r="758" spans="1:11" x14ac:dyDescent="0.25">
      <c r="A758">
        <f ca="1"/>
        <v>107.04999999999789</v>
      </c>
      <c r="B758" t="str">
        <f ca="1"/>
        <v/>
      </c>
      <c r="C758">
        <f ca="1"/>
        <v>1.9302201423187008E-2</v>
      </c>
      <c r="D758">
        <f ca="1"/>
        <v>2.9527700812488688E-2</v>
      </c>
      <c r="E758" t="str">
        <f ca="1"/>
        <v/>
      </c>
      <c r="F758" t="str">
        <f ca="1"/>
        <v/>
      </c>
      <c r="G758">
        <f ca="1"/>
        <v>1.4819865787078983E-2</v>
      </c>
      <c r="H758">
        <f ca="1"/>
        <v>6.4480501320828373E-2</v>
      </c>
      <c r="I758" t="str">
        <f ca="1"/>
        <v/>
      </c>
      <c r="J758" t="str">
        <f ca="1"/>
        <v/>
      </c>
      <c r="K758">
        <f ca="1"/>
        <v>0</v>
      </c>
    </row>
    <row r="759" spans="1:11" x14ac:dyDescent="0.25">
      <c r="A759">
        <f ca="1"/>
        <v>107.09999999999789</v>
      </c>
      <c r="B759" t="str">
        <f ca="1"/>
        <v/>
      </c>
      <c r="C759">
        <f ca="1"/>
        <v>1.9186015471364833E-2</v>
      </c>
      <c r="D759">
        <f ca="1"/>
        <v>2.9112826007486957E-2</v>
      </c>
      <c r="E759" t="str">
        <f ca="1"/>
        <v/>
      </c>
      <c r="F759" t="str">
        <f ca="1"/>
        <v/>
      </c>
      <c r="G759">
        <f ca="1"/>
        <v>1.4707302974936881E-2</v>
      </c>
      <c r="H759">
        <f ca="1"/>
        <v>6.3981626099772967E-2</v>
      </c>
      <c r="I759" t="str">
        <f ca="1"/>
        <v/>
      </c>
      <c r="J759" t="str">
        <f ca="1"/>
        <v/>
      </c>
      <c r="K759">
        <f ca="1"/>
        <v>0</v>
      </c>
    </row>
    <row r="760" spans="1:11" x14ac:dyDescent="0.25">
      <c r="A760">
        <f ca="1"/>
        <v>107.14999999999789</v>
      </c>
      <c r="B760" t="str">
        <f ca="1"/>
        <v/>
      </c>
      <c r="C760">
        <f ca="1"/>
        <v>1.9070052121648827E-2</v>
      </c>
      <c r="D760">
        <f ca="1"/>
        <v>2.8700910108029821E-2</v>
      </c>
      <c r="E760" t="str">
        <f ca="1"/>
        <v/>
      </c>
      <c r="F760" t="str">
        <f ca="1"/>
        <v/>
      </c>
      <c r="G760">
        <f ca="1"/>
        <v>1.4595189796452357E-2</v>
      </c>
      <c r="H760">
        <f ca="1"/>
        <v>6.3479539545590782E-2</v>
      </c>
      <c r="I760" t="str">
        <f ca="1"/>
        <v xml:space="preserve">
▲</v>
      </c>
      <c r="J760" t="str">
        <f ca="1"/>
        <v/>
      </c>
      <c r="K760">
        <f ca="1"/>
        <v>0</v>
      </c>
    </row>
    <row r="761" spans="1:11" x14ac:dyDescent="0.25">
      <c r="A761">
        <f ca="1"/>
        <v>107.19999999999789</v>
      </c>
      <c r="B761" t="str">
        <f ca="1"/>
        <v/>
      </c>
      <c r="C761">
        <f ca="1"/>
        <v>1.8954315809168912E-2</v>
      </c>
      <c r="D761">
        <f ca="1"/>
        <v>2.8291993044984982E-2</v>
      </c>
      <c r="E761" t="str">
        <f ca="1"/>
        <v/>
      </c>
      <c r="F761" t="str">
        <f ca="1"/>
        <v/>
      </c>
      <c r="G761">
        <f ca="1"/>
        <v>1.4483529027214927E-2</v>
      </c>
      <c r="H761">
        <f ca="1"/>
        <v>6.2974378263316227E-2</v>
      </c>
      <c r="I761" t="str">
        <f ca="1"/>
        <v/>
      </c>
      <c r="J761" t="str">
        <f ca="1"/>
        <v/>
      </c>
      <c r="K761">
        <f ca="1"/>
        <v>0</v>
      </c>
    </row>
    <row r="762" spans="1:11" x14ac:dyDescent="0.25">
      <c r="A762">
        <f ca="1"/>
        <v>107.24999999999788</v>
      </c>
      <c r="B762" t="str">
        <f ca="1"/>
        <v/>
      </c>
      <c r="C762">
        <f ca="1"/>
        <v>1.8838810925217518E-2</v>
      </c>
      <c r="D762">
        <f ca="1"/>
        <v>2.7886113289089177E-2</v>
      </c>
      <c r="E762" t="str">
        <f ca="1"/>
        <v/>
      </c>
      <c r="F762" t="str">
        <f ca="1"/>
        <v/>
      </c>
      <c r="G762">
        <f ca="1"/>
        <v>1.43723233840712E-2</v>
      </c>
      <c r="H762">
        <f ca="1"/>
        <v>6.2466278801780087E-2</v>
      </c>
      <c r="I762" t="str">
        <f ca="1"/>
        <v/>
      </c>
      <c r="J762" t="str">
        <f ca="1"/>
        <v/>
      </c>
      <c r="K762">
        <f ca="1"/>
        <v>0</v>
      </c>
    </row>
    <row r="763" spans="1:11" x14ac:dyDescent="0.25">
      <c r="A763">
        <f ca="1"/>
        <v>107.29999999999788</v>
      </c>
      <c r="B763" t="str">
        <f ca="1"/>
        <v/>
      </c>
      <c r="C763">
        <f ca="1"/>
        <v>1.8723541817077836E-2</v>
      </c>
      <c r="D763">
        <f ca="1"/>
        <v>2.748330785647337E-2</v>
      </c>
      <c r="E763" t="str">
        <f ca="1"/>
        <v/>
      </c>
      <c r="F763" t="str">
        <f ca="1"/>
        <v/>
      </c>
      <c r="G763">
        <f ca="1"/>
        <v>1.4261575525273629E-2</v>
      </c>
      <c r="H763">
        <f ca="1"/>
        <v>6.1955377593466199E-2</v>
      </c>
      <c r="I763" t="str">
        <f ca="1"/>
        <v/>
      </c>
      <c r="J763" t="str">
        <f ca="1"/>
        <v/>
      </c>
      <c r="K763">
        <f ca="1"/>
        <v>0</v>
      </c>
    </row>
    <row r="764" spans="1:11" x14ac:dyDescent="0.25">
      <c r="A764">
        <f ca="1"/>
        <v>107.34999999999788</v>
      </c>
      <c r="B764" t="str">
        <f ca="1"/>
        <v/>
      </c>
      <c r="C764">
        <f ca="1"/>
        <v>1.8608512787858605E-2</v>
      </c>
      <c r="D764">
        <f ca="1"/>
        <v>2.7083612314831158E-2</v>
      </c>
      <c r="E764" t="str">
        <f ca="1"/>
        <v/>
      </c>
      <c r="F764" t="str">
        <f ca="1"/>
        <v/>
      </c>
      <c r="G764">
        <f ca="1"/>
        <v>1.415128805063628E-2</v>
      </c>
      <c r="H764">
        <f ca="1"/>
        <v>6.1441810894914836E-2</v>
      </c>
      <c r="I764" t="str">
        <f ca="1"/>
        <v/>
      </c>
      <c r="J764" t="str">
        <f ca="1"/>
        <v/>
      </c>
      <c r="K764">
        <f ca="1"/>
        <v>0</v>
      </c>
    </row>
    <row r="765" spans="1:11" x14ac:dyDescent="0.25">
      <c r="A765">
        <f ca="1"/>
        <v>107.39999999999787</v>
      </c>
      <c r="B765" t="str">
        <f ca="1"/>
        <v/>
      </c>
      <c r="C765">
        <f ca="1"/>
        <v>1.8493728096335402E-2</v>
      </c>
      <c r="D765">
        <f ca="1"/>
        <v>2.6687060790217251E-2</v>
      </c>
      <c r="E765" t="str">
        <f ca="1"/>
        <v/>
      </c>
      <c r="F765" t="str">
        <f ca="1"/>
        <v/>
      </c>
      <c r="G765">
        <f ca="1"/>
        <v>1.4041463501697429E-2</v>
      </c>
      <c r="H765">
        <f ca="1"/>
        <v>6.0925714727707601E-2</v>
      </c>
      <c r="I765" t="str">
        <f ca="1"/>
        <v/>
      </c>
      <c r="J765" t="str">
        <f ca="1"/>
        <v/>
      </c>
      <c r="K765">
        <f ca="1"/>
        <v>0</v>
      </c>
    </row>
    <row r="766" spans="1:11" x14ac:dyDescent="0.25">
      <c r="A766">
        <f ca="1"/>
        <v>107.44999999999787</v>
      </c>
      <c r="B766" t="str">
        <f ca="1"/>
        <v/>
      </c>
      <c r="C766">
        <f ca="1"/>
        <v>1.8379191956798498E-2</v>
      </c>
      <c r="D766">
        <f ca="1"/>
        <v>2.6293685974462883E-2</v>
      </c>
      <c r="E766" t="str">
        <f ca="1"/>
        <v/>
      </c>
      <c r="F766" t="str">
        <f ca="1"/>
        <v/>
      </c>
      <c r="G766">
        <f ca="1"/>
        <v>1.3932104361889014E-2</v>
      </c>
      <c r="H766">
        <f ca="1"/>
        <v>6.0407224820068627E-2</v>
      </c>
      <c r="I766" t="str">
        <f ca="1"/>
        <v/>
      </c>
      <c r="J766" t="str">
        <f ca="1"/>
        <v/>
      </c>
      <c r="K766">
        <f ca="1"/>
        <v>0</v>
      </c>
    </row>
    <row r="767" spans="1:11" x14ac:dyDescent="0.25">
      <c r="A767">
        <f ca="1"/>
        <v>107.49999999999787</v>
      </c>
      <c r="B767" t="str">
        <f ca="1"/>
        <v/>
      </c>
      <c r="C767">
        <f ca="1"/>
        <v>1.8264908538907058E-2</v>
      </c>
      <c r="D767">
        <f ca="1"/>
        <v>2.5903519133194913E-2</v>
      </c>
      <c r="E767" t="str">
        <f ca="1"/>
        <v/>
      </c>
      <c r="F767" t="str">
        <f ca="1"/>
        <v/>
      </c>
      <c r="G767">
        <f ca="1"/>
        <v>1.3823213056712776E-2</v>
      </c>
      <c r="H767">
        <f ca="1"/>
        <v>5.988647654911574E-2</v>
      </c>
      <c r="I767" t="str">
        <f ca="1"/>
        <v/>
      </c>
      <c r="J767" t="str">
        <f ca="1"/>
        <v/>
      </c>
      <c r="K767">
        <f ca="1"/>
        <v>0</v>
      </c>
    </row>
    <row r="768" spans="1:11" x14ac:dyDescent="0.25">
      <c r="A768">
        <f ca="1"/>
        <v>107.54999999999787</v>
      </c>
      <c r="B768" t="str">
        <f ca="1"/>
        <v/>
      </c>
      <c r="C768">
        <f ca="1"/>
        <v>1.8150881967549947E-2</v>
      </c>
      <c r="D768">
        <f ca="1"/>
        <v>2.5516590114444827E-2</v>
      </c>
      <c r="E768" t="str">
        <f ca="1"/>
        <v/>
      </c>
      <c r="F768" t="str">
        <f ca="1"/>
        <v/>
      </c>
      <c r="G768">
        <f ca="1"/>
        <v>1.3714791953923068E-2</v>
      </c>
      <c r="H768">
        <f ca="1"/>
        <v>5.9363604883794503E-2</v>
      </c>
      <c r="I768" t="str">
        <f ca="1"/>
        <v/>
      </c>
      <c r="J768" t="str">
        <f ca="1"/>
        <v/>
      </c>
      <c r="K768">
        <f ca="1"/>
        <v>0</v>
      </c>
    </row>
    <row r="769" spans="1:11" x14ac:dyDescent="0.25">
      <c r="A769">
        <f ca="1"/>
        <v>107.59999999999786</v>
      </c>
      <c r="B769" t="str">
        <f ca="1"/>
        <v/>
      </c>
      <c r="C769">
        <f ca="1"/>
        <v>1.8037116322712893E-2</v>
      </c>
      <c r="D769">
        <f ca="1"/>
        <v>2.513292735783396E-2</v>
      </c>
      <c r="E769" t="str">
        <f ca="1"/>
        <v/>
      </c>
      <c r="F769" t="str">
        <f ca="1"/>
        <v/>
      </c>
      <c r="G769">
        <f ca="1"/>
        <v>1.3606843363716183E-2</v>
      </c>
      <c r="H769">
        <f ca="1"/>
        <v>5.8838744328527419E-2</v>
      </c>
      <c r="I769" t="str">
        <f ca="1"/>
        <v/>
      </c>
      <c r="J769" t="str">
        <f ca="1"/>
        <v/>
      </c>
      <c r="K769">
        <f ca="1"/>
        <v>0</v>
      </c>
    </row>
    <row r="770" spans="1:11" x14ac:dyDescent="0.25">
      <c r="A770">
        <f ca="1"/>
        <v>107.64999999999786</v>
      </c>
      <c r="B770" t="str">
        <f ca="1"/>
        <v/>
      </c>
      <c r="C770">
        <f ca="1"/>
        <v>1.7923615639352082E-2</v>
      </c>
      <c r="D770">
        <f ca="1"/>
        <v>2.4752557904320842E-2</v>
      </c>
      <c r="E770" t="str">
        <f ca="1"/>
        <v/>
      </c>
      <c r="F770" t="str">
        <f ca="1"/>
        <v/>
      </c>
      <c r="G770">
        <f ca="1"/>
        <v>1.3499369538926248E-2</v>
      </c>
      <c r="H770">
        <f ca="1"/>
        <v>5.8312028867609521E-2</v>
      </c>
      <c r="I770" t="str">
        <f ca="1"/>
        <v/>
      </c>
      <c r="J770" t="str">
        <f ca="1"/>
        <v/>
      </c>
      <c r="K770">
        <f ca="1"/>
        <v>0</v>
      </c>
    </row>
    <row r="771" spans="1:11" x14ac:dyDescent="0.25">
      <c r="A771">
        <f ca="1"/>
        <v>107.69999999999786</v>
      </c>
      <c r="B771" t="str">
        <f ca="1"/>
        <v/>
      </c>
      <c r="C771">
        <f ca="1"/>
        <v>1.7810383907274206E-2</v>
      </c>
      <c r="D771">
        <f ca="1"/>
        <v>2.4375507406496442E-2</v>
      </c>
      <c r="E771" t="str">
        <f ca="1"/>
        <v/>
      </c>
      <c r="F771" t="str">
        <f ca="1"/>
        <v/>
      </c>
      <c r="G771">
        <f ca="1"/>
        <v>1.3392372675227389E-2</v>
      </c>
      <c r="H771">
        <f ca="1"/>
        <v>5.7783591910380849E-2</v>
      </c>
      <c r="I771" t="str">
        <f ca="1"/>
        <v/>
      </c>
      <c r="J771" t="str">
        <f ca="1"/>
        <v/>
      </c>
      <c r="K771">
        <f ca="1"/>
        <v>0</v>
      </c>
    </row>
    <row r="772" spans="1:11" x14ac:dyDescent="0.25">
      <c r="A772">
        <f ca="1"/>
        <v>107.74999999999785</v>
      </c>
      <c r="B772" t="str">
        <f ca="1"/>
        <v/>
      </c>
      <c r="C772">
        <f ca="1"/>
        <v>1.7697425071022812E-2</v>
      </c>
      <c r="D772">
        <f ca="1"/>
        <v>2.4001800139413085E-2</v>
      </c>
      <c r="E772" t="str">
        <f ca="1"/>
        <v/>
      </c>
      <c r="F772" t="str">
        <f ca="1"/>
        <v/>
      </c>
      <c r="G772">
        <f ca="1"/>
        <v>1.3285854911342319E-2</v>
      </c>
      <c r="H772">
        <f ca="1"/>
        <v>5.7253566237205469E-2</v>
      </c>
      <c r="I772" t="str">
        <f ca="1"/>
        <v/>
      </c>
      <c r="J772" t="str">
        <f ca="1"/>
        <v/>
      </c>
      <c r="K772">
        <f ca="1"/>
        <v>0</v>
      </c>
    </row>
    <row r="773" spans="1:11" x14ac:dyDescent="0.25">
      <c r="A773">
        <f ca="1"/>
        <v>107.79999999999785</v>
      </c>
      <c r="B773" t="str">
        <f ca="1"/>
        <v/>
      </c>
      <c r="C773">
        <f ca="1"/>
        <v>1.7584743029771074E-2</v>
      </c>
      <c r="D773">
        <f ca="1"/>
        <v>2.3631459011932303E-2</v>
      </c>
      <c r="E773" t="str">
        <f ca="1"/>
        <v/>
      </c>
      <c r="F773" t="str">
        <f ca="1"/>
        <v/>
      </c>
      <c r="G773">
        <f ca="1"/>
        <v>1.3179818329257074E-2</v>
      </c>
      <c r="H773">
        <f ca="1"/>
        <v>5.6722083946285702E-2</v>
      </c>
      <c r="I773" t="str">
        <f ca="1"/>
        <v/>
      </c>
      <c r="J773" t="str">
        <f ca="1"/>
        <v/>
      </c>
      <c r="K773">
        <f ca="1"/>
        <v>0</v>
      </c>
    </row>
    <row r="774" spans="1:11" x14ac:dyDescent="0.25">
      <c r="A774">
        <f ca="1"/>
        <v>107.84999999999785</v>
      </c>
      <c r="B774" t="str">
        <f ca="1"/>
        <v/>
      </c>
      <c r="C774">
        <f ca="1"/>
        <v>1.7472341637220862E-2</v>
      </c>
      <c r="D774">
        <f ca="1"/>
        <v>2.3264505578577132E-2</v>
      </c>
      <c r="E774" t="str">
        <f ca="1"/>
        <v/>
      </c>
      <c r="F774" t="str">
        <f ca="1"/>
        <v/>
      </c>
      <c r="G774">
        <f ca="1"/>
        <v>1.3074264954441956E-2</v>
      </c>
      <c r="H774">
        <f ca="1"/>
        <v>5.6189276401339354E-2</v>
      </c>
      <c r="I774" t="str">
        <f ca="1"/>
        <v/>
      </c>
      <c r="J774" t="str">
        <f ca="1"/>
        <v/>
      </c>
      <c r="K774">
        <f ca="1"/>
        <v>0</v>
      </c>
    </row>
    <row r="775" spans="1:11" x14ac:dyDescent="0.25">
      <c r="A775">
        <f ca="1"/>
        <v>107.89999999999785</v>
      </c>
      <c r="B775" t="str">
        <f ca="1"/>
        <v/>
      </c>
      <c r="C775">
        <f ca="1"/>
        <v>1.7360224701508126E-2</v>
      </c>
      <c r="D775">
        <f ca="1"/>
        <v>2.2900960051874069E-2</v>
      </c>
      <c r="E775" t="str">
        <f ca="1"/>
        <v/>
      </c>
      <c r="F775" t="str">
        <f ca="1"/>
        <v/>
      </c>
      <c r="G775">
        <f ca="1"/>
        <v>1.2969196756078466E-2</v>
      </c>
      <c r="H775">
        <f ca="1"/>
        <v>5.5655274180166928E-2</v>
      </c>
      <c r="I775" t="str">
        <f ca="1"/>
        <v/>
      </c>
      <c r="J775" t="str">
        <f ca="1"/>
        <v/>
      </c>
      <c r="K775">
        <f ca="1"/>
        <v>0</v>
      </c>
    </row>
    <row r="776" spans="1:11" x14ac:dyDescent="0.25">
      <c r="A776">
        <f ca="1"/>
        <v>107.94999999999784</v>
      </c>
      <c r="B776" t="str">
        <f ca="1"/>
        <v/>
      </c>
      <c r="C776">
        <f ca="1"/>
        <v>1.7248395985114566E-2</v>
      </c>
      <c r="D776">
        <f ca="1"/>
        <v>2.254084131516957E-2</v>
      </c>
      <c r="E776" t="str">
        <f ca="1"/>
        <v/>
      </c>
      <c r="F776" t="str">
        <f ca="1"/>
        <v/>
      </c>
      <c r="G776">
        <f ca="1"/>
        <v>1.2864615647292264E-2</v>
      </c>
      <c r="H776">
        <f ca="1"/>
        <v>5.5120207024134643E-2</v>
      </c>
      <c r="I776" t="str">
        <f ca="1"/>
        <v/>
      </c>
      <c r="J776" t="str">
        <f ca="1"/>
        <v/>
      </c>
      <c r="K776">
        <f ca="1"/>
        <v>0</v>
      </c>
    </row>
    <row r="777" spans="1:11" x14ac:dyDescent="0.25">
      <c r="A777">
        <f ca="1"/>
        <v>107.99999999999784</v>
      </c>
      <c r="B777" t="str">
        <f ca="1"/>
        <v/>
      </c>
      <c r="C777">
        <f ca="1"/>
        <v>1.713685920478555E-2</v>
      </c>
      <c r="D777">
        <f ca="1"/>
        <v>2.2184166935906448E-2</v>
      </c>
      <c r="E777" t="str">
        <f ca="1"/>
        <v/>
      </c>
      <c r="F777" t="str">
        <f ca="1"/>
        <v/>
      </c>
      <c r="G777">
        <f ca="1"/>
        <v>1.2760523485391959E-2</v>
      </c>
      <c r="H777">
        <f ca="1"/>
        <v>5.4584203788598358E-2</v>
      </c>
      <c r="I777" t="str">
        <f ca="1"/>
        <v/>
      </c>
      <c r="J777" t="str">
        <f ca="1"/>
        <v/>
      </c>
      <c r="K777">
        <f ca="1"/>
        <v>0</v>
      </c>
    </row>
    <row r="778" spans="1:11" x14ac:dyDescent="0.25">
      <c r="A778">
        <f ca="1"/>
        <v>108.04999999999784</v>
      </c>
      <c r="B778" t="str">
        <f ca="1"/>
        <v/>
      </c>
      <c r="C778">
        <f ca="1"/>
        <v>1.7025618031454262E-2</v>
      </c>
      <c r="D778">
        <f ca="1"/>
        <v>2.1830953179344682E-2</v>
      </c>
      <c r="E778" t="str">
        <f ca="1"/>
        <v/>
      </c>
      <c r="F778" t="str">
        <f ca="1"/>
        <v/>
      </c>
      <c r="G778">
        <f ca="1"/>
        <v>1.2656922072113766E-2</v>
      </c>
      <c r="H778">
        <f ca="1"/>
        <v>5.4047392394292376E-2</v>
      </c>
      <c r="I778" t="str">
        <f ca="1"/>
        <v/>
      </c>
      <c r="J778" t="str">
        <f ca="1"/>
        <v/>
      </c>
      <c r="K778">
        <f ca="1"/>
        <v>0</v>
      </c>
    </row>
    <row r="779" spans="1:11" x14ac:dyDescent="0.25">
      <c r="A779">
        <f ca="1"/>
        <v>108.09999999999783</v>
      </c>
      <c r="B779" t="str">
        <f ca="1"/>
        <v/>
      </c>
      <c r="C779">
        <f ca="1"/>
        <v>1.691467609017204E-2</v>
      </c>
      <c r="D779">
        <f ca="1"/>
        <v>2.1481215022711837E-2</v>
      </c>
      <c r="E779" t="str">
        <f ca="1"/>
        <v/>
      </c>
      <c r="F779" t="str">
        <f ca="1"/>
        <v/>
      </c>
      <c r="G779">
        <f ca="1"/>
        <v>1.2553813153871786E-2</v>
      </c>
      <c r="H779">
        <f ca="1"/>
        <v>5.3509899779706223E-2</v>
      </c>
      <c r="I779" t="str">
        <f ca="1"/>
        <v/>
      </c>
      <c r="J779" t="str">
        <f ca="1"/>
        <v/>
      </c>
      <c r="K779">
        <f ca="1"/>
        <v>0</v>
      </c>
    </row>
    <row r="780" spans="1:11" x14ac:dyDescent="0.25">
      <c r="A780">
        <f ca="1"/>
        <v>108.14999999999783</v>
      </c>
      <c r="B780" t="str">
        <f ca="1"/>
        <v/>
      </c>
      <c r="C780">
        <f ca="1"/>
        <v>1.6804036960044896E-2</v>
      </c>
      <c r="D780">
        <f ca="1"/>
        <v>2.113496616976767E-2</v>
      </c>
      <c r="E780" t="str">
        <f ca="1"/>
        <v/>
      </c>
      <c r="F780" t="str">
        <f ca="1"/>
        <v/>
      </c>
      <c r="G780">
        <f ca="1"/>
        <v>1.2451198422013978E-2</v>
      </c>
      <c r="H780">
        <f ca="1"/>
        <v>5.2971851854471348E-2</v>
      </c>
      <c r="I780" t="str">
        <f ca="1"/>
        <v/>
      </c>
      <c r="J780" t="str">
        <f ca="1"/>
        <v/>
      </c>
      <c r="K780">
        <f ca="1"/>
        <v>0</v>
      </c>
    </row>
    <row r="781" spans="1:11" x14ac:dyDescent="0.25">
      <c r="A781">
        <f ca="1"/>
        <v>108.19999999999783</v>
      </c>
      <c r="B781" t="str">
        <f ca="1"/>
        <v/>
      </c>
      <c r="C781">
        <f ca="1"/>
        <v>1.6693704174176167E-2</v>
      </c>
      <c r="D781">
        <f ca="1"/>
        <v>2.0792219065767649E-2</v>
      </c>
      <c r="E781" t="str">
        <f ca="1"/>
        <v/>
      </c>
      <c r="F781" t="str">
        <f ca="1"/>
        <v/>
      </c>
      <c r="G781">
        <f ca="1"/>
        <v>1.2349079513083632E-2</v>
      </c>
      <c r="H781">
        <f ca="1"/>
        <v>5.2433373453779006E-2</v>
      </c>
      <c r="I781" t="str">
        <f ca="1"/>
        <v/>
      </c>
      <c r="J781" t="str">
        <f ca="1"/>
        <v/>
      </c>
      <c r="K781">
        <f ca="1"/>
        <v>0</v>
      </c>
    </row>
    <row r="782" spans="1:11" x14ac:dyDescent="0.25">
      <c r="A782">
        <f ca="1"/>
        <v>108.24999999999783</v>
      </c>
      <c r="B782" t="str">
        <f ca="1"/>
        <v/>
      </c>
      <c r="C782">
        <f ca="1"/>
        <v>1.6583681219615249E-2</v>
      </c>
      <c r="D782">
        <f ca="1"/>
        <v>2.0452984912810279E-2</v>
      </c>
      <c r="E782" t="str">
        <f ca="1"/>
        <v/>
      </c>
      <c r="F782" t="str">
        <f ca="1"/>
        <v/>
      </c>
      <c r="G782">
        <f ca="1"/>
        <v>1.2247458009086292E-2</v>
      </c>
      <c r="H782">
        <f ca="1"/>
        <v>5.1894588293849166E-2</v>
      </c>
      <c r="I782" t="str">
        <f ca="1"/>
        <v/>
      </c>
      <c r="J782" t="str">
        <f ca="1"/>
        <v/>
      </c>
      <c r="K782">
        <f ca="1"/>
        <v>0</v>
      </c>
    </row>
    <row r="783" spans="1:11" x14ac:dyDescent="0.25">
      <c r="A783">
        <f ca="1"/>
        <v>108.29999999999782</v>
      </c>
      <c r="B783" t="str">
        <f ca="1"/>
        <v/>
      </c>
      <c r="C783">
        <f ca="1"/>
        <v>1.6473971537312452E-2</v>
      </c>
      <c r="D783">
        <f ca="1"/>
        <v>2.0117273685552654E-2</v>
      </c>
      <c r="E783" t="str">
        <f ca="1"/>
        <v/>
      </c>
      <c r="F783" t="str">
        <f ca="1"/>
        <v/>
      </c>
      <c r="G783">
        <f ca="1"/>
        <v>1.2146335437762029E-2</v>
      </c>
      <c r="H783">
        <f ca="1"/>
        <v>5.1355618928469647E-2</v>
      </c>
      <c r="I783" t="str">
        <f ca="1"/>
        <v/>
      </c>
      <c r="J783" t="str">
        <f ca="1"/>
        <v/>
      </c>
      <c r="K783">
        <f ca="1"/>
        <v>0</v>
      </c>
    </row>
    <row r="784" spans="1:11" x14ac:dyDescent="0.25">
      <c r="A784">
        <f ca="1"/>
        <v>108.34999999999782</v>
      </c>
      <c r="B784" t="str">
        <f ca="1"/>
        <v/>
      </c>
      <c r="C784">
        <f ca="1"/>
        <v>1.6364578522079856E-2</v>
      </c>
      <c r="D784">
        <f ca="1"/>
        <v>1.978509414727915E-2</v>
      </c>
      <c r="E784" t="str">
        <f ca="1"/>
        <v/>
      </c>
      <c r="F784" t="str">
        <f ca="1"/>
        <v/>
      </c>
      <c r="G784">
        <f ca="1"/>
        <v>1.2045713272863011E-2</v>
      </c>
      <c r="H784">
        <f ca="1"/>
        <v>5.081658670662343E-2</v>
      </c>
      <c r="I784" t="str">
        <f ca="1"/>
        <v/>
      </c>
      <c r="J784" t="str">
        <f ca="1"/>
        <v/>
      </c>
      <c r="K784">
        <f ca="1"/>
        <v>0</v>
      </c>
    </row>
    <row r="785" spans="1:11" x14ac:dyDescent="0.25">
      <c r="A785">
        <f ca="1"/>
        <v>108.39999999999782</v>
      </c>
      <c r="B785" t="str">
        <f ca="1"/>
        <v/>
      </c>
      <c r="C785">
        <f ca="1"/>
        <v>1.6255505522558167E-2</v>
      </c>
      <c r="D785">
        <f ca="1"/>
        <v>1.9456453866307771E-2</v>
      </c>
      <c r="E785" t="str">
        <f ca="1"/>
        <v/>
      </c>
      <c r="F785" t="str">
        <f ca="1"/>
        <v/>
      </c>
      <c r="G785">
        <f ca="1"/>
        <v>1.1945592934436191E-2</v>
      </c>
      <c r="H785">
        <f ca="1"/>
        <v>5.0277611731221077E-2</v>
      </c>
      <c r="I785" t="str">
        <f ca="1"/>
        <v/>
      </c>
      <c r="J785" t="str">
        <f ca="1"/>
        <v/>
      </c>
      <c r="K785">
        <f ca="1"/>
        <v>0</v>
      </c>
    </row>
    <row r="786" spans="1:11" x14ac:dyDescent="0.25">
      <c r="A786">
        <f ca="1"/>
        <v>108.44999999999781</v>
      </c>
      <c r="B786" t="str">
        <f ca="1"/>
        <v/>
      </c>
      <c r="C786">
        <f ca="1"/>
        <v>1.6146755841189624E-2</v>
      </c>
      <c r="D786">
        <f ca="1"/>
        <v>1.9131359232718931E-2</v>
      </c>
      <c r="E786" t="str">
        <f ca="1"/>
        <v/>
      </c>
      <c r="F786" t="str">
        <f ca="1"/>
        <v/>
      </c>
      <c r="G786">
        <f ca="1"/>
        <v>1.1845975789111157E-2</v>
      </c>
      <c r="H786">
        <f ca="1"/>
        <v>4.9738812818954307E-2</v>
      </c>
      <c r="I786" t="str">
        <f ca="1"/>
        <v/>
      </c>
      <c r="J786" t="str">
        <f ca="1"/>
        <v/>
      </c>
      <c r="K786">
        <f ca="1"/>
        <v>0</v>
      </c>
    </row>
    <row r="787" spans="1:11" x14ac:dyDescent="0.25">
      <c r="A787">
        <f ca="1"/>
        <v>108.49999999999781</v>
      </c>
      <c r="B787" t="str">
        <f ca="1"/>
        <v/>
      </c>
      <c r="C787">
        <f ca="1"/>
        <v>1.6038332734196699E-2</v>
      </c>
      <c r="D787">
        <f ca="1"/>
        <v>1.8809815475391383E-2</v>
      </c>
      <c r="E787" t="str">
        <f ca="1"/>
        <v/>
      </c>
      <c r="F787" t="str">
        <f ca="1"/>
        <v/>
      </c>
      <c r="G787">
        <f ca="1"/>
        <v>1.1746863150392913E-2</v>
      </c>
      <c r="H787">
        <f ca="1"/>
        <v>4.920030746128564E-2</v>
      </c>
      <c r="I787" t="str">
        <f ca="1"/>
        <v/>
      </c>
      <c r="J787" t="str">
        <f ca="1"/>
        <v/>
      </c>
      <c r="K787">
        <f ca="1"/>
        <v>0</v>
      </c>
    </row>
    <row r="788" spans="1:11" x14ac:dyDescent="0.25">
      <c r="A788">
        <f ca="1"/>
        <v>108.54999999999781</v>
      </c>
      <c r="B788" t="str">
        <f ca="1"/>
        <v/>
      </c>
      <c r="C788">
        <f ca="1"/>
        <v>1.5930239411566852E-2</v>
      </c>
      <c r="D788">
        <f ca="1"/>
        <v>1.8491826679329994E-2</v>
      </c>
      <c r="E788" t="str">
        <f ca="1"/>
        <v/>
      </c>
      <c r="F788" t="str">
        <f ca="1"/>
        <v/>
      </c>
      <c r="G788">
        <f ca="1"/>
        <v>1.1648256278959624E-2</v>
      </c>
      <c r="H788">
        <f ca="1"/>
        <v>4.8662211786587958E-2</v>
      </c>
      <c r="I788" t="str">
        <f ca="1"/>
        <v/>
      </c>
      <c r="J788" t="str">
        <f ca="1"/>
        <v/>
      </c>
      <c r="K788">
        <f ca="1"/>
        <v>0</v>
      </c>
    </row>
    <row r="789" spans="1:11" x14ac:dyDescent="0.25">
      <c r="A789">
        <f ca="1"/>
        <v>108.59999999999781</v>
      </c>
      <c r="B789" t="str">
        <f ca="1"/>
        <v/>
      </c>
      <c r="C789">
        <f ca="1"/>
        <v>1.5822479037043025E-2</v>
      </c>
      <c r="D789">
        <f ca="1"/>
        <v>1.817739580327029E-2</v>
      </c>
      <c r="E789" t="str">
        <f ca="1"/>
        <v/>
      </c>
      <c r="F789" t="str">
        <f ca="1"/>
        <v/>
      </c>
      <c r="G789">
        <f ca="1"/>
        <v>1.1550156382965113E-2</v>
      </c>
      <c r="H789">
        <f ca="1"/>
        <v>4.8124640523446741E-2</v>
      </c>
      <c r="I789" t="str">
        <f ca="1"/>
        <v/>
      </c>
      <c r="J789" t="str">
        <f ca="1"/>
        <v xml:space="preserve">
▲</v>
      </c>
      <c r="K789">
        <f ca="1"/>
        <v>0</v>
      </c>
    </row>
    <row r="790" spans="1:11" x14ac:dyDescent="0.25">
      <c r="A790">
        <f ca="1"/>
        <v>108.6499999999978</v>
      </c>
      <c r="B790" t="str">
        <f ca="1"/>
        <v/>
      </c>
      <c r="C790">
        <f ca="1"/>
        <v>1.5715054728120056E-2</v>
      </c>
      <c r="D790">
        <f ca="1"/>
        <v>1.7866524697544583E-2</v>
      </c>
      <c r="E790" t="str">
        <f ca="1"/>
        <v/>
      </c>
      <c r="F790" t="str">
        <f ca="1"/>
        <v/>
      </c>
      <c r="G790">
        <f ca="1"/>
        <v>1.1452564618346173E-2</v>
      </c>
      <c r="H790">
        <f ca="1"/>
        <v>4.758770696513695E-2</v>
      </c>
      <c r="I790" t="str">
        <f ca="1"/>
        <v/>
      </c>
      <c r="J790" t="str">
        <f ca="1"/>
        <v/>
      </c>
      <c r="K790">
        <f ca="1"/>
        <v>0</v>
      </c>
    </row>
    <row r="791" spans="1:11" x14ac:dyDescent="0.25">
      <c r="A791">
        <f ca="1"/>
        <v>108.6999999999978</v>
      </c>
      <c r="B791" t="str">
        <f ca="1"/>
        <v/>
      </c>
      <c r="C791">
        <f ca="1"/>
        <v>1.5607969556046791E-2</v>
      </c>
      <c r="D791">
        <f ca="1"/>
        <v>1.7559214122194567E-2</v>
      </c>
      <c r="E791" t="str">
        <f ca="1"/>
        <v/>
      </c>
      <c r="F791" t="str">
        <f ca="1"/>
        <v/>
      </c>
      <c r="G791">
        <f ca="1"/>
        <v>1.1355482089134422E-2</v>
      </c>
      <c r="H791">
        <f ca="1"/>
        <v>4.7051522935285292E-2</v>
      </c>
      <c r="I791" t="str">
        <f ca="1"/>
        <v/>
      </c>
      <c r="J791" t="str">
        <f ca="1"/>
        <v/>
      </c>
      <c r="K791">
        <f ca="1"/>
        <v>0</v>
      </c>
    </row>
    <row r="792" spans="1:11" x14ac:dyDescent="0.25">
      <c r="A792">
        <f ca="1"/>
        <v>108.7499999999978</v>
      </c>
      <c r="B792" t="str">
        <f ca="1"/>
        <v/>
      </c>
      <c r="C792">
        <f ca="1"/>
        <v>1.5501226545834015E-2</v>
      </c>
      <c r="D792">
        <f ca="1"/>
        <v>1.7255463765315608E-2</v>
      </c>
      <c r="E792" t="str">
        <f ca="1"/>
        <v/>
      </c>
      <c r="F792" t="str">
        <f ca="1"/>
        <v/>
      </c>
      <c r="G792">
        <f ca="1"/>
        <v>1.1258909847772782E-2</v>
      </c>
      <c r="H792">
        <f ca="1"/>
        <v>4.6516198754727366E-2</v>
      </c>
      <c r="I792" t="str">
        <f ca="1"/>
        <v/>
      </c>
      <c r="J792" t="str">
        <f ca="1"/>
        <v/>
      </c>
      <c r="K792">
        <f ca="1"/>
        <v>0</v>
      </c>
    </row>
    <row r="793" spans="1:11" x14ac:dyDescent="0.25">
      <c r="A793">
        <f ca="1"/>
        <v>108.79999999999779</v>
      </c>
      <c r="B793" t="str">
        <f ca="1"/>
        <v/>
      </c>
      <c r="C793">
        <f ca="1"/>
        <v>1.5394828676268056E-2</v>
      </c>
      <c r="D793">
        <f ca="1"/>
        <v>1.6955272261617613E-2</v>
      </c>
      <c r="E793" t="str">
        <f ca="1"/>
        <v/>
      </c>
      <c r="F793" t="str">
        <f ca="1"/>
        <v/>
      </c>
      <c r="G793">
        <f ca="1"/>
        <v>1.1162848895436346E-2</v>
      </c>
      <c r="H793">
        <f ca="1"/>
        <v>4.5981843209568704E-2</v>
      </c>
      <c r="I793" t="str">
        <f ca="1"/>
        <v/>
      </c>
      <c r="J793" t="str">
        <f ca="1"/>
        <v/>
      </c>
      <c r="K793">
        <f ca="1"/>
        <v>0</v>
      </c>
    </row>
    <row r="794" spans="1:11" x14ac:dyDescent="0.25">
      <c r="A794">
        <f ca="1"/>
        <v>108.84999999999779</v>
      </c>
      <c r="B794" t="str">
        <f ca="1"/>
        <v/>
      </c>
      <c r="C794">
        <f ca="1"/>
        <v>1.5288778879930047E-2</v>
      </c>
      <c r="D794">
        <f ca="1"/>
        <v>1.6658637211187918E-2</v>
      </c>
      <c r="E794" t="str">
        <f ca="1"/>
        <v/>
      </c>
      <c r="F794" t="str">
        <f ca="1"/>
        <v/>
      </c>
      <c r="G794">
        <f ca="1"/>
        <v>1.106730018235768E-2</v>
      </c>
      <c r="H794">
        <f ca="1"/>
        <v>4.5448563520457154E-2</v>
      </c>
      <c r="I794" t="str">
        <f ca="1"/>
        <v/>
      </c>
      <c r="J794" t="str">
        <f ca="1"/>
        <v/>
      </c>
      <c r="K794">
        <f ca="1"/>
        <v>0</v>
      </c>
    </row>
    <row r="795" spans="1:11" x14ac:dyDescent="0.25">
      <c r="A795">
        <f ca="1"/>
        <v>108.89999999999779</v>
      </c>
      <c r="B795" t="str">
        <f ca="1"/>
        <v/>
      </c>
      <c r="C795">
        <f ca="1"/>
        <v>1.5183080043220831E-2</v>
      </c>
      <c r="D795">
        <f ca="1"/>
        <v>1.6365555198441448E-2</v>
      </c>
      <c r="E795" t="str">
        <f ca="1"/>
        <v/>
      </c>
      <c r="F795" t="str">
        <f ca="1"/>
        <v/>
      </c>
      <c r="G795">
        <f ca="1"/>
        <v>1.0972264608156312E-2</v>
      </c>
      <c r="H795">
        <f ca="1"/>
        <v>4.4916465313073244E-2</v>
      </c>
      <c r="I795" t="str">
        <f ca="1"/>
        <v/>
      </c>
      <c r="J795" t="str">
        <f ca="1"/>
        <v/>
      </c>
      <c r="K795">
        <f ca="1"/>
        <v>0</v>
      </c>
    </row>
    <row r="796" spans="1:11" x14ac:dyDescent="0.25">
      <c r="A796">
        <f ca="1"/>
        <v>108.94999999999779</v>
      </c>
      <c r="B796" t="str">
        <f ca="1"/>
        <v/>
      </c>
      <c r="C796">
        <f ca="1"/>
        <v>1.5077735006391448E-2</v>
      </c>
      <c r="D796">
        <f ca="1"/>
        <v>1.6076021811243572E-2</v>
      </c>
      <c r="E796" t="str">
        <f ca="1"/>
        <v/>
      </c>
      <c r="F796" t="str">
        <f ca="1"/>
        <v/>
      </c>
      <c r="G796">
        <f ca="1"/>
        <v>1.0877743022172499E-2</v>
      </c>
      <c r="H796">
        <f ca="1"/>
        <v>4.4385652589844365E-2</v>
      </c>
      <c r="I796" t="str">
        <f ca="1"/>
        <v/>
      </c>
      <c r="J796" t="str">
        <f ca="1"/>
        <v/>
      </c>
      <c r="K796">
        <f ca="1"/>
        <v>0</v>
      </c>
    </row>
    <row r="797" spans="1:11" x14ac:dyDescent="0.25">
      <c r="A797">
        <f ca="1"/>
        <v>108.99999999999778</v>
      </c>
      <c r="B797" t="str">
        <f ca="1"/>
        <v/>
      </c>
      <c r="C797">
        <f ca="1"/>
        <v>1.4972746563579135E-2</v>
      </c>
      <c r="D797">
        <f ca="1"/>
        <v>1.5790031660191436E-2</v>
      </c>
      <c r="E797" t="str">
        <f ca="1"/>
        <v/>
      </c>
      <c r="F797" t="str">
        <f ca="1"/>
        <v/>
      </c>
      <c r="G797">
        <f ca="1"/>
        <v>1.0783736223804985E-2</v>
      </c>
      <c r="H797">
        <f ca="1"/>
        <v>4.3856227702886955E-2</v>
      </c>
      <c r="I797" t="str">
        <f ca="1"/>
        <v/>
      </c>
      <c r="J797" t="str">
        <f ca="1"/>
        <v/>
      </c>
      <c r="K797">
        <f ca="1"/>
        <v>0</v>
      </c>
    </row>
    <row r="798" spans="1:11" x14ac:dyDescent="0.25">
      <c r="A798">
        <f ca="1"/>
        <v>109.04999999999778</v>
      </c>
      <c r="B798" t="str">
        <f ca="1"/>
        <v/>
      </c>
      <c r="C798">
        <f ca="1"/>
        <v>1.4868117462848841E-2</v>
      </c>
      <c r="D798">
        <f ca="1"/>
        <v>1.5507578398039261E-2</v>
      </c>
      <c r="E798" t="str">
        <f ca="1"/>
        <v/>
      </c>
      <c r="F798" t="str">
        <f ca="1"/>
        <v/>
      </c>
      <c r="G798">
        <f ca="1"/>
        <v>1.0690244962852858E-2</v>
      </c>
      <c r="H798">
        <f ca="1"/>
        <v>4.3328291328180793E-2</v>
      </c>
      <c r="I798" t="str">
        <f ca="1"/>
        <v/>
      </c>
      <c r="J798" t="str">
        <f ca="1"/>
        <v/>
      </c>
      <c r="K798">
        <f ca="1"/>
        <v>0</v>
      </c>
    </row>
    <row r="799" spans="1:11" x14ac:dyDescent="0.25">
      <c r="A799">
        <f ca="1"/>
        <v>109.09999999999778</v>
      </c>
      <c r="B799" t="str">
        <f ca="1"/>
        <v/>
      </c>
      <c r="C799">
        <f ca="1"/>
        <v>1.4763850406240201E-2</v>
      </c>
      <c r="D799">
        <f ca="1"/>
        <v>1.5228654739253786E-2</v>
      </c>
      <c r="E799" t="str">
        <f ca="1"/>
        <v/>
      </c>
      <c r="F799" t="str">
        <f ca="1"/>
        <v/>
      </c>
      <c r="G799">
        <f ca="1"/>
        <v>1.0597269939861216E-2</v>
      </c>
      <c r="H799">
        <f ca="1"/>
        <v>4.2801942440977521E-2</v>
      </c>
      <c r="I799" t="str">
        <f ca="1"/>
        <v/>
      </c>
      <c r="J799" t="str">
        <f ca="1"/>
        <v/>
      </c>
      <c r="K799">
        <f ca="1"/>
        <v>0</v>
      </c>
    </row>
    <row r="800" spans="1:11" x14ac:dyDescent="0.25">
      <c r="A800">
        <f ca="1"/>
        <v>109.14999999999777</v>
      </c>
      <c r="B800" t="str">
        <f ca="1"/>
        <v/>
      </c>
      <c r="C800">
        <f ca="1"/>
        <v>1.465994804981989E-2</v>
      </c>
      <c r="D800">
        <f ca="1"/>
        <v>1.4953252479685706E-2</v>
      </c>
      <c r="E800" t="str">
        <f ca="1"/>
        <v/>
      </c>
      <c r="F800" t="str">
        <f ca="1"/>
        <v/>
      </c>
      <c r="G800">
        <f ca="1"/>
        <v>1.0504811806470737E-2</v>
      </c>
      <c r="H800">
        <f ca="1"/>
        <v>4.2277278292445375E-2</v>
      </c>
      <c r="I800" t="str">
        <f ca="1"/>
        <v/>
      </c>
      <c r="J800" t="str">
        <f ca="1"/>
        <v/>
      </c>
      <c r="K800">
        <f ca="1"/>
        <v>0</v>
      </c>
    </row>
    <row r="801" spans="1:11" x14ac:dyDescent="0.25">
      <c r="A801">
        <f ca="1"/>
        <v>109.19999999999777</v>
      </c>
      <c r="B801" t="str">
        <f ca="1"/>
        <v/>
      </c>
      <c r="C801">
        <f ca="1"/>
        <v>1.4556413003739365E-2</v>
      </c>
      <c r="D801">
        <f ca="1"/>
        <v>1.4681362516343418E-2</v>
      </c>
      <c r="E801" t="str">
        <f ca="1"/>
        <v/>
      </c>
      <c r="F801" t="str">
        <f ca="1"/>
        <v/>
      </c>
      <c r="G801">
        <f ca="1"/>
        <v>1.0412871165770906E-2</v>
      </c>
      <c r="H801">
        <f ca="1"/>
        <v>4.1754394387550485E-2</v>
      </c>
      <c r="I801" t="str">
        <f ca="1"/>
        <v/>
      </c>
      <c r="J801" t="str">
        <f ca="1"/>
        <v/>
      </c>
      <c r="K801">
        <f ca="1"/>
        <v>0</v>
      </c>
    </row>
    <row r="802" spans="1:11" x14ac:dyDescent="0.25">
      <c r="A802">
        <f ca="1"/>
        <v>109.24999999999777</v>
      </c>
      <c r="B802" t="str">
        <f ca="1"/>
        <v/>
      </c>
      <c r="C802">
        <f ca="1"/>
        <v>1.4453247832297882E-2</v>
      </c>
      <c r="D802">
        <f ca="1"/>
        <v>1.4412974867255495E-2</v>
      </c>
      <c r="E802" t="str">
        <f ca="1"/>
        <v/>
      </c>
      <c r="F802" t="str">
        <f ca="1"/>
        <v/>
      </c>
      <c r="G802">
        <f ca="1"/>
        <v>1.0321448572656945E-2</v>
      </c>
      <c r="H802">
        <f ca="1"/>
        <v>4.1233384464174648E-2</v>
      </c>
      <c r="I802" t="str">
        <f ca="1"/>
        <v/>
      </c>
      <c r="J802" t="str">
        <f ca="1"/>
        <v/>
      </c>
      <c r="K802">
        <f ca="1"/>
        <v>0</v>
      </c>
    </row>
    <row r="803" spans="1:11" x14ac:dyDescent="0.25">
      <c r="A803">
        <f ca="1"/>
        <v>109.29999999999777</v>
      </c>
      <c r="B803" t="str">
        <f ca="1"/>
        <v/>
      </c>
      <c r="C803">
        <f ca="1"/>
        <v>1.4350455054010825E-2</v>
      </c>
      <c r="D803">
        <f ca="1"/>
        <v>1.4148078691408435E-2</v>
      </c>
      <c r="E803" t="str">
        <f ca="1"/>
        <v/>
      </c>
      <c r="F803" t="str">
        <f ca="1"/>
        <v/>
      </c>
      <c r="G803">
        <f ca="1"/>
        <v>1.0230544534190198E-2</v>
      </c>
      <c r="H803">
        <f ca="1"/>
        <v>4.0714340473468093E-2</v>
      </c>
      <c r="I803" t="str">
        <f ca="1"/>
        <v/>
      </c>
      <c r="J803" t="str">
        <f ca="1"/>
        <v/>
      </c>
      <c r="K803">
        <f ca="1"/>
        <v>0</v>
      </c>
    </row>
    <row r="804" spans="1:11" x14ac:dyDescent="0.25">
      <c r="A804">
        <f ca="1"/>
        <v>109.34999999999776</v>
      </c>
      <c r="B804" t="str">
        <f ca="1"/>
        <v/>
      </c>
      <c r="C804">
        <f ca="1"/>
        <v>1.4248037141683221E-2</v>
      </c>
      <c r="D804">
        <f ca="1"/>
        <v>1.3886662308746455E-2</v>
      </c>
      <c r="E804" t="str">
        <f ca="1"/>
        <v/>
      </c>
      <c r="F804" t="str">
        <f ca="1"/>
        <v/>
      </c>
      <c r="G804">
        <f ca="1"/>
        <v>1.0140159509962072E-2</v>
      </c>
      <c r="H804">
        <f ca="1"/>
        <v>4.0197352561435105E-2</v>
      </c>
      <c r="I804" t="str">
        <f ca="1"/>
        <v/>
      </c>
      <c r="J804" t="str">
        <f ca="1"/>
        <v/>
      </c>
      <c r="K804">
        <f ca="1"/>
        <v>0</v>
      </c>
    </row>
    <row r="805" spans="1:11" x14ac:dyDescent="0.25">
      <c r="A805">
        <f ca="1"/>
        <v>109.39999999999776</v>
      </c>
      <c r="B805" t="str">
        <f ca="1"/>
        <v/>
      </c>
      <c r="C805">
        <f ca="1"/>
        <v>1.4145996522488441E-2</v>
      </c>
      <c r="D805">
        <f ca="1"/>
        <v>1.3628713220220391E-2</v>
      </c>
      <c r="E805" t="str">
        <f ca="1"/>
        <v/>
      </c>
      <c r="F805" t="str">
        <f ca="1"/>
        <v/>
      </c>
      <c r="G805">
        <f ca="1"/>
        <v>1.0050293912461244E-2</v>
      </c>
      <c r="H805">
        <f ca="1"/>
        <v>3.9682509051749325E-2</v>
      </c>
      <c r="I805" t="str">
        <f ca="1"/>
        <v/>
      </c>
      <c r="J805" t="str">
        <f ca="1"/>
        <v/>
      </c>
      <c r="K805">
        <f ca="1"/>
        <v>0</v>
      </c>
    </row>
    <row r="806" spans="1:11" x14ac:dyDescent="0.25">
      <c r="A806">
        <f ca="1"/>
        <v>109.44999999999776</v>
      </c>
      <c r="B806" t="str">
        <f ca="1"/>
        <v/>
      </c>
      <c r="C806">
        <f ca="1"/>
        <v>1.4044335578052023E-2</v>
      </c>
      <c r="D806">
        <f ca="1"/>
        <v>1.3374218127872763E-2</v>
      </c>
      <c r="E806" t="str">
        <f ca="1"/>
        <v/>
      </c>
      <c r="F806" t="str">
        <f ca="1"/>
        <v/>
      </c>
      <c r="G806">
        <f ca="1"/>
        <v>9.9609481074442174E-3</v>
      </c>
      <c r="H806">
        <f ca="1"/>
        <v>3.9169896429794779E-2</v>
      </c>
      <c r="I806" t="str">
        <f ca="1"/>
        <v/>
      </c>
      <c r="J806" t="str">
        <f ca="1"/>
        <v/>
      </c>
      <c r="K806">
        <f ca="1"/>
        <v>0</v>
      </c>
    </row>
    <row r="807" spans="1:11" x14ac:dyDescent="0.25">
      <c r="A807">
        <f ca="1"/>
        <v>109.49999999999775</v>
      </c>
      <c r="B807" t="str">
        <f ca="1"/>
        <v/>
      </c>
      <c r="C807">
        <f ca="1"/>
        <v>1.3943056644540566E-2</v>
      </c>
      <c r="D807">
        <f ca="1"/>
        <v>1.3123162954946515E-2</v>
      </c>
      <c r="E807" t="str">
        <f ca="1"/>
        <v/>
      </c>
      <c r="F807" t="str">
        <f ca="1"/>
        <v/>
      </c>
      <c r="G807">
        <f ca="1"/>
        <v>9.8721224143090182E-3</v>
      </c>
      <c r="H807">
        <f ca="1"/>
        <v>3.8659599327927396E-2</v>
      </c>
      <c r="I807" t="str">
        <f ca="1"/>
        <v/>
      </c>
      <c r="J807" t="str">
        <f ca="1"/>
        <v/>
      </c>
      <c r="K807">
        <f ca="1"/>
        <v>0</v>
      </c>
    </row>
    <row r="808" spans="1:11" x14ac:dyDescent="0.25">
      <c r="A808">
        <f ca="1"/>
        <v>109.54999999999775</v>
      </c>
      <c r="B808" t="str">
        <f ca="1"/>
        <v/>
      </c>
      <c r="C808">
        <f ca="1"/>
        <v>1.384216201275564E-2</v>
      </c>
      <c r="D808">
        <f ca="1"/>
        <v>1.2875532866004928E-2</v>
      </c>
      <c r="E808" t="str">
        <f ca="1"/>
        <v/>
      </c>
      <c r="F808" t="str">
        <f ca="1"/>
        <v/>
      </c>
      <c r="G808">
        <f ca="1"/>
        <v>9.7838171064719634E-3</v>
      </c>
      <c r="H808">
        <f ca="1"/>
        <v>3.8151700511951478E-2</v>
      </c>
      <c r="I808" t="str">
        <f ca="1"/>
        <v/>
      </c>
      <c r="J808" t="str">
        <f ca="1"/>
        <v/>
      </c>
      <c r="K808">
        <f ca="1"/>
        <v>0</v>
      </c>
    </row>
    <row r="809" spans="1:11" x14ac:dyDescent="0.25">
      <c r="A809">
        <f ca="1"/>
        <v>109.59999999999775</v>
      </c>
      <c r="B809" t="str">
        <f ca="1"/>
        <v/>
      </c>
      <c r="C809">
        <f ca="1"/>
        <v>1.3741653928232695E-2</v>
      </c>
      <c r="D809">
        <f ca="1"/>
        <v>1.2631312287050646E-2</v>
      </c>
      <c r="E809" t="str">
        <f ca="1"/>
        <v/>
      </c>
      <c r="F809" t="str">
        <f ca="1"/>
        <v/>
      </c>
      <c r="G809">
        <f ca="1"/>
        <v>9.6960324117475113E-3</v>
      </c>
      <c r="H809">
        <f ca="1"/>
        <v>3.7646280868804116E-2</v>
      </c>
      <c r="I809" t="str">
        <f ca="1"/>
        <v/>
      </c>
      <c r="J809" t="str">
        <f ca="1"/>
        <v/>
      </c>
      <c r="K809">
        <f ca="1"/>
        <v>0</v>
      </c>
    </row>
    <row r="810" spans="1:11" x14ac:dyDescent="0.25">
      <c r="A810">
        <f ca="1"/>
        <v>109.64999999999775</v>
      </c>
      <c r="B810" t="str">
        <f ca="1"/>
        <v/>
      </c>
      <c r="C810">
        <f ca="1"/>
        <v>1.3641534591344848E-2</v>
      </c>
      <c r="D810">
        <f ca="1"/>
        <v>1.2390484925631813E-2</v>
      </c>
      <c r="E810" t="str">
        <f ca="1"/>
        <v/>
      </c>
      <c r="F810" t="str">
        <f ca="1"/>
        <v/>
      </c>
      <c r="G810">
        <f ca="1"/>
        <v>9.6087685127309135E-3</v>
      </c>
      <c r="H810">
        <f ca="1"/>
        <v>3.7143419395440386E-2</v>
      </c>
      <c r="I810" t="str">
        <f ca="1"/>
        <v/>
      </c>
      <c r="J810" t="str">
        <f ca="1"/>
        <v/>
      </c>
      <c r="K810">
        <f ca="1"/>
        <v>0</v>
      </c>
    </row>
    <row r="811" spans="1:11" x14ac:dyDescent="0.25">
      <c r="A811">
        <f ca="1"/>
        <v>109.69999999999774</v>
      </c>
      <c r="B811" t="str">
        <f ca="1"/>
        <v/>
      </c>
      <c r="C811">
        <f ca="1"/>
        <v>1.354180615741162E-2</v>
      </c>
      <c r="D811">
        <f ca="1"/>
        <v>1.2153033790923595E-2</v>
      </c>
      <c r="E811" t="str">
        <f ca="1"/>
        <v/>
      </c>
      <c r="F811" t="str">
        <f ca="1"/>
        <v/>
      </c>
      <c r="G811">
        <f ca="1"/>
        <v>9.5220255471837878E-3</v>
      </c>
      <c r="H811">
        <f ca="1"/>
        <v>3.6643193188910371E-2</v>
      </c>
      <c r="I811" t="str">
        <f ca="1"/>
        <v/>
      </c>
      <c r="J811" t="str">
        <f ca="1"/>
        <v/>
      </c>
      <c r="K811">
        <f ca="1"/>
        <v>0</v>
      </c>
    </row>
    <row r="812" spans="1:11" x14ac:dyDescent="0.25">
      <c r="A812">
        <f ca="1"/>
        <v>109.74999999999774</v>
      </c>
      <c r="B812" t="str">
        <f ca="1"/>
        <v/>
      </c>
      <c r="C812">
        <f ca="1"/>
        <v>1.3442470736812389E-2</v>
      </c>
      <c r="D812">
        <f ca="1"/>
        <v>1.1918941213773716E-2</v>
      </c>
      <c r="E812" t="str">
        <f ca="1"/>
        <v/>
      </c>
      <c r="F812" t="str">
        <f ca="1"/>
        <v/>
      </c>
      <c r="G812">
        <f ca="1"/>
        <v>9.4358036084223641E-3</v>
      </c>
      <c r="H812">
        <f ca="1"/>
        <v>3.6145677437619407E-2</v>
      </c>
      <c r="I812" t="str">
        <f ca="1"/>
        <v/>
      </c>
      <c r="J812" t="str">
        <f ca="1"/>
        <v/>
      </c>
      <c r="K812">
        <f ca="1"/>
        <v>0</v>
      </c>
    </row>
    <row r="813" spans="1:11" x14ac:dyDescent="0.25">
      <c r="A813">
        <f ca="1"/>
        <v>109.79999999999774</v>
      </c>
      <c r="B813" t="str">
        <f ca="1"/>
        <v/>
      </c>
      <c r="C813">
        <f ca="1"/>
        <v>1.3343530395104698E-2</v>
      </c>
      <c r="D813">
        <f ca="1"/>
        <v>1.1688188866700661E-2</v>
      </c>
      <c r="E813" t="str">
        <f ca="1"/>
        <v/>
      </c>
      <c r="F813" t="str">
        <f ca="1"/>
        <v/>
      </c>
      <c r="G813">
        <f ca="1"/>
        <v>9.3501027457083951E-3</v>
      </c>
      <c r="H813">
        <f ca="1"/>
        <v>3.5650945413761015E-2</v>
      </c>
      <c r="I813" t="str">
        <f ca="1"/>
        <v/>
      </c>
      <c r="J813" t="str">
        <f ca="1"/>
        <v/>
      </c>
      <c r="K813">
        <f ca="1"/>
        <v>0</v>
      </c>
    </row>
    <row r="814" spans="1:11" x14ac:dyDescent="0.25">
      <c r="A814">
        <f ca="1"/>
        <v>109.84999999999773</v>
      </c>
      <c r="B814" t="str">
        <f ca="1"/>
        <v/>
      </c>
      <c r="C814">
        <f ca="1"/>
        <v>1.3244987153147252E-2</v>
      </c>
      <c r="D814">
        <f ca="1"/>
        <v>1.1460757783833653E-2</v>
      </c>
      <c r="E814" t="str">
        <f ca="1"/>
        <v/>
      </c>
      <c r="F814" t="str">
        <f ca="1"/>
        <v/>
      </c>
      <c r="G814">
        <f ca="1"/>
        <v>9.2649229646426107E-3</v>
      </c>
      <c r="H814">
        <f ca="1"/>
        <v>3.5159068466912267E-2</v>
      </c>
      <c r="I814" t="str">
        <f ca="1"/>
        <v/>
      </c>
      <c r="J814" t="str">
        <f ca="1"/>
        <v/>
      </c>
      <c r="K814">
        <f ca="1"/>
        <v>0</v>
      </c>
    </row>
    <row r="815" spans="1:11" x14ac:dyDescent="0.25">
      <c r="A815">
        <f ca="1"/>
        <v>109.89999999999773</v>
      </c>
      <c r="B815" t="str">
        <f ca="1"/>
        <v/>
      </c>
      <c r="C815">
        <f ca="1"/>
        <v>1.3146842987227543E-2</v>
      </c>
      <c r="D815">
        <f ca="1"/>
        <v>1.1236628380783702E-2</v>
      </c>
      <c r="E815" t="str">
        <f ca="1"/>
        <v/>
      </c>
      <c r="F815" t="str">
        <f ca="1"/>
        <v/>
      </c>
      <c r="G815">
        <f ca="1"/>
        <v>9.1802642275606635E-3</v>
      </c>
      <c r="H815">
        <f ca="1"/>
        <v>3.4670116018779479E-2</v>
      </c>
      <c r="I815" t="str">
        <f ca="1"/>
        <v/>
      </c>
      <c r="J815" t="str">
        <f ca="1"/>
        <v/>
      </c>
      <c r="K815">
        <f ca="1"/>
        <v>0</v>
      </c>
    </row>
    <row r="816" spans="1:11" x14ac:dyDescent="0.25">
      <c r="A816">
        <f ca="1"/>
        <v>109.94999999999773</v>
      </c>
      <c r="B816" t="str">
        <f ca="1"/>
        <v/>
      </c>
      <c r="C816">
        <f ca="1"/>
        <v>1.3049099829194168E-2</v>
      </c>
      <c r="D816">
        <f ca="1"/>
        <v>1.1015780474435109E-2</v>
      </c>
      <c r="E816" t="str">
        <f ca="1"/>
        <v/>
      </c>
      <c r="F816" t="str">
        <f ca="1"/>
        <v/>
      </c>
      <c r="G816">
        <f ca="1"/>
        <v>9.096126453931418E-3</v>
      </c>
      <c r="H816">
        <f ca="1"/>
        <v>3.418415555908258E-2</v>
      </c>
      <c r="I816" t="str">
        <f ca="1"/>
        <v/>
      </c>
      <c r="J816" t="str">
        <f ca="1"/>
        <v/>
      </c>
      <c r="K816">
        <f ca="1"/>
        <v>0</v>
      </c>
    </row>
    <row r="817" spans="1:11" x14ac:dyDescent="0.25">
      <c r="A817">
        <f ca="1"/>
        <v>109.99999999999773</v>
      </c>
      <c r="B817">
        <f ca="1"/>
        <v>109.99999999999773</v>
      </c>
      <c r="C817">
        <f ca="1"/>
        <v>1.2951759566593592E-2</v>
      </c>
      <c r="D817">
        <f ca="1"/>
        <v>1.0798193302647431E-2</v>
      </c>
      <c r="E817" t="str">
        <f ca="1"/>
        <v/>
      </c>
      <c r="F817" t="str">
        <f ca="1"/>
        <v/>
      </c>
      <c r="G817">
        <f ca="1"/>
        <v>9.0125095207575709E-3</v>
      </c>
      <c r="H817">
        <f ca="1"/>
        <v>3.3701252642564607E-2</v>
      </c>
      <c r="I817" t="str">
        <f ca="1"/>
        <v/>
      </c>
      <c r="J817" t="str">
        <f ca="1"/>
        <v/>
      </c>
      <c r="K817">
        <f ca="1"/>
        <v>0</v>
      </c>
    </row>
    <row r="818" spans="1:11" x14ac:dyDescent="0.25">
      <c r="A818">
        <f ca="1"/>
        <v>110.04999999999772</v>
      </c>
      <c r="B818" t="str">
        <f ca="1"/>
        <v/>
      </c>
      <c r="C818">
        <f ca="1"/>
        <v>1.2854824042811502E-2</v>
      </c>
      <c r="D818">
        <f ca="1"/>
        <v>1.0583845543857745E-2</v>
      </c>
      <c r="E818" t="str">
        <f ca="1"/>
        <v/>
      </c>
      <c r="F818" t="str">
        <f ca="1"/>
        <v/>
      </c>
      <c r="G818">
        <f ca="1"/>
        <v>8.9294132629784209E-3</v>
      </c>
      <c r="H818">
        <f ca="1"/>
        <v>3.3221470887113198E-2</v>
      </c>
      <c r="I818" t="str">
        <f ca="1"/>
        <v/>
      </c>
      <c r="J818" t="str">
        <f ca="1"/>
        <v/>
      </c>
      <c r="K818">
        <f ca="1"/>
        <v>0</v>
      </c>
    </row>
    <row r="819" spans="1:11" x14ac:dyDescent="0.25">
      <c r="A819">
        <f ca="1"/>
        <v>110.09999999999772</v>
      </c>
      <c r="B819" t="str">
        <f ca="1"/>
        <v/>
      </c>
      <c r="C819">
        <f ca="1"/>
        <v>1.275829505721858E-2</v>
      </c>
      <c r="D819">
        <f ca="1"/>
        <v>1.0372715336573668E-2</v>
      </c>
      <c r="E819" t="str">
        <f ca="1"/>
        <v/>
      </c>
      <c r="F819" t="str">
        <f ca="1"/>
        <v/>
      </c>
      <c r="G819">
        <f ca="1"/>
        <v>8.8468374738748263E-3</v>
      </c>
      <c r="H819">
        <f ca="1"/>
        <v>3.2744871972979248E-2</v>
      </c>
      <c r="I819" t="str">
        <f ca="1"/>
        <v/>
      </c>
      <c r="J819" t="str">
        <f ca="1"/>
        <v/>
      </c>
      <c r="K819">
        <f ca="1"/>
        <v>0</v>
      </c>
    </row>
    <row r="820" spans="1:11" x14ac:dyDescent="0.25">
      <c r="A820">
        <f ca="1"/>
        <v>110.14999999999772</v>
      </c>
      <c r="B820" t="str">
        <f ca="1"/>
        <v/>
      </c>
      <c r="C820">
        <f ca="1"/>
        <v>1.2662174365320644E-2</v>
      </c>
      <c r="D820">
        <f ca="1"/>
        <v>1.0164780298747648E-2</v>
      </c>
      <c r="E820" t="str">
        <f ca="1"/>
        <v/>
      </c>
      <c r="F820" t="str">
        <f ca="1"/>
        <v/>
      </c>
      <c r="G820">
        <f ca="1"/>
        <v>8.764781905476117E-3</v>
      </c>
      <c r="H820">
        <f ca="1"/>
        <v>3.2271515643078154E-2</v>
      </c>
      <c r="I820" t="str">
        <f ca="1"/>
        <v/>
      </c>
      <c r="J820" t="str">
        <f ca="1"/>
        <v/>
      </c>
      <c r="K820">
        <f ca="1"/>
        <v>0</v>
      </c>
    </row>
    <row r="821" spans="1:11" x14ac:dyDescent="0.25">
      <c r="A821">
        <f ca="1"/>
        <v>110.19999999999771</v>
      </c>
      <c r="B821" t="str">
        <f ca="1"/>
        <v/>
      </c>
      <c r="C821">
        <f ca="1"/>
        <v>1.2566463678913179E-2</v>
      </c>
      <c r="D821">
        <f ca="1"/>
        <v>9.9600175470234385E-3</v>
      </c>
      <c r="E821" t="str">
        <f ca="1"/>
        <v/>
      </c>
      <c r="F821" t="str">
        <f ca="1"/>
        <v/>
      </c>
      <c r="G821">
        <f ca="1"/>
        <v>8.6832462689690176E-3</v>
      </c>
      <c r="H821">
        <f ca="1"/>
        <v>3.1801459704357743E-2</v>
      </c>
      <c r="I821" t="str">
        <f ca="1"/>
        <v/>
      </c>
      <c r="J821" t="str">
        <f ca="1"/>
        <v/>
      </c>
      <c r="K821">
        <f ca="1"/>
        <v>0</v>
      </c>
    </row>
    <row r="822" spans="1:11" x14ac:dyDescent="0.25">
      <c r="A822">
        <f ca="1"/>
        <v>110.24999999999771</v>
      </c>
      <c r="B822" t="str">
        <f ca="1"/>
        <v/>
      </c>
      <c r="C822">
        <f ca="1"/>
        <v>1.2471164666240068E-2</v>
      </c>
      <c r="D822">
        <f ca="1"/>
        <v>9.7584037158457062E-3</v>
      </c>
      <c r="E822" t="str">
        <f ca="1"/>
        <v/>
      </c>
      <c r="F822" t="str">
        <f ca="1"/>
        <v/>
      </c>
      <c r="G822">
        <f ca="1"/>
        <v>8.6022302351083674E-3</v>
      </c>
      <c r="H822">
        <f ca="1"/>
        <v>3.1334760030216936E-2</v>
      </c>
      <c r="I822" t="str">
        <f ca="1"/>
        <v/>
      </c>
      <c r="J822" t="str">
        <f ca="1"/>
        <v/>
      </c>
      <c r="K822">
        <f ca="1"/>
        <v>0</v>
      </c>
    </row>
    <row r="823" spans="1:11" x14ac:dyDescent="0.25">
      <c r="A823">
        <f ca="1"/>
        <v>110.29999999999771</v>
      </c>
      <c r="B823" t="str">
        <f ca="1"/>
        <v/>
      </c>
      <c r="C823">
        <f ca="1"/>
        <v>1.2376278952156651E-2</v>
      </c>
      <c r="D823">
        <f ca="1"/>
        <v>9.5599149764244284E-3</v>
      </c>
      <c r="E823" t="str">
        <f ca="1"/>
        <v/>
      </c>
      <c r="F823" t="str">
        <f ca="1"/>
        <v/>
      </c>
      <c r="G823">
        <f ca="1"/>
        <v>8.5217334346296726E-3</v>
      </c>
      <c r="H823">
        <f ca="1"/>
        <v>3.0871470563958014E-2</v>
      </c>
      <c r="I823" t="str">
        <f ca="1"/>
        <v/>
      </c>
      <c r="J823" t="str">
        <f ca="1"/>
        <v/>
      </c>
      <c r="K823">
        <f ca="1"/>
        <v>0</v>
      </c>
    </row>
    <row r="824" spans="1:11" x14ac:dyDescent="0.25">
      <c r="A824">
        <f ca="1"/>
        <v>110.34999999999771</v>
      </c>
      <c r="B824" t="str">
        <f ca="1"/>
        <v/>
      </c>
      <c r="C824">
        <f ca="1"/>
        <v>1.2281808118296851E-2</v>
      </c>
      <c r="D824">
        <f ca="1"/>
        <v>9.364527055545524E-3</v>
      </c>
      <c r="E824" t="str">
        <f ca="1"/>
        <v/>
      </c>
      <c r="F824" t="str">
        <f ca="1"/>
        <v/>
      </c>
      <c r="G824">
        <f ca="1"/>
        <v>8.4417554586632849E-3</v>
      </c>
      <c r="H824">
        <f ca="1"/>
        <v>3.0411643323255612E-2</v>
      </c>
      <c r="I824" t="str">
        <f ca="1"/>
        <v/>
      </c>
      <c r="J824" t="str">
        <f ca="1"/>
        <v/>
      </c>
      <c r="K824">
        <f ca="1"/>
        <v>0</v>
      </c>
    </row>
    <row r="825" spans="1:11" x14ac:dyDescent="0.25">
      <c r="A825">
        <f ca="1"/>
        <v>110.3999999999977</v>
      </c>
      <c r="B825" t="str">
        <f ca="1"/>
        <v/>
      </c>
      <c r="C825">
        <f ca="1"/>
        <v>1.2187753703244484E-2</v>
      </c>
      <c r="D825">
        <f ca="1"/>
        <v>9.1722152542197382E-3</v>
      </c>
      <c r="E825" t="str">
        <f ca="1"/>
        <v/>
      </c>
      <c r="F825" t="str">
        <f ca="1"/>
        <v/>
      </c>
      <c r="G825">
        <f ca="1"/>
        <v>8.362295859150248E-3</v>
      </c>
      <c r="H825">
        <f ca="1"/>
        <v>2.9955328405623986E-2</v>
      </c>
      <c r="I825" t="str">
        <f ca="1"/>
        <v/>
      </c>
      <c r="J825" t="str">
        <f ca="1"/>
        <v/>
      </c>
      <c r="K825">
        <f ca="1"/>
        <v>0</v>
      </c>
    </row>
    <row r="826" spans="1:11" x14ac:dyDescent="0.25">
      <c r="A826">
        <f ca="1"/>
        <v>110.4499999999977</v>
      </c>
      <c r="B826" t="str">
        <f ca="1"/>
        <v/>
      </c>
      <c r="C826">
        <f ca="1"/>
        <v>1.2094117202708612E-2</v>
      </c>
      <c r="D826">
        <f ca="1"/>
        <v>8.9829544661620495E-3</v>
      </c>
      <c r="E826" t="str">
        <f ca="1"/>
        <v/>
      </c>
      <c r="F826" t="str">
        <f ca="1"/>
        <v/>
      </c>
      <c r="G826">
        <f ca="1"/>
        <v>8.2833541492595975E-3</v>
      </c>
      <c r="H826">
        <f ca="1"/>
        <v>2.9502573994864754E-2</v>
      </c>
      <c r="I826" t="str">
        <f ca="1"/>
        <v/>
      </c>
      <c r="J826" t="str">
        <f ca="1"/>
        <v/>
      </c>
      <c r="K826">
        <f ca="1"/>
        <v>0</v>
      </c>
    </row>
    <row r="827" spans="1:11" x14ac:dyDescent="0.25">
      <c r="A827">
        <f ca="1"/>
        <v>110.4999999999977</v>
      </c>
      <c r="B827" t="str">
        <f ca="1"/>
        <v/>
      </c>
      <c r="C827">
        <f ca="1"/>
        <v>1.2000900069702844E-2</v>
      </c>
      <c r="D827">
        <f ca="1"/>
        <v>8.7967191960939429E-3</v>
      </c>
      <c r="E827" t="str">
        <f ca="1"/>
        <v/>
      </c>
      <c r="F827" t="str">
        <f ca="1"/>
        <v/>
      </c>
      <c r="G827">
        <f ca="1"/>
        <v>8.2049298038071577E-3</v>
      </c>
      <c r="H827">
        <f ca="1"/>
        <v>2.9053426368475712E-2</v>
      </c>
      <c r="I827" t="str">
        <f ca="1"/>
        <v/>
      </c>
      <c r="J827" t="str">
        <f ca="1"/>
        <v/>
      </c>
      <c r="K827">
        <f ca="1"/>
        <v>0</v>
      </c>
    </row>
    <row r="828" spans="1:11" x14ac:dyDescent="0.25">
      <c r="A828">
        <f ca="1"/>
        <v>110.54999999999769</v>
      </c>
      <c r="B828" t="str">
        <f ca="1"/>
        <v/>
      </c>
      <c r="C828">
        <f ca="1"/>
        <v>1.1908103714728644E-2</v>
      </c>
      <c r="D828">
        <f ca="1"/>
        <v>8.6134835778615242E-3</v>
      </c>
      <c r="E828" t="str">
        <f ca="1"/>
        <v/>
      </c>
      <c r="F828" t="str">
        <f ca="1"/>
        <v/>
      </c>
      <c r="G828">
        <f ca="1"/>
        <v>8.1270222596756328E-3</v>
      </c>
      <c r="H828">
        <f ca="1"/>
        <v>2.860792990600184E-2</v>
      </c>
      <c r="I828" t="str">
        <f ca="1"/>
        <v/>
      </c>
      <c r="J828" t="str">
        <f ca="1"/>
        <v/>
      </c>
      <c r="K828">
        <f ca="1"/>
        <v>0</v>
      </c>
    </row>
    <row r="829" spans="1:11" x14ac:dyDescent="0.25">
      <c r="A829">
        <f ca="1"/>
        <v>110.59999999999769</v>
      </c>
      <c r="B829" t="str">
        <f ca="1"/>
        <v/>
      </c>
      <c r="C829">
        <f ca="1"/>
        <v>1.1815729505962482E-2</v>
      </c>
      <c r="D829">
        <f ca="1"/>
        <v>8.4332213923623191E-3</v>
      </c>
      <c r="E829" t="str">
        <f ca="1"/>
        <v/>
      </c>
      <c r="F829" t="str">
        <f ca="1"/>
        <v/>
      </c>
      <c r="G829">
        <f ca="1"/>
        <v>8.0496309162360353E-3</v>
      </c>
      <c r="H829">
        <f ca="1"/>
        <v>2.8166127098308284E-2</v>
      </c>
      <c r="I829" t="str">
        <f ca="1"/>
        <v/>
      </c>
      <c r="J829" t="str">
        <f ca="1"/>
        <v/>
      </c>
      <c r="K829">
        <f ca="1"/>
        <v>0</v>
      </c>
    </row>
    <row r="830" spans="1:11" x14ac:dyDescent="0.25">
      <c r="A830">
        <f ca="1"/>
        <v>110.64999999999769</v>
      </c>
      <c r="B830" t="str">
        <f ca="1"/>
        <v/>
      </c>
      <c r="C830">
        <f ca="1"/>
        <v>1.1723778769446837E-2</v>
      </c>
      <c r="D830">
        <f ca="1"/>
        <v>8.2559060852742047E-3</v>
      </c>
      <c r="E830" t="str">
        <f ca="1"/>
        <v/>
      </c>
      <c r="F830" t="str">
        <f ca="1"/>
        <v/>
      </c>
      <c r="G830">
        <f ca="1"/>
        <v>7.9727551357702178E-3</v>
      </c>
      <c r="H830">
        <f ca="1"/>
        <v>2.7728058557755592E-2</v>
      </c>
      <c r="I830" t="str">
        <f ca="1"/>
        <v/>
      </c>
      <c r="J830" t="str">
        <f ca="1"/>
        <v/>
      </c>
      <c r="K830">
        <f ca="1"/>
        <v>0</v>
      </c>
    </row>
    <row r="831" spans="1:11" x14ac:dyDescent="0.25">
      <c r="A831">
        <f ca="1"/>
        <v>110.69999999999769</v>
      </c>
      <c r="B831" t="str">
        <f ca="1"/>
        <v/>
      </c>
      <c r="C831">
        <f ca="1"/>
        <v>1.1632252789284935E-2</v>
      </c>
      <c r="D831">
        <f ca="1"/>
        <v>8.0815107845800607E-3</v>
      </c>
      <c r="E831" t="str">
        <f ca="1"/>
        <v/>
      </c>
      <c r="F831" t="str">
        <f ca="1"/>
        <v/>
      </c>
      <c r="G831">
        <f ca="1"/>
        <v>7.8963942438946104E-3</v>
      </c>
      <c r="H831">
        <f ca="1"/>
        <v>2.7293763029256124E-2</v>
      </c>
      <c r="I831" t="str">
        <f ca="1"/>
        <v/>
      </c>
      <c r="J831" t="str">
        <f ca="1"/>
        <v/>
      </c>
      <c r="K831">
        <f ca="1"/>
        <v>0</v>
      </c>
    </row>
    <row r="832" spans="1:11" x14ac:dyDescent="0.25">
      <c r="A832">
        <f ca="1"/>
        <v>110.74999999999768</v>
      </c>
      <c r="B832" t="str">
        <f ca="1"/>
        <v/>
      </c>
      <c r="C832">
        <f ca="1"/>
        <v>1.1541152807839211E-2</v>
      </c>
      <c r="D832">
        <f ca="1"/>
        <v>7.9100083178819201E-3</v>
      </c>
      <c r="E832" t="str">
        <f ca="1"/>
        <v/>
      </c>
      <c r="F832" t="str">
        <f ca="1"/>
        <v/>
      </c>
      <c r="G832">
        <f ca="1"/>
        <v>7.8205475299848899E-3</v>
      </c>
      <c r="H832">
        <f ca="1"/>
        <v>2.6863277402191226E-2</v>
      </c>
      <c r="I832" t="str">
        <f ca="1"/>
        <v/>
      </c>
      <c r="J832" t="str">
        <f ca="1"/>
        <v/>
      </c>
      <c r="K832">
        <f ca="1"/>
        <v>0</v>
      </c>
    </row>
    <row r="833" spans="1:11" x14ac:dyDescent="0.25">
      <c r="A833">
        <f ca="1"/>
        <v>110.79999999999768</v>
      </c>
      <c r="B833" t="str">
        <f ca="1"/>
        <v/>
      </c>
      <c r="C833">
        <f ca="1"/>
        <v>1.1450480025933433E-2</v>
      </c>
      <c r="D833">
        <f ca="1"/>
        <v>7.7413712294988821E-3</v>
      </c>
      <c r="E833" t="str">
        <f ca="1"/>
        <v/>
      </c>
      <c r="F833" t="str">
        <f ca="1"/>
        <v/>
      </c>
      <c r="G833">
        <f ca="1"/>
        <v>7.7452142476016781E-3</v>
      </c>
      <c r="H833">
        <f ca="1"/>
        <v>2.6436636723167387E-2</v>
      </c>
      <c r="I833" t="str">
        <f ca="1"/>
        <v/>
      </c>
      <c r="J833" t="str">
        <f ca="1"/>
        <v/>
      </c>
      <c r="K833">
        <f ca="1"/>
        <v>0</v>
      </c>
    </row>
    <row r="834" spans="1:11" x14ac:dyDescent="0.25">
      <c r="A834">
        <f ca="1"/>
        <v>110.84999999999768</v>
      </c>
      <c r="B834" t="str">
        <f ca="1"/>
        <v/>
      </c>
      <c r="C834">
        <f ca="1"/>
        <v>1.1360235603058415E-2</v>
      </c>
      <c r="D834">
        <f ca="1"/>
        <v>7.5755717973431322E-3</v>
      </c>
      <c r="E834" t="str">
        <f ca="1"/>
        <v/>
      </c>
      <c r="F834" t="str">
        <f ca="1"/>
        <v/>
      </c>
      <c r="G834">
        <f ca="1"/>
        <v>7.6703936149170263E-3</v>
      </c>
      <c r="H834">
        <f ca="1"/>
        <v>2.601387420959015E-2</v>
      </c>
      <c r="I834" t="str">
        <f ca="1"/>
        <v/>
      </c>
      <c r="J834" t="str">
        <f ca="1"/>
        <v/>
      </c>
      <c r="K834">
        <f ca="1"/>
        <v>0</v>
      </c>
    </row>
    <row r="835" spans="1:11" x14ac:dyDescent="0.25">
      <c r="A835">
        <f ca="1"/>
        <v>110.89999999999768</v>
      </c>
      <c r="B835" t="str">
        <f ca="1"/>
        <v/>
      </c>
      <c r="C835">
        <f ca="1"/>
        <v>1.1270420657581222E-2</v>
      </c>
      <c r="D835">
        <f ca="1"/>
        <v>7.4125820495688065E-3</v>
      </c>
      <c r="E835" t="str">
        <f ca="1"/>
        <v/>
      </c>
      <c r="F835" t="str">
        <f ca="1"/>
        <v/>
      </c>
      <c r="G835">
        <f ca="1"/>
        <v>7.5960848151417661E-3</v>
      </c>
      <c r="H835">
        <f ca="1"/>
        <v>2.5595021264033641E-2</v>
      </c>
      <c r="I835" t="str">
        <f ca="1"/>
        <v/>
      </c>
      <c r="J835" t="str">
        <f ca="1"/>
        <v/>
      </c>
      <c r="K835">
        <f ca="1"/>
        <v>0</v>
      </c>
    </row>
    <row r="836" spans="1:11" x14ac:dyDescent="0.25">
      <c r="A836">
        <f ca="1"/>
        <v>110.94999999999767</v>
      </c>
      <c r="B836" t="str">
        <f ca="1"/>
        <v/>
      </c>
      <c r="C836">
        <f ca="1"/>
        <v>1.1181036266957925E-2</v>
      </c>
      <c r="D836">
        <f ca="1"/>
        <v>7.2523737809886352E-3</v>
      </c>
      <c r="E836" t="str">
        <f ca="1"/>
        <v/>
      </c>
      <c r="F836" t="str">
        <f ca="1"/>
        <v/>
      </c>
      <c r="G836">
        <f ca="1"/>
        <v>7.5222869969535019E-3</v>
      </c>
      <c r="H836">
        <f ca="1"/>
        <v>2.5180107489383752E-2</v>
      </c>
      <c r="I836" t="str">
        <f ca="1"/>
        <v/>
      </c>
      <c r="J836" t="str">
        <f ca="1"/>
        <v/>
      </c>
      <c r="K836">
        <f ca="1"/>
        <v>0</v>
      </c>
    </row>
    <row r="837" spans="1:11" x14ac:dyDescent="0.25">
      <c r="A837">
        <f ca="1"/>
        <v>110.99999999999767</v>
      </c>
      <c r="B837" t="str">
        <f ca="1"/>
        <v/>
      </c>
      <c r="C837">
        <f ca="1"/>
        <v>1.109208346794969E-2</v>
      </c>
      <c r="D837">
        <f ca="1"/>
        <v>7.0949185692535631E-3</v>
      </c>
      <c r="E837" t="str">
        <f ca="1"/>
        <v/>
      </c>
      <c r="F837" t="str">
        <f ca="1"/>
        <v/>
      </c>
      <c r="G837">
        <f ca="1"/>
        <v>7.4489992749252826E-3</v>
      </c>
      <c r="H837">
        <f ca="1"/>
        <v>2.476916070473232E-2</v>
      </c>
      <c r="I837" t="str">
        <f ca="1"/>
        <v/>
      </c>
      <c r="J837" t="str">
        <f ca="1"/>
        <v/>
      </c>
      <c r="K837">
        <f ca="1"/>
        <v>0</v>
      </c>
    </row>
    <row r="838" spans="1:11" x14ac:dyDescent="0.25">
      <c r="A838">
        <f ca="1"/>
        <v>111.04999999999767</v>
      </c>
      <c r="B838" t="str">
        <f ca="1"/>
        <v/>
      </c>
      <c r="C838">
        <f ca="1"/>
        <v>1.100356325684229E-2</v>
      </c>
      <c r="D838">
        <f ca="1"/>
        <v>6.9401877907909236E-3</v>
      </c>
      <c r="E838" t="str">
        <f ca="1"/>
        <v/>
      </c>
      <c r="F838" t="str">
        <f ca="1"/>
        <v/>
      </c>
      <c r="G838">
        <f ca="1"/>
        <v>7.3762207299547982E-3</v>
      </c>
      <c r="H838">
        <f ca="1"/>
        <v>2.4362206962000026E-2</v>
      </c>
      <c r="I838" t="str">
        <f ca="1"/>
        <v/>
      </c>
      <c r="J838" t="str">
        <f ca="1"/>
        <v/>
      </c>
      <c r="K838">
        <f ca="1"/>
        <v>0</v>
      </c>
    </row>
    <row r="839" spans="1:11" x14ac:dyDescent="0.25">
      <c r="A839">
        <f ca="1"/>
        <v>111.09999999999766</v>
      </c>
      <c r="B839" t="str">
        <f ca="1"/>
        <v/>
      </c>
      <c r="C839">
        <f ca="1"/>
        <v>1.0915476589668844E-2</v>
      </c>
      <c r="D839">
        <f ca="1"/>
        <v>6.7881526364968843E-3</v>
      </c>
      <c r="E839" t="str">
        <f ca="1"/>
        <v/>
      </c>
      <c r="F839" t="str">
        <f ca="1"/>
        <v/>
      </c>
      <c r="G839">
        <f ca="1"/>
        <v>7.303950409694066E-3</v>
      </c>
      <c r="H839">
        <f ca="1"/>
        <v>2.3959270563264783E-2</v>
      </c>
      <c r="I839" t="str">
        <f ca="1"/>
        <v/>
      </c>
      <c r="J839" t="str">
        <f ca="1"/>
        <v/>
      </c>
      <c r="K839">
        <f ca="1"/>
        <v>0</v>
      </c>
    </row>
    <row r="840" spans="1:11" x14ac:dyDescent="0.25">
      <c r="A840">
        <f ca="1"/>
        <v>111.14999999999766</v>
      </c>
      <c r="B840" t="str">
        <f ca="1"/>
        <v/>
      </c>
      <c r="C840">
        <f ca="1"/>
        <v>1.0827824382435871E-2</v>
      </c>
      <c r="D840">
        <f ca="1"/>
        <v>6.6387841271791466E-3</v>
      </c>
      <c r="E840" t="str">
        <f ca="1"/>
        <v/>
      </c>
      <c r="F840" t="str">
        <f ca="1"/>
        <v/>
      </c>
      <c r="G840">
        <f ca="1"/>
        <v>7.2321873289795183E-3</v>
      </c>
      <c r="H840">
        <f ca="1"/>
        <v>2.3560374078772938E-2</v>
      </c>
      <c r="I840" t="str">
        <f ca="1"/>
        <v/>
      </c>
      <c r="J840" t="str">
        <f ca="1"/>
        <v/>
      </c>
      <c r="K840">
        <f ca="1"/>
        <v>0</v>
      </c>
    </row>
    <row r="841" spans="1:11" x14ac:dyDescent="0.25">
      <c r="A841">
        <f ca="1"/>
        <v>111.19999999999766</v>
      </c>
      <c r="B841" t="str">
        <f ca="1"/>
        <v/>
      </c>
      <c r="C841">
        <f ca="1"/>
        <v>1.0740607511352456E-2</v>
      </c>
      <c r="D841">
        <f ca="1"/>
        <v>6.4920531287463012E-3</v>
      </c>
      <c r="E841" t="str">
        <f ca="1"/>
        <v/>
      </c>
      <c r="F841" t="str">
        <f ca="1"/>
        <v/>
      </c>
      <c r="G841">
        <f ca="1"/>
        <v>7.1609304702624143E-3</v>
      </c>
      <c r="H841">
        <f ca="1"/>
        <v>2.3165538365609951E-2</v>
      </c>
      <c r="I841" t="str">
        <f ca="1"/>
        <v/>
      </c>
      <c r="J841" t="str">
        <f ca="1"/>
        <v/>
      </c>
      <c r="K841">
        <f ca="1"/>
        <v>0</v>
      </c>
    </row>
    <row r="842" spans="1:11" x14ac:dyDescent="0.25">
      <c r="A842">
        <f ca="1"/>
        <v>111.24999999999766</v>
      </c>
      <c r="B842" t="str">
        <f ca="1"/>
        <v/>
      </c>
      <c r="C842">
        <f ca="1"/>
        <v>1.0653826813062567E-2</v>
      </c>
      <c r="D842">
        <f ca="1"/>
        <v>6.347930367140181E-3</v>
      </c>
      <c r="E842" t="str">
        <f ca="1"/>
        <v/>
      </c>
      <c r="F842" t="str">
        <f ca="1"/>
        <v/>
      </c>
      <c r="G842">
        <f ca="1"/>
        <v>7.0901787840394956E-3</v>
      </c>
      <c r="H842">
        <f ca="1"/>
        <v>2.2774782587007377E-2</v>
      </c>
      <c r="I842" t="str">
        <f ca="1"/>
        <v/>
      </c>
      <c r="J842" t="str">
        <f ca="1"/>
        <v/>
      </c>
      <c r="K842">
        <f ca="1"/>
        <v>0</v>
      </c>
    </row>
    <row r="843" spans="1:11" x14ac:dyDescent="0.25">
      <c r="A843">
        <f ca="1"/>
        <v>111.29999999999765</v>
      </c>
      <c r="B843" t="str">
        <f ca="1"/>
        <v/>
      </c>
      <c r="C843">
        <f ca="1"/>
        <v>1.0567483084880406E-2</v>
      </c>
      <c r="D843">
        <f ca="1"/>
        <v>6.2063864430082398E-3</v>
      </c>
      <c r="E843" t="str">
        <f ca="1"/>
        <v/>
      </c>
      <c r="F843" t="str">
        <f ca="1"/>
        <v/>
      </c>
      <c r="G843">
        <f ca="1"/>
        <v>7.0199311892838413E-3</v>
      </c>
      <c r="H843">
        <f ca="1"/>
        <v>2.2388124232262649E-2</v>
      </c>
      <c r="I843" t="str">
        <f ca="1"/>
        <v/>
      </c>
      <c r="J843" t="str">
        <f ca="1"/>
        <v/>
      </c>
      <c r="K843">
        <f ca="1"/>
        <v>0</v>
      </c>
    </row>
    <row r="844" spans="1:11" x14ac:dyDescent="0.25">
      <c r="A844">
        <f ca="1"/>
        <v>111.34999999999765</v>
      </c>
      <c r="B844" t="str">
        <f ca="1"/>
        <v/>
      </c>
      <c r="C844">
        <f ca="1"/>
        <v>1.048157708502879E-2</v>
      </c>
      <c r="D844">
        <f ca="1"/>
        <v>6.0673918461128049E-3</v>
      </c>
      <c r="E844" t="str">
        <f ca="1"/>
        <v/>
      </c>
      <c r="F844" t="str">
        <f ca="1"/>
        <v/>
      </c>
      <c r="G844">
        <f ca="1"/>
        <v>6.9501865738757964E-3</v>
      </c>
      <c r="H844">
        <f ca="1"/>
        <v>2.2005579137248359E-2</v>
      </c>
      <c r="I844" t="str">
        <f ca="1"/>
        <v/>
      </c>
      <c r="J844" t="str">
        <f ca="1"/>
        <v/>
      </c>
      <c r="K844">
        <f ca="1"/>
        <v>0</v>
      </c>
    </row>
    <row r="845" spans="1:11" x14ac:dyDescent="0.25">
      <c r="A845">
        <f ca="1"/>
        <v>111.39999999999765</v>
      </c>
      <c r="B845" t="str">
        <f ca="1"/>
        <v/>
      </c>
      <c r="C845">
        <f ca="1"/>
        <v>1.039610953288043E-2</v>
      </c>
      <c r="D845">
        <f ca="1"/>
        <v>5.9309169694746174E-3</v>
      </c>
      <c r="E845" t="str">
        <f ca="1"/>
        <v/>
      </c>
      <c r="F845" t="str">
        <f ca="1"/>
        <v/>
      </c>
      <c r="G845">
        <f ca="1"/>
        <v>6.8809437950339732E-3</v>
      </c>
      <c r="H845">
        <f ca="1"/>
        <v>2.1627161505487276E-2</v>
      </c>
      <c r="I845" t="str">
        <f ca="1"/>
        <v/>
      </c>
      <c r="J845" t="str">
        <f ca="1"/>
        <v/>
      </c>
      <c r="K845">
        <f ca="1"/>
        <v>0</v>
      </c>
    </row>
    <row r="846" spans="1:11" x14ac:dyDescent="0.25">
      <c r="A846">
        <f ca="1"/>
        <v>111.44999999999764</v>
      </c>
      <c r="B846" t="str">
        <f ca="1"/>
        <v/>
      </c>
      <c r="C846">
        <f ca="1"/>
        <v>1.0311081109202137E-2</v>
      </c>
      <c r="D846">
        <f ca="1"/>
        <v>5.7969321232481386E-3</v>
      </c>
      <c r="E846" t="str">
        <f ca="1"/>
        <v/>
      </c>
      <c r="F846" t="str">
        <f ca="1"/>
        <v/>
      </c>
      <c r="G846">
        <f ca="1"/>
        <v>6.8122016797461582E-3</v>
      </c>
      <c r="H846">
        <f ca="1"/>
        <v>2.1252883929769817E-2</v>
      </c>
      <c r="I846" t="str">
        <f ca="1"/>
        <v/>
      </c>
      <c r="J846" t="str">
        <f ca="1"/>
        <v/>
      </c>
      <c r="K846">
        <f ca="1"/>
        <v>0</v>
      </c>
    </row>
    <row r="847" spans="1:11" x14ac:dyDescent="0.25">
      <c r="A847">
        <f ca="1"/>
        <v>111.49999999999764</v>
      </c>
      <c r="B847" t="str">
        <f ca="1"/>
        <v/>
      </c>
      <c r="C847">
        <f ca="1"/>
        <v>1.0226492456401781E-2</v>
      </c>
      <c r="D847">
        <f ca="1"/>
        <v>5.6654075483263842E-3</v>
      </c>
      <c r="E847" t="str">
        <f ca="1"/>
        <v/>
      </c>
      <c r="F847" t="str">
        <f ca="1"/>
        <v/>
      </c>
      <c r="G847">
        <f ca="1"/>
        <v>6.7439590252001734E-3</v>
      </c>
      <c r="H847">
        <f ca="1"/>
        <v>2.088275741429009E-2</v>
      </c>
      <c r="I847" t="str">
        <f ca="1"/>
        <v/>
      </c>
      <c r="J847" t="str">
        <f ca="1"/>
        <v/>
      </c>
      <c r="K847">
        <f ca="1"/>
        <v>0</v>
      </c>
    </row>
    <row r="848" spans="1:11" x14ac:dyDescent="0.25">
      <c r="A848">
        <f ca="1"/>
        <v>111.54999999999764</v>
      </c>
      <c r="B848" t="str">
        <f ca="1"/>
        <v/>
      </c>
      <c r="C848">
        <f ca="1"/>
        <v>1.0142344178778073E-2</v>
      </c>
      <c r="D848">
        <f ca="1"/>
        <v>5.5363134296733578E-3</v>
      </c>
      <c r="E848" t="str">
        <f ca="1"/>
        <v/>
      </c>
      <c r="F848" t="str">
        <f ca="1"/>
        <v/>
      </c>
      <c r="G848">
        <f ca="1"/>
        <v>6.6762145992144903E-3</v>
      </c>
      <c r="H848">
        <f ca="1"/>
        <v>2.0516791397277162E-2</v>
      </c>
      <c r="I848" t="str">
        <f ca="1"/>
        <v/>
      </c>
      <c r="J848" t="str">
        <f ca="1"/>
        <v/>
      </c>
      <c r="K848">
        <f ca="1"/>
        <v>0</v>
      </c>
    </row>
    <row r="849" spans="1:11" x14ac:dyDescent="0.25">
      <c r="A849">
        <f ca="1"/>
        <v>111.59999999999764</v>
      </c>
      <c r="B849" t="str">
        <f ca="1"/>
        <v/>
      </c>
      <c r="C849">
        <f ca="1"/>
        <v>1.0058636842773005E-2</v>
      </c>
      <c r="D849">
        <f ca="1"/>
        <v>5.4096199093822944E-3</v>
      </c>
      <c r="E849" t="str">
        <f ca="1"/>
        <v/>
      </c>
      <c r="F849" t="str">
        <f ca="1"/>
        <v/>
      </c>
      <c r="G849">
        <f ca="1"/>
        <v>6.6089671406686593E-3</v>
      </c>
      <c r="H849">
        <f ca="1"/>
        <v>2.0154993774097858E-2</v>
      </c>
      <c r="I849" t="str">
        <f ca="1"/>
        <v/>
      </c>
      <c r="J849" t="str">
        <f ca="1"/>
        <v/>
      </c>
      <c r="K849">
        <f ca="1"/>
        <v>0</v>
      </c>
    </row>
    <row r="850" spans="1:11" x14ac:dyDescent="0.25">
      <c r="A850">
        <f ca="1"/>
        <v>111.64999999999763</v>
      </c>
      <c r="B850" t="str">
        <f ca="1"/>
        <v/>
      </c>
      <c r="C850">
        <f ca="1"/>
        <v>9.975370977226939E-3</v>
      </c>
      <c r="D850">
        <f ca="1"/>
        <v>5.2852970994581756E-3</v>
      </c>
      <c r="E850" t="str">
        <f ca="1"/>
        <v/>
      </c>
      <c r="F850" t="str">
        <f ca="1"/>
        <v/>
      </c>
      <c r="G850">
        <f ca="1"/>
        <v>6.5422153599333519E-3</v>
      </c>
      <c r="H850">
        <f ca="1"/>
        <v>1.9797370920807602E-2</v>
      </c>
      <c r="I850" t="str">
        <f ca="1"/>
        <v/>
      </c>
      <c r="J850" t="str">
        <f ca="1"/>
        <v/>
      </c>
      <c r="K850">
        <f ca="1"/>
        <v>0</v>
      </c>
    </row>
    <row r="851" spans="1:11" x14ac:dyDescent="0.25">
      <c r="A851">
        <f ca="1"/>
        <v>111.69999999999763</v>
      </c>
      <c r="B851" t="str">
        <f ca="1"/>
        <v/>
      </c>
      <c r="C851">
        <f ca="1"/>
        <v>9.8925470736362861E-3</v>
      </c>
      <c r="D851">
        <f ca="1"/>
        <v>5.1633150943232635E-3</v>
      </c>
      <c r="E851" t="str">
        <f ca="1"/>
        <v/>
      </c>
      <c r="F851" t="str">
        <f ca="1"/>
        <v/>
      </c>
      <c r="G851">
        <f ca="1"/>
        <v>6.4759579393000805E-3</v>
      </c>
      <c r="H851">
        <f ca="1"/>
        <v>1.9443927718125895E-2</v>
      </c>
      <c r="I851" t="str">
        <f ca="1"/>
        <v/>
      </c>
      <c r="J851" t="str">
        <f ca="1"/>
        <v/>
      </c>
      <c r="K851">
        <f ca="1"/>
        <v>0</v>
      </c>
    </row>
    <row r="852" spans="1:11" x14ac:dyDescent="0.25">
      <c r="A852">
        <f ca="1"/>
        <v>111.74999999999763</v>
      </c>
      <c r="B852" t="str">
        <f ca="1"/>
        <v/>
      </c>
      <c r="C852">
        <f ca="1"/>
        <v>9.8101655864136807E-3</v>
      </c>
      <c r="D852">
        <f ca="1"/>
        <v>5.0436439830445047E-3</v>
      </c>
      <c r="E852" t="str">
        <f ca="1"/>
        <v/>
      </c>
      <c r="F852" t="str">
        <f ca="1"/>
        <v/>
      </c>
      <c r="G852">
        <f ca="1"/>
        <v>6.4101935334104077E-3</v>
      </c>
      <c r="H852">
        <f ca="1"/>
        <v>1.9094667575812983E-2</v>
      </c>
      <c r="I852" t="str">
        <f ca="1"/>
        <v/>
      </c>
      <c r="J852" t="str">
        <f ca="1"/>
        <v/>
      </c>
      <c r="K852">
        <f ca="1"/>
        <v>0</v>
      </c>
    </row>
    <row r="853" spans="1:11" x14ac:dyDescent="0.25">
      <c r="A853">
        <f ca="1"/>
        <v>111.79999999999762</v>
      </c>
      <c r="B853" t="str">
        <f ca="1"/>
        <v/>
      </c>
      <c r="C853">
        <f ca="1"/>
        <v>9.7282269331506344E-3</v>
      </c>
      <c r="D853">
        <f ca="1"/>
        <v>4.9262538612820251E-3</v>
      </c>
      <c r="E853" t="str">
        <f ca="1"/>
        <v/>
      </c>
      <c r="F853" t="str">
        <f ca="1"/>
        <v/>
      </c>
      <c r="G853">
        <f ca="1"/>
        <v>6.3449207696846784E-3</v>
      </c>
      <c r="H853">
        <f ca="1"/>
        <v>1.8749592457424583E-2</v>
      </c>
      <c r="I853" t="str">
        <f ca="1"/>
        <v/>
      </c>
      <c r="J853" t="str">
        <f ca="1"/>
        <v/>
      </c>
      <c r="K853">
        <f ca="1"/>
        <v>0</v>
      </c>
    </row>
    <row r="854" spans="1:11" x14ac:dyDescent="0.25">
      <c r="A854">
        <f ca="1"/>
        <v>111.84999999999762</v>
      </c>
      <c r="B854" t="str">
        <f ca="1"/>
        <v/>
      </c>
      <c r="C854">
        <f ca="1"/>
        <v>9.646731494882578E-3</v>
      </c>
      <c r="D854">
        <f ca="1"/>
        <v>4.8111148429580211E-3</v>
      </c>
      <c r="E854" t="str">
        <f ca="1"/>
        <v/>
      </c>
      <c r="F854" t="str">
        <f ca="1"/>
        <v/>
      </c>
      <c r="G854">
        <f ca="1"/>
        <v>6.2801382487501275E-3</v>
      </c>
      <c r="H854">
        <f ca="1"/>
        <v>1.8408702905421303E-2</v>
      </c>
      <c r="I854" t="str">
        <f ca="1"/>
        <v/>
      </c>
      <c r="J854" t="str">
        <f ca="1"/>
        <v/>
      </c>
      <c r="K854">
        <f ca="1"/>
        <v>0</v>
      </c>
    </row>
    <row r="855" spans="1:11" x14ac:dyDescent="0.25">
      <c r="A855">
        <f ca="1"/>
        <v>111.89999999999762</v>
      </c>
      <c r="B855" t="str">
        <f ca="1"/>
        <v/>
      </c>
      <c r="C855">
        <f ca="1"/>
        <v>9.5656796163562478E-3</v>
      </c>
      <c r="D855">
        <f ca="1"/>
        <v>4.6981970716455978E-3</v>
      </c>
      <c r="E855" t="str">
        <f ca="1"/>
        <v/>
      </c>
      <c r="F855" t="str">
        <f ca="1"/>
        <v/>
      </c>
      <c r="G855">
        <f ca="1"/>
        <v>6.2158445448683699E-3</v>
      </c>
      <c r="H855">
        <f ca="1"/>
        <v>1.8071998066610057E-2</v>
      </c>
      <c r="I855" t="str">
        <f ca="1"/>
        <v/>
      </c>
      <c r="J855" t="str">
        <f ca="1"/>
        <v/>
      </c>
      <c r="K855">
        <f ca="1"/>
        <v>0</v>
      </c>
    </row>
    <row r="856" spans="1:11" x14ac:dyDescent="0.25">
      <c r="A856">
        <f ca="1"/>
        <v>111.94999999999762</v>
      </c>
      <c r="B856" t="str">
        <f ca="1"/>
        <v/>
      </c>
      <c r="C856">
        <f ca="1"/>
        <v>9.4850716062993678E-3</v>
      </c>
      <c r="D856">
        <f ca="1"/>
        <v>4.5874707316773677E-3</v>
      </c>
      <c r="E856" t="str">
        <f ca="1"/>
        <v/>
      </c>
      <c r="F856" t="str">
        <f ca="1"/>
        <v/>
      </c>
      <c r="G856">
        <f ca="1"/>
        <v>6.1520382063621438E-3</v>
      </c>
      <c r="H856">
        <f ca="1"/>
        <v>1.7739475717894301E-2</v>
      </c>
      <c r="I856" t="str">
        <f ca="1"/>
        <v/>
      </c>
      <c r="J856" t="str">
        <f ca="1"/>
        <v/>
      </c>
      <c r="K856">
        <f ca="1"/>
        <v>0</v>
      </c>
    </row>
    <row r="857" spans="1:11" x14ac:dyDescent="0.25">
      <c r="A857">
        <f ca="1"/>
        <v>111.99999999999761</v>
      </c>
      <c r="B857" t="str">
        <f ca="1"/>
        <v/>
      </c>
      <c r="C857">
        <f ca="1"/>
        <v>9.4049077376925083E-3</v>
      </c>
      <c r="D857">
        <f ca="1"/>
        <v>4.4789060589737117E-3</v>
      </c>
      <c r="E857" t="str">
        <f ca="1"/>
        <v/>
      </c>
      <c r="F857" t="str">
        <f ca="1"/>
        <v/>
      </c>
      <c r="G857">
        <f ca="1"/>
        <v>6.0887177560412994E-3</v>
      </c>
      <c r="H857">
        <f ca="1"/>
        <v>1.7411132292310765E-2</v>
      </c>
      <c r="I857" t="str">
        <f ca="1"/>
        <v/>
      </c>
      <c r="J857" t="str">
        <f ca="1"/>
        <v/>
      </c>
      <c r="K857">
        <f ca="1"/>
        <v>0</v>
      </c>
    </row>
    <row r="858" spans="1:11" x14ac:dyDescent="0.25">
      <c r="A858">
        <f ca="1"/>
        <v>112.04999999999761</v>
      </c>
      <c r="B858" t="str">
        <f ca="1"/>
        <v/>
      </c>
      <c r="C858">
        <f ca="1"/>
        <v>9.3251882480431571E-3</v>
      </c>
      <c r="D858">
        <f ca="1"/>
        <v>4.3724733515909161E-3</v>
      </c>
      <c r="E858" t="str">
        <f ca="1"/>
        <v/>
      </c>
      <c r="F858" t="str">
        <f ca="1"/>
        <v/>
      </c>
      <c r="G858">
        <f ca="1"/>
        <v>6.0258816916279176E-3</v>
      </c>
      <c r="H858">
        <f ca="1"/>
        <v>1.7086962905329836E-2</v>
      </c>
      <c r="I858" t="str">
        <f ca="1"/>
        <v/>
      </c>
      <c r="J858" t="str">
        <f ca="1"/>
        <v/>
      </c>
      <c r="K858">
        <f ca="1"/>
        <v>0</v>
      </c>
    </row>
    <row r="859" spans="1:11" x14ac:dyDescent="0.25">
      <c r="A859">
        <f ca="1"/>
        <v>112.09999999999761</v>
      </c>
      <c r="B859" t="str">
        <f ca="1"/>
        <v/>
      </c>
      <c r="C859">
        <f ca="1"/>
        <v>9.2459133396618522E-3</v>
      </c>
      <c r="D859">
        <f ca="1"/>
        <v>4.2681429799895018E-3</v>
      </c>
      <c r="E859" t="str">
        <f ca="1"/>
        <v/>
      </c>
      <c r="F859" t="str">
        <f ca="1"/>
        <v/>
      </c>
      <c r="G859">
        <f ca="1"/>
        <v>5.9635284861805611E-3</v>
      </c>
      <c r="H859">
        <f ca="1"/>
        <v>1.6766961381397733E-2</v>
      </c>
      <c r="I859" t="str">
        <f ca="1"/>
        <v/>
      </c>
      <c r="J859" t="str">
        <f ca="1"/>
        <v/>
      </c>
      <c r="K859">
        <f ca="1"/>
        <v>0</v>
      </c>
    </row>
    <row r="860" spans="1:11" x14ac:dyDescent="0.25">
      <c r="A860">
        <f ca="1"/>
        <v>112.1499999999976</v>
      </c>
      <c r="B860" t="str">
        <f ca="1"/>
        <v/>
      </c>
      <c r="C860">
        <f ca="1"/>
        <v>9.1670831799403954E-3</v>
      </c>
      <c r="D860">
        <f ca="1"/>
        <v>4.1658853970232878E-3</v>
      </c>
      <c r="E860" t="str">
        <f ca="1"/>
        <v/>
      </c>
      <c r="F860" t="str">
        <f ca="1"/>
        <v/>
      </c>
      <c r="G860">
        <f ca="1"/>
        <v>5.9016565885175168E-3</v>
      </c>
      <c r="H860">
        <f ca="1"/>
        <v>1.6451120280697985E-2</v>
      </c>
      <c r="I860" t="str">
        <f ca="1"/>
        <v/>
      </c>
      <c r="J860" t="str">
        <f ca="1"/>
        <v/>
      </c>
      <c r="K860">
        <f ca="1"/>
        <v>0</v>
      </c>
    </row>
    <row r="861" spans="1:11" x14ac:dyDescent="0.25">
      <c r="A861">
        <f ca="1"/>
        <v>112.1999999999976</v>
      </c>
      <c r="B861" t="str">
        <f ca="1"/>
        <v/>
      </c>
      <c r="C861">
        <f ca="1"/>
        <v>9.0886979016320344E-3</v>
      </c>
      <c r="D861">
        <f ca="1"/>
        <v>4.0656711476499251E-3</v>
      </c>
      <c r="E861" t="str">
        <f ca="1"/>
        <v/>
      </c>
      <c r="F861" t="str">
        <f ca="1"/>
        <v/>
      </c>
      <c r="G861">
        <f ca="1"/>
        <v>5.8402644236390539E-3</v>
      </c>
      <c r="H861">
        <f ca="1"/>
        <v>1.6139430926110861E-2</v>
      </c>
      <c r="I861" t="str">
        <f ca="1"/>
        <v/>
      </c>
      <c r="J861" t="str">
        <f ca="1"/>
        <v/>
      </c>
      <c r="K861">
        <f ca="1"/>
        <v>0</v>
      </c>
    </row>
    <row r="862" spans="1:11" x14ac:dyDescent="0.25">
      <c r="A862">
        <f ca="1"/>
        <v>112.2499999999976</v>
      </c>
      <c r="B862" t="str">
        <f ca="1"/>
        <v/>
      </c>
      <c r="C862">
        <f ca="1"/>
        <v>9.0107576031335443E-3</v>
      </c>
      <c r="D862">
        <f ca="1"/>
        <v>3.9674708783637332E-3</v>
      </c>
      <c r="E862" t="str">
        <f ca="1"/>
        <v/>
      </c>
      <c r="F862" t="str">
        <f ca="1"/>
        <v/>
      </c>
      <c r="G862">
        <f ca="1"/>
        <v>5.7793503931485605E-3</v>
      </c>
      <c r="H862">
        <f ca="1"/>
        <v>1.5831883430348814E-2</v>
      </c>
      <c r="I862" t="str">
        <f ca="1"/>
        <v/>
      </c>
      <c r="J862" t="str">
        <f ca="1"/>
        <v/>
      </c>
      <c r="K862">
        <f ca="1"/>
        <v>0</v>
      </c>
    </row>
    <row r="863" spans="1:11" x14ac:dyDescent="0.25">
      <c r="A863">
        <f ca="1"/>
        <v>112.2999999999976</v>
      </c>
      <c r="B863" t="str">
        <f ca="1"/>
        <v/>
      </c>
      <c r="C863">
        <f ca="1"/>
        <v>8.9332623487692175E-3</v>
      </c>
      <c r="D863">
        <f ca="1"/>
        <v>3.8712553463519724E-3</v>
      </c>
      <c r="E863" t="str">
        <f ca="1"/>
        <v/>
      </c>
      <c r="F863" t="str">
        <f ca="1"/>
        <v/>
      </c>
      <c r="G863">
        <f ca="1"/>
        <v>5.7189128756725749E-3</v>
      </c>
      <c r="H863">
        <f ca="1"/>
        <v>1.5528466723246965E-2</v>
      </c>
      <c r="I863" t="str">
        <f ca="1"/>
        <v/>
      </c>
      <c r="J863" t="str">
        <f ca="1"/>
        <v/>
      </c>
      <c r="K863">
        <f ca="1"/>
        <v>0</v>
      </c>
    </row>
    <row r="864" spans="1:11" x14ac:dyDescent="0.25">
      <c r="A864">
        <f ca="1"/>
        <v>112.34999999999759</v>
      </c>
      <c r="B864" t="str">
        <f ca="1"/>
        <v/>
      </c>
      <c r="C864">
        <f ca="1"/>
        <v>8.8562121690766438E-3</v>
      </c>
      <c r="D864">
        <f ca="1"/>
        <v>3.7769954283757277E-3</v>
      </c>
      <c r="E864" t="str">
        <f ca="1"/>
        <v/>
      </c>
      <c r="F864" t="str">
        <f ca="1"/>
        <v/>
      </c>
      <c r="G864">
        <f ca="1"/>
        <v>5.6589502272795748E-3</v>
      </c>
      <c r="H864">
        <f ca="1"/>
        <v>1.5229168579187333E-2</v>
      </c>
      <c r="I864" t="str">
        <f ca="1"/>
        <v/>
      </c>
      <c r="J864" t="str">
        <f ca="1"/>
        <v/>
      </c>
      <c r="K864">
        <f ca="1"/>
        <v>0</v>
      </c>
    </row>
    <row r="865" spans="1:11" x14ac:dyDescent="0.25">
      <c r="A865">
        <f ca="1"/>
        <v>112.39999999999759</v>
      </c>
      <c r="B865" t="str">
        <f ca="1"/>
        <v/>
      </c>
      <c r="C865">
        <f ca="1"/>
        <v>8.7796070610942425E-3</v>
      </c>
      <c r="D865">
        <f ca="1"/>
        <v>3.6846621293768127E-3</v>
      </c>
      <c r="E865" t="str">
        <f ca="1"/>
        <v/>
      </c>
      <c r="F865" t="str">
        <f ca="1"/>
        <v/>
      </c>
      <c r="G865">
        <f ca="1"/>
        <v>5.5994607818975377E-3</v>
      </c>
      <c r="H865">
        <f ca="1"/>
        <v>1.4933975644636454E-2</v>
      </c>
      <c r="I865" t="str">
        <f ca="1"/>
        <v/>
      </c>
      <c r="J865" t="str">
        <f ca="1"/>
        <v/>
      </c>
      <c r="K865">
        <f ca="1"/>
        <v>0</v>
      </c>
    </row>
    <row r="866" spans="1:11" x14ac:dyDescent="0.25">
      <c r="A866">
        <f ca="1"/>
        <v>112.44999999999759</v>
      </c>
      <c r="B866" t="str">
        <f ca="1"/>
        <v/>
      </c>
      <c r="C866">
        <f ca="1"/>
        <v>8.7034469886504984E-3</v>
      </c>
      <c r="D866">
        <f ca="1"/>
        <v>3.5942265908122453E-3</v>
      </c>
      <c r="E866" t="str">
        <f ca="1"/>
        <v/>
      </c>
      <c r="F866" t="str">
        <f ca="1"/>
        <v/>
      </c>
      <c r="G866">
        <f ca="1"/>
        <v>5.5404428517301877E-3</v>
      </c>
      <c r="H866">
        <f ca="1"/>
        <v>1.4642873465775644E-2</v>
      </c>
      <c r="I866" t="str">
        <f ca="1"/>
        <v/>
      </c>
      <c r="J866" t="str">
        <f ca="1"/>
        <v/>
      </c>
      <c r="K866">
        <f ca="1"/>
        <v>0</v>
      </c>
    </row>
    <row r="867" spans="1:11" x14ac:dyDescent="0.25">
      <c r="A867">
        <f ca="1"/>
        <v>112.49999999999758</v>
      </c>
      <c r="B867" t="str">
        <f ca="1"/>
        <v/>
      </c>
      <c r="C867">
        <f ca="1"/>
        <v>8.6277318826547995E-3</v>
      </c>
      <c r="D867">
        <f ca="1"/>
        <v>3.5056600987179421E-3</v>
      </c>
      <c r="E867" t="str">
        <f ca="1"/>
        <v/>
      </c>
      <c r="F867" t="str">
        <f ca="1"/>
        <v/>
      </c>
      <c r="G867">
        <f ca="1"/>
        <v>5.4818947276718492E-3</v>
      </c>
      <c r="H867">
        <f ca="1"/>
        <v>1.4355846516204132E-2</v>
      </c>
      <c r="I867" t="str">
        <f ca="1"/>
        <v/>
      </c>
      <c r="J867" t="str">
        <f ca="1"/>
        <v/>
      </c>
      <c r="K867">
        <f ca="1"/>
        <v>0</v>
      </c>
    </row>
    <row r="868" spans="1:11" x14ac:dyDescent="0.25">
      <c r="A868">
        <f ca="1"/>
        <v>112.54999999999758</v>
      </c>
      <c r="B868" t="str">
        <f ca="1"/>
        <v/>
      </c>
      <c r="C868">
        <f ca="1"/>
        <v>8.5524616413898916E-3</v>
      </c>
      <c r="D868">
        <f ca="1"/>
        <v>3.4189340915035406E-3</v>
      </c>
      <c r="E868" t="str">
        <f ca="1"/>
        <v/>
      </c>
      <c r="F868" t="str">
        <f ca="1"/>
        <v/>
      </c>
      <c r="G868">
        <f ca="1"/>
        <v>5.4238146797208871E-3</v>
      </c>
      <c r="H868">
        <f ca="1"/>
        <v>1.407287822469507E-2</v>
      </c>
      <c r="I868" t="str">
        <f ca="1"/>
        <v/>
      </c>
      <c r="J868" t="str">
        <f ca="1"/>
        <v/>
      </c>
      <c r="K868">
        <f ca="1"/>
        <v>0</v>
      </c>
    </row>
    <row r="869" spans="1:11" x14ac:dyDescent="0.25">
      <c r="A869">
        <f ca="1"/>
        <v>112.59999999999758</v>
      </c>
      <c r="B869" t="str">
        <f ca="1"/>
        <v/>
      </c>
      <c r="C869">
        <f ca="1"/>
        <v>8.4776361308058368E-3</v>
      </c>
      <c r="D869">
        <f ca="1"/>
        <v>3.3340201674802832E-3</v>
      </c>
      <c r="E869" t="str">
        <f ca="1"/>
        <v/>
      </c>
      <c r="F869" t="str">
        <f ca="1"/>
        <v/>
      </c>
      <c r="G869">
        <f ca="1"/>
        <v>5.3662009573917013E-3</v>
      </c>
      <c r="H869">
        <f ca="1"/>
        <v>1.3793951002985239E-2</v>
      </c>
      <c r="I869" t="str">
        <f ca="1"/>
        <v/>
      </c>
      <c r="J869" t="str">
        <f ca="1"/>
        <v/>
      </c>
      <c r="K869">
        <f ca="1"/>
        <v>0</v>
      </c>
    </row>
    <row r="870" spans="1:11" x14ac:dyDescent="0.25">
      <c r="A870">
        <f ca="1"/>
        <v>112.64999999999758</v>
      </c>
      <c r="B870" t="str">
        <f ca="1"/>
        <v/>
      </c>
      <c r="C870">
        <f ca="1"/>
        <v>8.4032551848154287E-3</v>
      </c>
      <c r="D870">
        <f ca="1"/>
        <v>3.2508900921240859E-3</v>
      </c>
      <c r="E870" t="str">
        <f ca="1"/>
        <v/>
      </c>
      <c r="F870" t="str">
        <f ca="1"/>
        <v/>
      </c>
      <c r="G870">
        <f ca="1"/>
        <v>5.3090517901251306E-3</v>
      </c>
      <c r="H870">
        <f ca="1"/>
        <v>1.3519046273579211E-2</v>
      </c>
      <c r="I870" t="str">
        <f ca="1"/>
        <v/>
      </c>
      <c r="J870" t="str">
        <f ca="1"/>
        <v/>
      </c>
      <c r="K870">
        <f ca="1"/>
        <v>0</v>
      </c>
    </row>
    <row r="871" spans="1:11" x14ac:dyDescent="0.25">
      <c r="A871">
        <f ca="1"/>
        <v>112.69999999999757</v>
      </c>
      <c r="B871" t="str">
        <f ca="1"/>
        <v/>
      </c>
      <c r="C871">
        <f ca="1"/>
        <v>8.329318605591024E-3</v>
      </c>
      <c r="D871">
        <f ca="1"/>
        <v>3.1695158050760713E-3</v>
      </c>
      <c r="E871" t="str">
        <f ca="1"/>
        <v/>
      </c>
      <c r="F871" t="str">
        <f ca="1"/>
        <v/>
      </c>
      <c r="G871">
        <f ca="1"/>
        <v>5.2523653876973284E-3</v>
      </c>
      <c r="H871">
        <f ca="1"/>
        <v>1.3248144497549508E-2</v>
      </c>
      <c r="I871" t="str">
        <f ca="1"/>
        <v/>
      </c>
      <c r="J871" t="str">
        <f ca="1"/>
        <v/>
      </c>
      <c r="K871">
        <f ca="1"/>
        <v>0</v>
      </c>
    </row>
    <row r="872" spans="1:11" x14ac:dyDescent="0.25">
      <c r="A872">
        <f ca="1"/>
        <v>112.74999999999757</v>
      </c>
      <c r="B872" t="str">
        <f ca="1"/>
        <v/>
      </c>
      <c r="C872">
        <f ca="1"/>
        <v>8.2558261638627228E-3</v>
      </c>
      <c r="D872">
        <f ca="1"/>
        <v>3.0898694268828631E-3</v>
      </c>
      <c r="E872" t="str">
        <f ca="1"/>
        <v/>
      </c>
      <c r="F872" t="str">
        <f ca="1"/>
        <v/>
      </c>
      <c r="G872">
        <f ca="1"/>
        <v>5.1961399406269789E-3</v>
      </c>
      <c r="H872">
        <f ca="1"/>
        <v>1.2981225202314123E-2</v>
      </c>
      <c r="I872" t="str">
        <f ca="1"/>
        <v/>
      </c>
      <c r="J872" t="str">
        <f ca="1"/>
        <v/>
      </c>
      <c r="K872">
        <f ca="1"/>
        <v>0</v>
      </c>
    </row>
    <row r="873" spans="1:11" x14ac:dyDescent="0.25">
      <c r="A873">
        <f ca="1"/>
        <v>112.79999999999757</v>
      </c>
      <c r="B873" t="str">
        <f ca="1"/>
        <v/>
      </c>
      <c r="C873">
        <f ca="1"/>
        <v>8.1827775992178251E-3</v>
      </c>
      <c r="D873">
        <f ca="1"/>
        <v>3.0119232654792433E-3</v>
      </c>
      <c r="E873" t="str">
        <f ca="1"/>
        <v/>
      </c>
      <c r="F873" t="str">
        <f ca="1"/>
        <v/>
      </c>
      <c r="G873">
        <f ca="1"/>
        <v>5.140373620580843E-3</v>
      </c>
      <c r="H873">
        <f ca="1"/>
        <v>1.2718267009373899E-2</v>
      </c>
      <c r="I873" t="str">
        <f ca="1"/>
        <v/>
      </c>
      <c r="J873" t="str">
        <f ca="1"/>
        <v/>
      </c>
      <c r="K873">
        <f ca="1"/>
        <v>0</v>
      </c>
    </row>
    <row r="874" spans="1:11" x14ac:dyDescent="0.25">
      <c r="A874">
        <f ca="1"/>
        <v>112.84999999999756</v>
      </c>
      <c r="B874" t="str">
        <f ca="1"/>
        <v/>
      </c>
      <c r="C874">
        <f ca="1"/>
        <v>8.1101726204015519E-3</v>
      </c>
      <c r="D874">
        <f ca="1"/>
        <v>2.935649822415684E-3</v>
      </c>
      <c r="E874" t="str">
        <f ca="1"/>
        <v/>
      </c>
      <c r="F874" t="str">
        <f ca="1"/>
        <v/>
      </c>
      <c r="G874">
        <f ca="1"/>
        <v>5.0850645807775582E-3</v>
      </c>
      <c r="H874">
        <f ca="1"/>
        <v>1.2459247661991798E-2</v>
      </c>
      <c r="I874" t="str">
        <f ca="1"/>
        <v/>
      </c>
      <c r="J874" t="str">
        <f ca="1"/>
        <v/>
      </c>
      <c r="K874">
        <f ca="1"/>
        <v>0</v>
      </c>
    </row>
    <row r="875" spans="1:11" x14ac:dyDescent="0.25">
      <c r="A875">
        <f ca="1"/>
        <v>112.89999999999756</v>
      </c>
      <c r="B875" t="str">
        <f ca="1"/>
        <v/>
      </c>
      <c r="C875">
        <f ca="1"/>
        <v>8.0380109056189235E-3</v>
      </c>
      <c r="D875">
        <f ca="1"/>
        <v>2.8610217988335376E-3</v>
      </c>
      <c r="E875" t="str">
        <f ca="1"/>
        <v/>
      </c>
      <c r="F875" t="str">
        <f ca="1"/>
        <v/>
      </c>
      <c r="G875">
        <f ca="1"/>
        <v>5.03021095638967E-3</v>
      </c>
      <c r="H875">
        <f ca="1"/>
        <v>1.2204144052797239E-2</v>
      </c>
      <c r="I875" t="str">
        <f ca="1"/>
        <v/>
      </c>
      <c r="J875" t="str">
        <f ca="1"/>
        <v/>
      </c>
      <c r="K875">
        <f ca="1"/>
        <v>0</v>
      </c>
    </row>
    <row r="876" spans="1:11" x14ac:dyDescent="0.25">
      <c r="A876">
        <f ca="1"/>
        <v>112.94999999999756</v>
      </c>
      <c r="B876" t="str">
        <f ca="1"/>
        <v/>
      </c>
      <c r="C876">
        <f ca="1"/>
        <v>7.9662921028377902E-3</v>
      </c>
      <c r="D876">
        <f ca="1"/>
        <v>2.7880121011906885E-3</v>
      </c>
      <c r="E876" t="str">
        <f ca="1"/>
        <v/>
      </c>
      <c r="F876" t="str">
        <f ca="1"/>
        <v/>
      </c>
      <c r="G876">
        <f ca="1"/>
        <v>4.9758108649438238E-3</v>
      </c>
      <c r="H876">
        <f ca="1"/>
        <v>1.195293225129858E-2</v>
      </c>
      <c r="I876" t="str">
        <f ca="1"/>
        <v/>
      </c>
      <c r="J876" t="str">
        <f ca="1"/>
        <v/>
      </c>
      <c r="K876">
        <f ca="1"/>
        <v>0</v>
      </c>
    </row>
    <row r="877" spans="1:11" x14ac:dyDescent="0.25">
      <c r="A877">
        <f ca="1"/>
        <v>112.99999999999756</v>
      </c>
      <c r="B877" t="str">
        <f ca="1"/>
        <v/>
      </c>
      <c r="C877">
        <f ca="1"/>
        <v>7.8950158300928903E-3</v>
      </c>
      <c r="D877">
        <f ca="1"/>
        <v>2.7165938467405772E-3</v>
      </c>
      <c r="E877" t="str">
        <f ca="1"/>
        <v/>
      </c>
      <c r="F877" t="str">
        <f ca="1"/>
        <v/>
      </c>
      <c r="G877">
        <f ca="1"/>
        <v>4.9218624067191184E-3</v>
      </c>
      <c r="H877">
        <f ca="1"/>
        <v>1.1705587531287531E-2</v>
      </c>
      <c r="I877" t="str">
        <f ca="1"/>
        <v/>
      </c>
      <c r="J877" t="str">
        <f ca="1"/>
        <v/>
      </c>
      <c r="K877">
        <f ca="1"/>
        <v>0</v>
      </c>
    </row>
    <row r="878" spans="1:11" x14ac:dyDescent="0.25">
      <c r="A878">
        <f ca="1"/>
        <v>113.04999999999755</v>
      </c>
      <c r="B878" t="str">
        <f ca="1"/>
        <v/>
      </c>
      <c r="C878">
        <f ca="1"/>
        <v>7.8241816757909713E-3</v>
      </c>
      <c r="D878">
        <f ca="1"/>
        <v>2.6467403687676547E-3</v>
      </c>
      <c r="E878" t="str">
        <f ca="1"/>
        <v/>
      </c>
      <c r="F878" t="str">
        <f ca="1"/>
        <v/>
      </c>
      <c r="G878">
        <f ca="1"/>
        <v>4.8683636651434704E-3</v>
      </c>
      <c r="H878">
        <f ca="1"/>
        <v>1.1462084398119471E-2</v>
      </c>
      <c r="I878" t="str">
        <f ca="1"/>
        <v/>
      </c>
      <c r="J878" t="str">
        <f ca="1"/>
        <v/>
      </c>
      <c r="K878">
        <f ca="1"/>
        <v>0</v>
      </c>
    </row>
    <row r="879" spans="1:11" x14ac:dyDescent="0.25">
      <c r="A879">
        <f ca="1"/>
        <v>113.09999999999755</v>
      </c>
      <c r="B879" t="str">
        <f ca="1"/>
        <v/>
      </c>
      <c r="C879">
        <f ca="1"/>
        <v>7.7537891990168382E-3</v>
      </c>
      <c r="D879">
        <f ca="1"/>
        <v>2.5784252215823736E-3</v>
      </c>
      <c r="E879" t="str">
        <f ca="1"/>
        <v/>
      </c>
      <c r="F879" t="str">
        <f ca="1"/>
        <v/>
      </c>
      <c r="G879">
        <f ca="1"/>
        <v>4.8153127071880811E-3</v>
      </c>
      <c r="H879">
        <f ca="1"/>
        <v>1.1222396615854327E-2</v>
      </c>
      <c r="I879" t="str">
        <f ca="1"/>
        <v/>
      </c>
      <c r="J879" t="str">
        <f ca="1"/>
        <v/>
      </c>
      <c r="K879">
        <f ca="1"/>
        <v>0</v>
      </c>
    </row>
    <row r="880" spans="1:11" x14ac:dyDescent="0.25">
      <c r="A880">
        <f ca="1"/>
        <v>113.14999999999755</v>
      </c>
      <c r="B880" t="str">
        <f ca="1"/>
        <v/>
      </c>
      <c r="C880">
        <f ca="1"/>
        <v>7.6838379298403287E-3</v>
      </c>
      <c r="D880">
        <f ca="1"/>
        <v>2.5116221852788802E-3</v>
      </c>
      <c r="E880" t="str">
        <f ca="1"/>
        <v/>
      </c>
      <c r="F880" t="str">
        <f ca="1"/>
        <v/>
      </c>
      <c r="G880">
        <f ca="1"/>
        <v>4.7627075837598544E-3</v>
      </c>
      <c r="H880">
        <f ca="1"/>
        <v>1.0986497234242788E-2</v>
      </c>
      <c r="I880" t="str">
        <f ca="1"/>
        <v/>
      </c>
      <c r="J880" t="str">
        <f ca="1"/>
        <v/>
      </c>
      <c r="K880">
        <f ca="1"/>
        <v>0</v>
      </c>
    </row>
    <row r="881" spans="1:11" x14ac:dyDescent="0.25">
      <c r="A881">
        <f ca="1"/>
        <v>113.19999999999754</v>
      </c>
      <c r="B881" t="str">
        <f ca="1"/>
        <v/>
      </c>
      <c r="C881">
        <f ca="1"/>
        <v>7.614327369624134E-3</v>
      </c>
      <c r="D881">
        <f ca="1"/>
        <v>2.4463052702587661E-3</v>
      </c>
      <c r="E881" t="str">
        <f ca="1"/>
        <v/>
      </c>
      <c r="F881" t="str">
        <f ca="1"/>
        <v/>
      </c>
      <c r="G881">
        <f ca="1"/>
        <v>4.7105463300917885E-3</v>
      </c>
      <c r="H881">
        <f ca="1"/>
        <v>1.0754358615543375E-2</v>
      </c>
      <c r="I881" t="str">
        <f ca="1"/>
        <v/>
      </c>
      <c r="J881" t="str">
        <f ca="1"/>
        <v/>
      </c>
      <c r="K881">
        <f ca="1"/>
        <v>0</v>
      </c>
    </row>
    <row r="882" spans="1:11" x14ac:dyDescent="0.25">
      <c r="A882">
        <f ca="1"/>
        <v>113.24999999999754</v>
      </c>
      <c r="B882" t="str">
        <f ca="1"/>
        <v/>
      </c>
      <c r="C882">
        <f ca="1"/>
        <v>7.5452569913324061E-3</v>
      </c>
      <c r="D882">
        <f ca="1"/>
        <v>2.38244872152414E-3</v>
      </c>
      <c r="E882" t="str">
        <f ca="1"/>
        <v/>
      </c>
      <c r="F882" t="str">
        <f ca="1"/>
        <v/>
      </c>
      <c r="G882">
        <f ca="1"/>
        <v>4.6588269661312414E-3</v>
      </c>
      <c r="H882">
        <f ca="1"/>
        <v>1.0525952461156106E-2</v>
      </c>
      <c r="I882" t="str">
        <f ca="1"/>
        <v/>
      </c>
      <c r="J882" t="str">
        <f ca="1"/>
        <v/>
      </c>
      <c r="K882">
        <f ca="1"/>
        <v>0</v>
      </c>
    </row>
    <row r="883" spans="1:11" x14ac:dyDescent="0.25">
      <c r="A883">
        <f ca="1"/>
        <v>113.29999999999754</v>
      </c>
      <c r="B883" t="str">
        <f ca="1"/>
        <v/>
      </c>
      <c r="C883">
        <f ca="1"/>
        <v>7.4766262398401305E-3</v>
      </c>
      <c r="D883">
        <f ca="1"/>
        <v>2.3200270227435515E-3</v>
      </c>
      <c r="E883" t="str">
        <f ca="1"/>
        <v/>
      </c>
      <c r="F883" t="str">
        <f ca="1"/>
        <v/>
      </c>
      <c r="G883">
        <f ca="1"/>
        <v>4.6075474969260854E-3</v>
      </c>
      <c r="H883">
        <f ca="1"/>
        <v>1.0301249838058921E-2</v>
      </c>
      <c r="I883" t="str">
        <f ca="1"/>
        <v/>
      </c>
      <c r="J883" t="str">
        <f ca="1"/>
        <v/>
      </c>
      <c r="K883">
        <f ca="1"/>
        <v>0</v>
      </c>
    </row>
    <row r="884" spans="1:11" x14ac:dyDescent="0.25">
      <c r="A884">
        <f ca="1"/>
        <v>113.34999999999754</v>
      </c>
      <c r="B884" t="str">
        <f ca="1"/>
        <v/>
      </c>
      <c r="C884">
        <f ca="1"/>
        <v>7.408434532243182E-3</v>
      </c>
      <c r="D884">
        <f ca="1"/>
        <v>2.2590149000942003E-3</v>
      </c>
      <c r="E884" t="str">
        <f ca="1"/>
        <v/>
      </c>
      <c r="F884" t="str">
        <f ca="1"/>
        <v/>
      </c>
      <c r="G884">
        <f ca="1"/>
        <v>4.5567059130086724E-3</v>
      </c>
      <c r="H884">
        <f ca="1"/>
        <v>1.0080221205033759E-2</v>
      </c>
      <c r="I884" t="str">
        <f ca="1"/>
        <v/>
      </c>
      <c r="J884" t="str">
        <f ca="1"/>
        <v/>
      </c>
      <c r="K884">
        <f ca="1"/>
        <v>0</v>
      </c>
    </row>
    <row r="885" spans="1:11" x14ac:dyDescent="0.25">
      <c r="A885">
        <f ca="1"/>
        <v>113.39999999999753</v>
      </c>
      <c r="B885" t="str">
        <f ca="1"/>
        <v/>
      </c>
      <c r="C885">
        <f ca="1"/>
        <v>7.3406812581690191E-3</v>
      </c>
      <c r="D885">
        <f ca="1"/>
        <v>2.1993873258840235E-3</v>
      </c>
      <c r="E885" t="str">
        <f ca="1"/>
        <v/>
      </c>
      <c r="F885" t="str">
        <f ca="1"/>
        <v/>
      </c>
      <c r="G885">
        <f ca="1"/>
        <v>4.5063001907776051E-3</v>
      </c>
      <c r="H885">
        <f ca="1"/>
        <v>9.8628364386691963E-3</v>
      </c>
      <c r="I885" t="str">
        <f ca="1"/>
        <v/>
      </c>
      <c r="J885" t="str">
        <f ca="1"/>
        <v/>
      </c>
      <c r="K885">
        <f ca="1"/>
        <v>0</v>
      </c>
    </row>
    <row r="886" spans="1:11" x14ac:dyDescent="0.25">
      <c r="A886">
        <f ca="1"/>
        <v>113.44999999999753</v>
      </c>
      <c r="B886" t="str">
        <f ca="1"/>
        <v/>
      </c>
      <c r="C886">
        <f ca="1"/>
        <v>7.2733657800879842E-3</v>
      </c>
      <c r="D886">
        <f ca="1"/>
        <v>2.1411195219572811E-3</v>
      </c>
      <c r="E886" t="str">
        <f ca="1"/>
        <v/>
      </c>
      <c r="F886" t="str">
        <f ca="1"/>
        <v/>
      </c>
      <c r="G886">
        <f ca="1"/>
        <v>4.4563282928772076E-3</v>
      </c>
      <c r="H886">
        <f ca="1"/>
        <v>9.6490648591274052E-3</v>
      </c>
      <c r="I886" t="str">
        <f ca="1"/>
        <v/>
      </c>
      <c r="J886" t="str">
        <f ca="1"/>
        <v/>
      </c>
      <c r="K886">
        <f ca="1"/>
        <v>0</v>
      </c>
    </row>
    <row r="887" spans="1:11" x14ac:dyDescent="0.25">
      <c r="A887">
        <f ca="1"/>
        <v>113.49999999999753</v>
      </c>
      <c r="B887" t="str">
        <f ca="1"/>
        <v/>
      </c>
      <c r="C887">
        <f ca="1"/>
        <v>7.206487433625096E-3</v>
      </c>
      <c r="D887">
        <f ca="1"/>
        <v>2.084186962887302E-3</v>
      </c>
      <c r="E887" t="str">
        <f ca="1"/>
        <v/>
      </c>
      <c r="F887" t="str">
        <f ca="1"/>
        <v/>
      </c>
      <c r="G887">
        <f ca="1"/>
        <v>4.4067881685747436E-3</v>
      </c>
      <c r="H887">
        <f ca="1"/>
        <v>9.4388752556632902E-3</v>
      </c>
      <c r="I887" t="str">
        <f ca="1"/>
        <v/>
      </c>
      <c r="J887" t="str">
        <f ca="1"/>
        <v/>
      </c>
      <c r="K887">
        <f ca="1"/>
        <v>0</v>
      </c>
    </row>
    <row r="888" spans="1:11" x14ac:dyDescent="0.25">
      <c r="A888">
        <f ca="1"/>
        <v>113.54999999999752</v>
      </c>
      <c r="B888" t="str">
        <f ca="1"/>
        <v/>
      </c>
      <c r="C888">
        <f ca="1"/>
        <v>7.1400455278723823E-3</v>
      </c>
      <c r="D888">
        <f ca="1"/>
        <v>2.028565378960138E-3</v>
      </c>
      <c r="E888" t="str">
        <f ca="1"/>
        <v/>
      </c>
      <c r="F888" t="str">
        <f ca="1"/>
        <v/>
      </c>
      <c r="G888">
        <f ca="1"/>
        <v>4.357677754135288E-3</v>
      </c>
      <c r="H888">
        <f ca="1"/>
        <v>9.2322359118844274E-3</v>
      </c>
      <c r="I888" t="str">
        <f ca="1"/>
        <v/>
      </c>
      <c r="J888" t="str">
        <f ca="1"/>
        <v/>
      </c>
      <c r="K888">
        <f ca="1"/>
        <v>0</v>
      </c>
    </row>
    <row r="889" spans="1:11" x14ac:dyDescent="0.25">
      <c r="A889">
        <f ca="1"/>
        <v>113.59999999999752</v>
      </c>
      <c r="B889" t="str">
        <f ca="1"/>
        <v/>
      </c>
      <c r="C889">
        <f ca="1"/>
        <v>7.0740393457016E-3</v>
      </c>
      <c r="D889">
        <f ca="1"/>
        <v>1.9742307589528905E-3</v>
      </c>
      <c r="E889" t="str">
        <f ca="1"/>
        <v/>
      </c>
      <c r="F889" t="str">
        <f ca="1"/>
        <v/>
      </c>
      <c r="G889">
        <f ca="1"/>
        <v>4.3089949731942388E-3</v>
      </c>
      <c r="H889">
        <f ca="1"/>
        <v>9.0291146307406468E-3</v>
      </c>
      <c r="I889" t="str">
        <f ca="1"/>
        <v/>
      </c>
      <c r="J889" t="str">
        <f ca="1"/>
        <v/>
      </c>
      <c r="K889">
        <f ca="1"/>
        <v>0</v>
      </c>
    </row>
    <row r="890" spans="1:11" x14ac:dyDescent="0.25">
      <c r="A890">
        <f ca="1"/>
        <v>113.64999999999752</v>
      </c>
      <c r="B890" t="str">
        <f ca="1"/>
        <v/>
      </c>
      <c r="C890">
        <f ca="1"/>
        <v>7.0084681440773745E-3</v>
      </c>
      <c r="D890">
        <f ca="1"/>
        <v>1.9211593527105188E-3</v>
      </c>
      <c r="E890" t="str">
        <f ca="1"/>
        <v/>
      </c>
      <c r="F890" t="str">
        <f ca="1"/>
        <v/>
      </c>
      <c r="G890">
        <f ca="1"/>
        <v>4.2607377371274143E-3</v>
      </c>
      <c r="H890">
        <f ca="1"/>
        <v>8.8294787592326836E-3</v>
      </c>
      <c r="I890" t="str">
        <f ca="1"/>
        <v/>
      </c>
      <c r="J890" t="str">
        <f ca="1"/>
        <v/>
      </c>
      <c r="K890">
        <f ca="1"/>
        <v>0</v>
      </c>
    </row>
    <row r="891" spans="1:11" x14ac:dyDescent="0.25">
      <c r="A891">
        <f ca="1"/>
        <v>113.69999999999752</v>
      </c>
      <c r="B891" t="str">
        <f ca="1"/>
        <v/>
      </c>
      <c r="C891">
        <f ca="1"/>
        <v>6.9433311543706444E-3</v>
      </c>
      <c r="D891">
        <f ca="1"/>
        <v>1.8693276735250017E-3</v>
      </c>
      <c r="E891" t="str">
        <f ca="1"/>
        <v/>
      </c>
      <c r="F891" t="str">
        <f ca="1"/>
        <v/>
      </c>
      <c r="G891">
        <f ca="1"/>
        <v>4.2129039454187143E-3</v>
      </c>
      <c r="H891">
        <f ca="1"/>
        <v>8.633295212829576E-3</v>
      </c>
      <c r="I891" t="str">
        <f ca="1"/>
        <v/>
      </c>
      <c r="J891" t="str">
        <f ca="1"/>
        <v/>
      </c>
      <c r="K891">
        <f ca="1"/>
        <v>0</v>
      </c>
    </row>
    <row r="892" spans="1:11" x14ac:dyDescent="0.25">
      <c r="A892">
        <f ca="1"/>
        <v>113.74999999999751</v>
      </c>
      <c r="B892" t="str">
        <f ca="1"/>
        <v/>
      </c>
      <c r="C892">
        <f ca="1"/>
        <v>6.8786275826723973E-3</v>
      </c>
      <c r="D892">
        <f ca="1"/>
        <v>1.8187125003206984E-3</v>
      </c>
      <c r="E892" t="str">
        <f ca="1"/>
        <v/>
      </c>
      <c r="F892" t="str">
        <f ca="1"/>
        <v/>
      </c>
      <c r="G892">
        <f ca="1"/>
        <v>4.1654914860253306E-3</v>
      </c>
      <c r="H892">
        <f ca="1"/>
        <v>8.4405304995853261E-3</v>
      </c>
      <c r="I892" t="str">
        <f ca="1"/>
        <v/>
      </c>
      <c r="J892" t="str">
        <f ca="1"/>
        <v/>
      </c>
      <c r="K892">
        <f ca="1"/>
        <v>0</v>
      </c>
    </row>
    <row r="893" spans="1:11" x14ac:dyDescent="0.25">
      <c r="A893">
        <f ca="1"/>
        <v>113.79999999999751</v>
      </c>
      <c r="B893" t="str">
        <f ca="1"/>
        <v/>
      </c>
      <c r="C893">
        <f ca="1"/>
        <v>6.8143566101076473E-3</v>
      </c>
      <c r="D893">
        <f ca="1"/>
        <v>1.769290879649877E-3</v>
      </c>
      <c r="E893" t="str">
        <f ca="1"/>
        <v/>
      </c>
      <c r="F893" t="str">
        <f ca="1"/>
        <v/>
      </c>
      <c r="G893">
        <f ca="1"/>
        <v>4.1184982357404419E-3</v>
      </c>
      <c r="H893">
        <f ca="1"/>
        <v>8.2511507439453138E-3</v>
      </c>
      <c r="I893" t="str">
        <f ca="1"/>
        <v/>
      </c>
      <c r="J893" t="str">
        <f ca="1"/>
        <v/>
      </c>
      <c r="K893">
        <f ca="1"/>
        <v>0</v>
      </c>
    </row>
    <row r="894" spans="1:11" x14ac:dyDescent="0.25">
      <c r="A894">
        <f ca="1"/>
        <v>113.84999999999751</v>
      </c>
      <c r="B894" t="str">
        <f ca="1"/>
        <v/>
      </c>
      <c r="C894">
        <f ca="1"/>
        <v>6.7505173931495842E-3</v>
      </c>
      <c r="D894">
        <f ca="1"/>
        <v>1.7210401275023126E-3</v>
      </c>
      <c r="E894" t="str">
        <f ca="1"/>
        <v/>
      </c>
      <c r="F894" t="str">
        <f ca="1"/>
        <v/>
      </c>
      <c r="G894">
        <f ca="1"/>
        <v>4.0719220605533509E-3</v>
      </c>
      <c r="H894">
        <f ca="1"/>
        <v>8.06512171023375E-3</v>
      </c>
      <c r="I894" t="str">
        <f ca="1"/>
        <v/>
      </c>
      <c r="J894" t="str">
        <f ca="1"/>
        <v/>
      </c>
      <c r="K894">
        <f ca="1"/>
        <v>0</v>
      </c>
    </row>
    <row r="895" spans="1:11" x14ac:dyDescent="0.25">
      <c r="A895">
        <f ca="1"/>
        <v>113.8999999999975</v>
      </c>
      <c r="B895" t="str">
        <f ca="1"/>
        <v/>
      </c>
      <c r="C895">
        <f ca="1"/>
        <v>6.6871090639338679E-3</v>
      </c>
      <c r="D895">
        <f ca="1"/>
        <v>1.6739378309329276E-3</v>
      </c>
      <c r="E895" t="str">
        <f ca="1"/>
        <v/>
      </c>
      <c r="F895" t="str">
        <f ca="1"/>
        <v/>
      </c>
      <c r="G895">
        <f ca="1"/>
        <v>4.0257608160070993E-3</v>
      </c>
      <c r="H895">
        <f ca="1"/>
        <v>7.8824088258136783E-3</v>
      </c>
      <c r="I895" t="str">
        <f ca="1"/>
        <v/>
      </c>
      <c r="J895" t="str">
        <f ca="1"/>
        <v/>
      </c>
      <c r="K895">
        <f ca="1"/>
        <v>0</v>
      </c>
    </row>
    <row r="896" spans="1:11" x14ac:dyDescent="0.25">
      <c r="A896">
        <f ca="1"/>
        <v>113.9499999999975</v>
      </c>
      <c r="B896" t="str">
        <f ca="1"/>
        <v/>
      </c>
      <c r="C896">
        <f ca="1"/>
        <v>6.624130730573009E-3</v>
      </c>
      <c r="D896">
        <f ca="1"/>
        <v>1.6279618495114736E-3</v>
      </c>
      <c r="E896" t="str">
        <f ca="1"/>
        <v/>
      </c>
      <c r="F896" t="str">
        <f ca="1"/>
        <v/>
      </c>
      <c r="G896">
        <f ca="1"/>
        <v>3.9800123475534441E-3</v>
      </c>
      <c r="H896">
        <f ca="1"/>
        <v>7.702977203911711E-3</v>
      </c>
      <c r="I896" t="str">
        <f ca="1"/>
        <v/>
      </c>
      <c r="J896" t="str">
        <f ca="1"/>
        <v/>
      </c>
      <c r="K896">
        <f ca="1"/>
        <v>0</v>
      </c>
    </row>
    <row r="897" spans="1:11" x14ac:dyDescent="0.25">
      <c r="A897">
        <f ca="1"/>
        <v>113.9999999999975</v>
      </c>
      <c r="B897" t="str">
        <f ca="1"/>
        <v/>
      </c>
      <c r="C897">
        <f ca="1"/>
        <v>6.5615814774707768E-3</v>
      </c>
      <c r="D897">
        <f ca="1"/>
        <v>1.58309031659821E-3</v>
      </c>
      <c r="E897" t="str">
        <f ca="1"/>
        <v/>
      </c>
      <c r="F897" t="str">
        <f ca="1"/>
        <v/>
      </c>
      <c r="G897">
        <f ca="1"/>
        <v>3.9346744909052496E-3</v>
      </c>
      <c r="H897">
        <f ca="1"/>
        <v>7.5267916660998052E-3</v>
      </c>
      <c r="I897" t="str">
        <f ca="1"/>
        <v/>
      </c>
      <c r="J897" t="str">
        <f ca="1"/>
        <v/>
      </c>
      <c r="K897">
        <f ca="1"/>
        <v>0</v>
      </c>
    </row>
    <row r="898" spans="1:11" x14ac:dyDescent="0.25">
      <c r="A898">
        <f ca="1"/>
        <v>114.0499999999975</v>
      </c>
      <c r="B898" t="str">
        <f ca="1"/>
        <v/>
      </c>
      <c r="C898">
        <f ca="1"/>
        <v>6.4994603656366211E-3</v>
      </c>
      <c r="D898">
        <f ca="1"/>
        <v>1.5393016404496313E-3</v>
      </c>
      <c r="E898" t="str">
        <f ca="1"/>
        <v/>
      </c>
      <c r="F898" t="str">
        <f ca="1"/>
        <v/>
      </c>
      <c r="G898">
        <f ca="1"/>
        <v>3.8897450723861713E-3</v>
      </c>
      <c r="H898">
        <f ca="1"/>
        <v>7.35381676442717E-3</v>
      </c>
      <c r="I898" t="str">
        <f ca="1"/>
        <v/>
      </c>
      <c r="J898" t="str">
        <f ca="1"/>
        <v/>
      </c>
      <c r="K898">
        <f ca="1"/>
        <v>0</v>
      </c>
    </row>
    <row r="899" spans="1:11" x14ac:dyDescent="0.25">
      <c r="A899">
        <f ca="1"/>
        <v>114.09999999999749</v>
      </c>
      <c r="B899" t="str">
        <f ca="1"/>
        <v/>
      </c>
      <c r="C899">
        <f ca="1"/>
        <v>6.4377664330000197E-3</v>
      </c>
      <c r="D899">
        <f ca="1"/>
        <v>1.4965745051582287E-3</v>
      </c>
      <c r="E899" t="str">
        <f ca="1"/>
        <v/>
      </c>
      <c r="F899" t="str">
        <f ca="1"/>
        <v/>
      </c>
      <c r="G899">
        <f ca="1"/>
        <v>3.8452219092777111E-3</v>
      </c>
      <c r="H899">
        <f ca="1"/>
        <v>7.1840168031954456E-3</v>
      </c>
      <c r="I899" t="str">
        <f ca="1"/>
        <v/>
      </c>
      <c r="J899" t="str">
        <f ca="1"/>
        <v/>
      </c>
      <c r="K899">
        <f ca="1"/>
        <v>0</v>
      </c>
    </row>
    <row r="900" spans="1:11" x14ac:dyDescent="0.25">
      <c r="A900">
        <f ca="1"/>
        <v>114.14999999999749</v>
      </c>
      <c r="B900" t="str">
        <f ca="1"/>
        <v/>
      </c>
      <c r="C900">
        <f ca="1"/>
        <v>6.3764986947247278E-3</v>
      </c>
      <c r="D900">
        <f ca="1"/>
        <v>1.4548878714303098E-3</v>
      </c>
      <c r="E900" t="str">
        <f ca="1"/>
        <v/>
      </c>
      <c r="F900" t="str">
        <f ca="1"/>
        <v/>
      </c>
      <c r="G900">
        <f ca="1"/>
        <v>3.8011028101635242E-3</v>
      </c>
      <c r="H900">
        <f ca="1"/>
        <v>7.0173558603711704E-3</v>
      </c>
      <c r="I900" t="str">
        <f ca="1"/>
        <v/>
      </c>
      <c r="J900" t="str">
        <f ca="1"/>
        <v/>
      </c>
      <c r="K900">
        <f ca="1"/>
        <v>0</v>
      </c>
    </row>
    <row r="901" spans="1:11" x14ac:dyDescent="0.25">
      <c r="A901">
        <f ca="1"/>
        <v>114.19999999999749</v>
      </c>
      <c r="B901" t="str">
        <f ca="1"/>
        <v/>
      </c>
      <c r="C901">
        <f ca="1"/>
        <v>6.3156561435229108E-3</v>
      </c>
      <c r="D901">
        <f ca="1"/>
        <v>1.414220977205907E-3</v>
      </c>
      <c r="E901" t="str">
        <f ca="1"/>
        <v/>
      </c>
      <c r="F901" t="str">
        <f ca="1"/>
        <v/>
      </c>
      <c r="G901">
        <f ca="1"/>
        <v>3.757385575271019E-3</v>
      </c>
      <c r="H901">
        <f ca="1"/>
        <v>6.8537978086295097E-3</v>
      </c>
      <c r="I901" t="str">
        <f ca="1"/>
        <v/>
      </c>
      <c r="J901" t="str">
        <f ca="1"/>
        <v/>
      </c>
      <c r="K901">
        <f ca="1"/>
        <v>0</v>
      </c>
    </row>
    <row r="902" spans="1:11" x14ac:dyDescent="0.25">
      <c r="A902">
        <f ca="1"/>
        <v>114.24999999999748</v>
      </c>
      <c r="B902" t="str">
        <f ca="1"/>
        <v/>
      </c>
      <c r="C902">
        <f ca="1"/>
        <v>6.2552377499690273E-3</v>
      </c>
      <c r="D902">
        <f ca="1"/>
        <v>1.374553338124766E-3</v>
      </c>
      <c r="E902" t="str">
        <f ca="1"/>
        <v/>
      </c>
      <c r="F902" t="str">
        <f ca="1"/>
        <v/>
      </c>
      <c r="G902">
        <f ca="1"/>
        <v>3.7140679968101684E-3</v>
      </c>
      <c r="H902">
        <f ca="1"/>
        <v>6.6933063360240198E-3</v>
      </c>
      <c r="I902" t="str">
        <f ca="1"/>
        <v/>
      </c>
      <c r="J902" t="str">
        <f ca="1"/>
        <v/>
      </c>
      <c r="K902">
        <f ca="1"/>
        <v>0</v>
      </c>
    </row>
    <row r="903" spans="1:11" x14ac:dyDescent="0.25">
      <c r="A903">
        <f ca="1"/>
        <v>114.29999999999748</v>
      </c>
      <c r="B903" t="str">
        <f ca="1"/>
        <v/>
      </c>
      <c r="C903">
        <f ca="1"/>
        <v>6.1952424628135281E-3</v>
      </c>
      <c r="D903">
        <f ca="1"/>
        <v>1.3358647478424474E-3</v>
      </c>
      <c r="E903" t="str">
        <f ca="1"/>
        <v/>
      </c>
      <c r="F903" t="str">
        <f ca="1"/>
        <v/>
      </c>
      <c r="G903">
        <f ca="1"/>
        <v>3.6711478593095515E-3</v>
      </c>
      <c r="H903">
        <f ca="1"/>
        <v>6.5358449662773288E-3</v>
      </c>
      <c r="I903" t="str">
        <f ca="1"/>
        <v/>
      </c>
      <c r="J903" t="str">
        <f ca="1"/>
        <v/>
      </c>
      <c r="K903">
        <f ca="1"/>
        <v>0</v>
      </c>
    </row>
    <row r="904" spans="1:11" x14ac:dyDescent="0.25">
      <c r="A904">
        <f ca="1"/>
        <v>114.34999999999748</v>
      </c>
      <c r="B904" t="str">
        <f ca="1"/>
        <v/>
      </c>
      <c r="C904">
        <f ca="1"/>
        <v>6.1356692092962416E-3</v>
      </c>
      <c r="D904">
        <f ca="1"/>
        <v>1.2981352782005524E-3</v>
      </c>
      <c r="E904" t="str">
        <f ca="1"/>
        <v/>
      </c>
      <c r="F904" t="str">
        <f ca="1"/>
        <v/>
      </c>
      <c r="G904">
        <f ca="1"/>
        <v>3.628622939949594E-3</v>
      </c>
      <c r="H904">
        <f ca="1"/>
        <v>6.3813770786883238E-3</v>
      </c>
      <c r="I904" t="str">
        <f ca="1"/>
        <v/>
      </c>
      <c r="J904" t="str">
        <f ca="1"/>
        <v/>
      </c>
      <c r="K904">
        <f ca="1"/>
        <v>0</v>
      </c>
    </row>
    <row r="905" spans="1:11" x14ac:dyDescent="0.25">
      <c r="A905">
        <f ca="1"/>
        <v>114.39999999999748</v>
      </c>
      <c r="B905" t="str">
        <f ca="1"/>
        <v/>
      </c>
      <c r="C905">
        <f ca="1"/>
        <v>6.0765168954594519E-3</v>
      </c>
      <c r="D905">
        <f ca="1"/>
        <v>1.2613452792550183E-3</v>
      </c>
      <c r="E905" t="str">
        <f ca="1"/>
        <v/>
      </c>
      <c r="F905" t="str">
        <f ca="1"/>
        <v/>
      </c>
      <c r="G905">
        <f ca="1"/>
        <v>3.5864910088929578E-3</v>
      </c>
      <c r="H905">
        <f ca="1"/>
        <v>6.2298659276515417E-3</v>
      </c>
      <c r="I905" t="str">
        <f ca="1"/>
        <v/>
      </c>
      <c r="J905" t="str">
        <f ca="1"/>
        <v/>
      </c>
      <c r="K905">
        <f ca="1"/>
        <v>0</v>
      </c>
    </row>
    <row r="906" spans="1:11" x14ac:dyDescent="0.25">
      <c r="A906">
        <f ca="1"/>
        <v>114.44999999999747</v>
      </c>
      <c r="B906" t="str">
        <f ca="1"/>
        <v/>
      </c>
      <c r="C906">
        <f ca="1"/>
        <v>6.0177844064605969E-3</v>
      </c>
      <c r="D906">
        <f ca="1"/>
        <v>1.2254753791665269E-3</v>
      </c>
      <c r="E906" t="str">
        <f ca="1"/>
        <v/>
      </c>
      <c r="F906" t="str">
        <f ca="1"/>
        <v/>
      </c>
      <c r="G906">
        <f ca="1"/>
        <v>3.5447498296120919E-3</v>
      </c>
      <c r="H906">
        <f ca="1"/>
        <v>6.0812746617851052E-3</v>
      </c>
      <c r="I906" t="str">
        <f ca="1"/>
        <v/>
      </c>
      <c r="J906" t="str">
        <f ca="1"/>
        <v/>
      </c>
      <c r="K906">
        <f ca="1"/>
        <v>0</v>
      </c>
    </row>
    <row r="907" spans="1:11" x14ac:dyDescent="0.25">
      <c r="A907">
        <f ca="1"/>
        <v>114.49999999999747</v>
      </c>
      <c r="B907" t="str">
        <f ca="1"/>
        <v/>
      </c>
      <c r="C907">
        <f ca="1"/>
        <v>5.9594706068845475E-3</v>
      </c>
      <c r="D907">
        <f ca="1"/>
        <v>1.1905064839569175E-3</v>
      </c>
      <c r="E907" t="str">
        <f ca="1"/>
        <v/>
      </c>
      <c r="F907" t="str">
        <f ca="1"/>
        <v/>
      </c>
      <c r="G907">
        <f ca="1"/>
        <v>3.5033971592138943E-3</v>
      </c>
      <c r="H907">
        <f ca="1"/>
        <v>5.9355663426637027E-3</v>
      </c>
      <c r="I907" t="str">
        <f ca="1"/>
        <v/>
      </c>
      <c r="J907" t="str">
        <f ca="1"/>
        <v/>
      </c>
      <c r="K907">
        <f ca="1"/>
        <v>0</v>
      </c>
    </row>
    <row r="908" spans="1:11" x14ac:dyDescent="0.25">
      <c r="A908">
        <f ca="1"/>
        <v>114.54999999999747</v>
      </c>
      <c r="B908" t="str">
        <f ca="1"/>
        <v/>
      </c>
      <c r="C908">
        <f ca="1"/>
        <v>5.9015743410554483E-3</v>
      </c>
      <c r="D908">
        <f ca="1"/>
        <v>1.1564197771356003E-3</v>
      </c>
      <c r="E908" t="str">
        <f ca="1"/>
        <v/>
      </c>
      <c r="F908" t="str">
        <f ca="1"/>
        <v/>
      </c>
      <c r="G908">
        <f ca="1"/>
        <v>3.4624307487614902E-3</v>
      </c>
      <c r="H908">
        <f ca="1"/>
        <v>5.7927039631537579E-3</v>
      </c>
      <c r="I908" t="str">
        <f ca="1"/>
        <v/>
      </c>
      <c r="J908" t="str">
        <f ca="1"/>
        <v/>
      </c>
      <c r="K908">
        <f ca="1"/>
        <v>0</v>
      </c>
    </row>
    <row r="909" spans="1:11" x14ac:dyDescent="0.25">
      <c r="A909">
        <f ca="1"/>
        <v>114.59999999999746</v>
      </c>
      <c r="B909" t="str">
        <f ca="1"/>
        <v/>
      </c>
      <c r="C909">
        <f ca="1"/>
        <v>5.8440944333480512E-3</v>
      </c>
      <c r="D909">
        <f ca="1"/>
        <v>1.1231967191998567E-3</v>
      </c>
      <c r="E909" t="str">
        <f ca="1"/>
        <v/>
      </c>
      <c r="F909" t="str">
        <f ca="1"/>
        <v/>
      </c>
      <c r="G909">
        <f ca="1"/>
        <v>3.4218483435931005E-3</v>
      </c>
      <c r="H909">
        <f ca="1"/>
        <v>5.6526504653480747E-3</v>
      </c>
      <c r="I909" t="str">
        <f ca="1"/>
        <v/>
      </c>
      <c r="J909" t="str">
        <f ca="1"/>
        <v/>
      </c>
      <c r="K909">
        <f ca="1"/>
        <v>0</v>
      </c>
    </row>
    <row r="910" spans="1:11" x14ac:dyDescent="0.25">
      <c r="A910">
        <f ca="1"/>
        <v>114.64999999999746</v>
      </c>
      <c r="B910" t="str">
        <f ca="1"/>
        <v/>
      </c>
      <c r="C910">
        <f ca="1"/>
        <v>5.7870296884985047E-3</v>
      </c>
      <c r="D910">
        <f ca="1"/>
        <v>1.090819047012932E-3</v>
      </c>
      <c r="E910" t="str">
        <f ca="1"/>
        <v/>
      </c>
      <c r="F910" t="str">
        <f ca="1"/>
        <v/>
      </c>
      <c r="G910">
        <f ca="1"/>
        <v>3.3816476836379546E-3</v>
      </c>
      <c r="H910">
        <f ca="1"/>
        <v>5.5153687580977639E-3</v>
      </c>
      <c r="I910" t="str">
        <f ca="1"/>
        <v/>
      </c>
      <c r="J910" t="str">
        <f ca="1"/>
        <v/>
      </c>
      <c r="K910">
        <f ca="1"/>
        <v>0</v>
      </c>
    </row>
    <row r="911" spans="1:11" x14ac:dyDescent="0.25">
      <c r="A911">
        <f ca="1"/>
        <v>114.69999999999746</v>
      </c>
      <c r="B911" t="str">
        <f ca="1"/>
        <v/>
      </c>
      <c r="C911">
        <f ca="1"/>
        <v>5.7303788919145808E-3</v>
      </c>
      <c r="D911">
        <f ca="1"/>
        <v>1.0592687730637854E-3</v>
      </c>
      <c r="E911" t="str">
        <f ca="1"/>
        <v/>
      </c>
      <c r="F911" t="str">
        <f ca="1"/>
        <v/>
      </c>
      <c r="G911">
        <f ca="1"/>
        <v>3.341826503729264E-3</v>
      </c>
      <c r="H911">
        <f ca="1"/>
        <v>5.3808217341394992E-3</v>
      </c>
      <c r="I911" t="str">
        <f ca="1"/>
        <v/>
      </c>
      <c r="J911" t="str">
        <f ca="1"/>
        <v/>
      </c>
      <c r="K911">
        <f ca="1"/>
        <v>0</v>
      </c>
    </row>
    <row r="912" spans="1:11" x14ac:dyDescent="0.25">
      <c r="A912">
        <f ca="1"/>
        <v>114.74999999999746</v>
      </c>
      <c r="B912" t="str">
        <f ca="1"/>
        <v/>
      </c>
      <c r="C912">
        <f ca="1"/>
        <v>5.6741408099852536E-3</v>
      </c>
      <c r="D912">
        <f ca="1"/>
        <v>1.0285281846123316E-3</v>
      </c>
      <c r="E912" t="str">
        <f ca="1"/>
        <v/>
      </c>
      <c r="F912" t="str">
        <f ca="1"/>
        <v/>
      </c>
      <c r="G912">
        <f ca="1"/>
        <v>3.3023825339142366E-3</v>
      </c>
      <c r="H912">
        <f ca="1"/>
        <v>5.2489722868166904E-3</v>
      </c>
      <c r="I912" t="str">
        <f ca="1"/>
        <v/>
      </c>
      <c r="J912" t="str">
        <f ca="1"/>
        <v/>
      </c>
      <c r="K912">
        <f ca="1"/>
        <v>0</v>
      </c>
    </row>
    <row r="913" spans="1:11" x14ac:dyDescent="0.25">
      <c r="A913">
        <f ca="1"/>
        <v>114.79999999999745</v>
      </c>
      <c r="B913" t="str">
        <f ca="1"/>
        <v/>
      </c>
      <c r="C913">
        <f ca="1"/>
        <v>5.6183141903896373E-3</v>
      </c>
      <c r="D913">
        <f ca="1"/>
        <v>9.9857984272398032E-4</v>
      </c>
      <c r="E913" t="str">
        <f ca="1"/>
        <v/>
      </c>
      <c r="F913" t="str">
        <f ca="1"/>
        <v/>
      </c>
      <c r="G913">
        <f ca="1"/>
        <v>3.2633134997610922E-3</v>
      </c>
      <c r="H913">
        <f ca="1"/>
        <v>5.1197833263933006E-3</v>
      </c>
      <c r="I913" t="str">
        <f ca="1"/>
        <v/>
      </c>
      <c r="J913" t="str">
        <f ca="1"/>
        <v/>
      </c>
      <c r="K913">
        <f ca="1"/>
        <v>0</v>
      </c>
    </row>
    <row r="914" spans="1:11" x14ac:dyDescent="0.25">
      <c r="A914">
        <f ca="1"/>
        <v>114.84999999999745</v>
      </c>
      <c r="B914" t="str">
        <f ca="1"/>
        <v/>
      </c>
      <c r="C914">
        <f ca="1"/>
        <v>5.5628977624052273E-3</v>
      </c>
      <c r="D914">
        <f ca="1"/>
        <v>9.6940658119725864E-4</v>
      </c>
      <c r="E914" t="str">
        <f ca="1"/>
        <v/>
      </c>
      <c r="F914" t="str">
        <f ca="1"/>
        <v/>
      </c>
      <c r="G914">
        <f ca="1"/>
        <v>3.2246171226630771E-3</v>
      </c>
      <c r="H914">
        <f ca="1"/>
        <v>4.9932177959595547E-3</v>
      </c>
      <c r="I914" t="str">
        <f ca="1"/>
        <v/>
      </c>
      <c r="J914" t="str">
        <f ca="1"/>
        <v/>
      </c>
      <c r="K914">
        <f ca="1"/>
        <v>0</v>
      </c>
    </row>
    <row r="915" spans="1:11" x14ac:dyDescent="0.25">
      <c r="A915">
        <f ca="1"/>
        <v>114.89999999999745</v>
      </c>
      <c r="B915" t="str">
        <f ca="1"/>
        <v/>
      </c>
      <c r="C915">
        <f ca="1"/>
        <v>5.5078902372153729E-3</v>
      </c>
      <c r="D915">
        <f ca="1"/>
        <v>9.4099150538822667E-4</v>
      </c>
      <c r="E915" t="str">
        <f ca="1"/>
        <v/>
      </c>
      <c r="F915" t="str">
        <f ca="1"/>
        <v/>
      </c>
      <c r="G915">
        <f ca="1"/>
        <v>3.1862911201394652E-3</v>
      </c>
      <c r="H915">
        <f ca="1"/>
        <v>4.8692386869289249E-3</v>
      </c>
      <c r="I915" t="str">
        <f ca="1"/>
        <v/>
      </c>
      <c r="J915" t="str">
        <f ca="1"/>
        <v/>
      </c>
      <c r="K915">
        <f ca="1"/>
        <v>0</v>
      </c>
    </row>
    <row r="916" spans="1:11" x14ac:dyDescent="0.25">
      <c r="A916">
        <f ca="1"/>
        <v>114.94999999999744</v>
      </c>
      <c r="B916" t="str">
        <f ca="1"/>
        <v/>
      </c>
      <c r="C916">
        <f ca="1"/>
        <v>5.4532903082160182E-3</v>
      </c>
      <c r="D916">
        <f ca="1"/>
        <v>9.1331799093542483E-4</v>
      </c>
      <c r="E916" t="str">
        <f ca="1"/>
        <v/>
      </c>
      <c r="F916" t="str">
        <f ca="1"/>
        <v/>
      </c>
      <c r="G916">
        <f ca="1"/>
        <v>3.1483332061335275E-3</v>
      </c>
      <c r="H916">
        <f ca="1"/>
        <v>4.7478090541263861E-3</v>
      </c>
      <c r="I916" t="str">
        <f ca="1"/>
        <v/>
      </c>
      <c r="J916" t="str">
        <f ca="1"/>
        <v/>
      </c>
      <c r="K916">
        <f ca="1"/>
        <v>0</v>
      </c>
    </row>
    <row r="917" spans="1:11" x14ac:dyDescent="0.25">
      <c r="A917">
        <f ca="1"/>
        <v>114.99999999999744</v>
      </c>
      <c r="B917" t="str">
        <f ca="1"/>
        <v/>
      </c>
      <c r="C917">
        <f ca="1"/>
        <v>5.3990966513215678E-3</v>
      </c>
      <c r="D917">
        <f ca="1"/>
        <v>8.8636968238896198E-4</v>
      </c>
      <c r="E917" t="str">
        <f ca="1"/>
        <v/>
      </c>
      <c r="F917" t="str">
        <f ca="1"/>
        <v/>
      </c>
      <c r="G917">
        <f ca="1"/>
        <v>3.1107410913074744E-3</v>
      </c>
      <c r="H917">
        <f ca="1"/>
        <v>4.628892030467938E-3</v>
      </c>
      <c r="I917" t="str">
        <f ca="1"/>
        <v/>
      </c>
      <c r="J917" t="str">
        <f ca="1"/>
        <v/>
      </c>
      <c r="K917">
        <f ca="1"/>
        <v>0</v>
      </c>
    </row>
    <row r="918" spans="1:11" x14ac:dyDescent="0.25">
      <c r="A918">
        <f ca="1"/>
        <v>115.04999999999744</v>
      </c>
      <c r="B918" t="str">
        <f ca="1"/>
        <v/>
      </c>
      <c r="C918">
        <f ca="1"/>
        <v>5.3453079252699471E-3</v>
      </c>
      <c r="D918">
        <f ca="1"/>
        <v>8.6013049174741554E-4</v>
      </c>
      <c r="E918" t="str">
        <f ca="1"/>
        <v/>
      </c>
      <c r="F918" t="str">
        <f ca="1"/>
        <v/>
      </c>
      <c r="G918">
        <f ca="1"/>
        <v>3.0735124833343036E-3</v>
      </c>
      <c r="H918">
        <f ca="1"/>
        <v>4.5124508412319716E-3</v>
      </c>
      <c r="I918" t="str">
        <f ca="1"/>
        <v/>
      </c>
      <c r="J918" t="str">
        <f ca="1"/>
        <v/>
      </c>
      <c r="K918">
        <f ca="1"/>
        <v>0</v>
      </c>
    </row>
    <row r="919" spans="1:11" x14ac:dyDescent="0.25">
      <c r="A919">
        <f ca="1"/>
        <v>115.09999999999744</v>
      </c>
      <c r="B919" t="str">
        <f ca="1"/>
        <v/>
      </c>
      <c r="C919">
        <f ca="1"/>
        <v>5.2919227719267579E-3</v>
      </c>
      <c r="D919">
        <f ca="1"/>
        <v>8.3458459690608519E-4</v>
      </c>
      <c r="E919" t="str">
        <f ca="1"/>
        <v/>
      </c>
      <c r="F919" t="str">
        <f ca="1"/>
        <v/>
      </c>
      <c r="G919">
        <f ca="1"/>
        <v>3.0366450871866157E-3</v>
      </c>
      <c r="H919">
        <f ca="1"/>
        <v>4.398448817923126E-3</v>
      </c>
      <c r="I919" t="str">
        <f ca="1"/>
        <v/>
      </c>
      <c r="J919" t="str">
        <f ca="1"/>
        <v/>
      </c>
      <c r="K919">
        <f ca="1"/>
        <v>0</v>
      </c>
    </row>
    <row r="920" spans="1:11" x14ac:dyDescent="0.25">
      <c r="A920">
        <f ca="1"/>
        <v>115.14999999999743</v>
      </c>
      <c r="B920" t="str">
        <f ca="1"/>
        <v/>
      </c>
      <c r="C920">
        <f ca="1"/>
        <v>5.2389398165884745E-3</v>
      </c>
      <c r="D920">
        <f ca="1"/>
        <v>8.097164400201446E-4</v>
      </c>
      <c r="E920" t="str">
        <f ca="1"/>
        <v/>
      </c>
      <c r="F920" t="str">
        <f ca="1"/>
        <v/>
      </c>
      <c r="G920">
        <f ca="1"/>
        <v>3.0001366054223369E-3</v>
      </c>
      <c r="H920">
        <f ca="1"/>
        <v>4.286849411729814E-3</v>
      </c>
      <c r="I920" t="str">
        <f ca="1"/>
        <v/>
      </c>
      <c r="J920" t="str">
        <f ca="1"/>
        <v/>
      </c>
      <c r="K920">
        <f ca="1"/>
        <v>0</v>
      </c>
    </row>
    <row r="921" spans="1:11" x14ac:dyDescent="0.25">
      <c r="A921">
        <f ca="1"/>
        <v>115.19999999999743</v>
      </c>
      <c r="B921" t="str">
        <f ca="1"/>
        <v/>
      </c>
      <c r="C921">
        <f ca="1"/>
        <v>5.1863576682847504E-3</v>
      </c>
      <c r="D921">
        <f ca="1"/>
        <v>7.8551072578618311E-4</v>
      </c>
      <c r="E921" t="str">
        <f ca="1"/>
        <v/>
      </c>
      <c r="F921" t="str">
        <f ca="1"/>
        <v/>
      </c>
      <c r="G921">
        <f ca="1"/>
        <v>2.9639847384673522E-3</v>
      </c>
      <c r="H921">
        <f ca="1"/>
        <v>4.1776162065766528E-3</v>
      </c>
      <c r="I921" t="str">
        <f ca="1"/>
        <v/>
      </c>
      <c r="J921" t="str">
        <f ca="1"/>
        <v/>
      </c>
      <c r="K921">
        <f ca="1"/>
        <v>0</v>
      </c>
    </row>
    <row r="922" spans="1:11" x14ac:dyDescent="0.25">
      <c r="A922">
        <f ca="1"/>
        <v>115.24999999999743</v>
      </c>
      <c r="B922" t="str">
        <f ca="1"/>
        <v/>
      </c>
      <c r="C922">
        <f ca="1"/>
        <v>5.1341749200796193E-3</v>
      </c>
      <c r="D922">
        <f ca="1"/>
        <v>7.6195241964555733E-4</v>
      </c>
      <c r="E922" t="str">
        <f ca="1"/>
        <v/>
      </c>
      <c r="F922" t="str">
        <f ca="1"/>
        <v/>
      </c>
      <c r="G922">
        <f ca="1"/>
        <v>2.9281871848950269E-3</v>
      </c>
      <c r="H922">
        <f ca="1"/>
        <v>4.0707129317735279E-3</v>
      </c>
      <c r="I922" t="str">
        <f ca="1"/>
        <v/>
      </c>
      <c r="J922" t="str">
        <f ca="1"/>
        <v/>
      </c>
      <c r="K922">
        <f ca="1"/>
        <v>0</v>
      </c>
    </row>
    <row r="923" spans="1:11" x14ac:dyDescent="0.25">
      <c r="A923">
        <f ca="1"/>
        <v>115.29999999999742</v>
      </c>
      <c r="B923" t="str">
        <f ca="1"/>
        <v/>
      </c>
      <c r="C923">
        <f ca="1"/>
        <v>5.0823901493717728E-3</v>
      </c>
      <c r="D923">
        <f ca="1"/>
        <v>7.3902674591297206E-4</v>
      </c>
      <c r="E923" t="str">
        <f ca="1"/>
        <v/>
      </c>
      <c r="F923" t="str">
        <f ca="1"/>
        <v/>
      </c>
      <c r="G923">
        <f ca="1"/>
        <v>2.8927416417026497E-3</v>
      </c>
      <c r="H923">
        <f ca="1"/>
        <v>3.9661034742630458E-3</v>
      </c>
      <c r="I923" t="str">
        <f ca="1"/>
        <v/>
      </c>
      <c r="J923" t="str">
        <f ca="1"/>
        <v/>
      </c>
      <c r="K923">
        <f ca="1"/>
        <v>0</v>
      </c>
    </row>
    <row r="924" spans="1:11" x14ac:dyDescent="0.25">
      <c r="A924">
        <f ca="1"/>
        <v>115.34999999999742</v>
      </c>
      <c r="B924" t="str">
        <f ca="1"/>
        <v/>
      </c>
      <c r="C924">
        <f ca="1"/>
        <v>5.0310019181936923E-3</v>
      </c>
      <c r="D924">
        <f ca="1"/>
        <v>7.1671918583360674E-4</v>
      </c>
      <c r="E924" t="str">
        <f ca="1"/>
        <v/>
      </c>
      <c r="F924" t="str">
        <f ca="1"/>
        <v/>
      </c>
      <c r="G924">
        <f ca="1"/>
        <v>2.8576458045847151E-3</v>
      </c>
      <c r="H924">
        <f ca="1"/>
        <v>3.8637518904686662E-3</v>
      </c>
      <c r="I924" t="str">
        <f ca="1"/>
        <v/>
      </c>
      <c r="J924" t="str">
        <f ca="1"/>
        <v/>
      </c>
      <c r="K924">
        <f ca="1"/>
        <v>0</v>
      </c>
    </row>
    <row r="925" spans="1:11" x14ac:dyDescent="0.25">
      <c r="A925">
        <f ca="1"/>
        <v>115.39999999999742</v>
      </c>
      <c r="B925" t="str">
        <f ca="1"/>
        <v/>
      </c>
      <c r="C925">
        <f ca="1"/>
        <v>4.9800087735096974E-3</v>
      </c>
      <c r="D925">
        <f ca="1"/>
        <v>6.9501547557209191E-4</v>
      </c>
      <c r="E925" t="str">
        <f ca="1"/>
        <v/>
      </c>
      <c r="F925" t="str">
        <f ca="1"/>
        <v/>
      </c>
      <c r="G925">
        <f ca="1"/>
        <v>2.8228973682031385E-3</v>
      </c>
      <c r="H925">
        <f ca="1"/>
        <v>3.7636224177458183E-3</v>
      </c>
      <c r="I925" t="str">
        <f ca="1"/>
        <v/>
      </c>
      <c r="J925" t="str">
        <f ca="1"/>
        <v/>
      </c>
      <c r="K925">
        <f ca="1"/>
        <v>0</v>
      </c>
    </row>
    <row r="926" spans="1:11" x14ac:dyDescent="0.25">
      <c r="A926">
        <f ca="1"/>
        <v>115.44999999999742</v>
      </c>
      <c r="B926" t="str">
        <f ca="1"/>
        <v/>
      </c>
      <c r="C926">
        <f ca="1"/>
        <v>4.9294092475128878E-3</v>
      </c>
      <c r="D926">
        <f ca="1"/>
        <v>6.7390160413657179E-4</v>
      </c>
      <c r="E926" t="str">
        <f ca="1"/>
        <v/>
      </c>
      <c r="F926" t="str">
        <f ca="1"/>
        <v/>
      </c>
      <c r="G926">
        <f ca="1"/>
        <v>2.7884940264542701E-3</v>
      </c>
      <c r="H926">
        <f ca="1"/>
        <v>3.665679485438719E-3</v>
      </c>
      <c r="I926" t="str">
        <f ca="1"/>
        <v/>
      </c>
      <c r="J926" t="str">
        <f ca="1"/>
        <v/>
      </c>
      <c r="K926">
        <f ca="1"/>
        <v>0</v>
      </c>
    </row>
    <row r="927" spans="1:11" x14ac:dyDescent="0.25">
      <c r="A927">
        <f ca="1"/>
        <v>115.49999999999741</v>
      </c>
      <c r="B927" t="str">
        <f ca="1"/>
        <v/>
      </c>
      <c r="C927">
        <f ca="1"/>
        <v>4.8792018579208642E-3</v>
      </c>
      <c r="D927">
        <f ca="1"/>
        <v>6.5336381124103172E-4</v>
      </c>
      <c r="E927" t="str">
        <f ca="1"/>
        <v/>
      </c>
      <c r="F927" t="str">
        <f ca="1"/>
        <v/>
      </c>
      <c r="G927">
        <f ca="1"/>
        <v>2.7544334727328331E-3</v>
      </c>
      <c r="H927">
        <f ca="1"/>
        <v>3.5698877255456985E-3</v>
      </c>
      <c r="I927" t="str">
        <f ca="1"/>
        <v/>
      </c>
      <c r="J927" t="str">
        <f ca="1"/>
        <v/>
      </c>
      <c r="K927">
        <f ca="1"/>
        <v>0</v>
      </c>
    </row>
    <row r="928" spans="1:11" x14ac:dyDescent="0.25">
      <c r="A928">
        <f ca="1"/>
        <v>115.54999999999741</v>
      </c>
      <c r="B928" t="str">
        <f ca="1"/>
        <v/>
      </c>
      <c r="C928">
        <f ca="1"/>
        <v>4.8293851082702993E-3</v>
      </c>
      <c r="D928">
        <f ca="1"/>
        <v>6.3338858510903601E-4</v>
      </c>
      <c r="E928" t="str">
        <f ca="1"/>
        <v/>
      </c>
      <c r="F928" t="str">
        <f ca="1"/>
        <v/>
      </c>
      <c r="G928">
        <f ca="1"/>
        <v>2.7207134001926785E-3</v>
      </c>
      <c r="H928">
        <f ca="1"/>
        <v>3.4762119829962156E-3</v>
      </c>
      <c r="I928" t="str">
        <f ca="1"/>
        <v/>
      </c>
      <c r="J928" t="str">
        <f ca="1"/>
        <v/>
      </c>
      <c r="K928">
        <f ca="1"/>
        <v>0</v>
      </c>
    </row>
    <row r="929" spans="1:11" x14ac:dyDescent="0.25">
      <c r="A929">
        <f ca="1"/>
        <v>115.59999999999741</v>
      </c>
      <c r="B929" t="str">
        <f ca="1"/>
        <v/>
      </c>
      <c r="C929">
        <f ca="1"/>
        <v>4.7799574882102566E-3</v>
      </c>
      <c r="D929">
        <f ca="1"/>
        <v>6.1396266022194169E-4</v>
      </c>
      <c r="E929" t="str">
        <f ca="1"/>
        <v/>
      </c>
      <c r="F929" t="str">
        <f ca="1"/>
        <v/>
      </c>
      <c r="G929">
        <f ca="1"/>
        <v>2.6873315020044205E-3</v>
      </c>
      <c r="H929">
        <f ca="1"/>
        <v>3.3846173255428608E-3</v>
      </c>
      <c r="I929" t="str">
        <f ca="1"/>
        <v/>
      </c>
      <c r="J929" t="str">
        <f ca="1"/>
        <v/>
      </c>
      <c r="K929">
        <f ca="1"/>
        <v>0</v>
      </c>
    </row>
    <row r="930" spans="1:11" x14ac:dyDescent="0.25">
      <c r="A930">
        <f ca="1"/>
        <v>115.64999999999741</v>
      </c>
      <c r="B930" t="str">
        <f ca="1"/>
        <v/>
      </c>
      <c r="C930">
        <f ca="1"/>
        <v>4.7309174737942073E-3</v>
      </c>
      <c r="D930">
        <f ca="1"/>
        <v>5.9507301501461683E-4</v>
      </c>
      <c r="E930" t="str">
        <f ca="1"/>
        <v/>
      </c>
      <c r="F930" t="str">
        <f ca="1"/>
        <v/>
      </c>
      <c r="G930">
        <f ca="1"/>
        <v>2.6542854716098876E-3</v>
      </c>
      <c r="H930">
        <f ca="1"/>
        <v>3.2950690532718859E-3</v>
      </c>
      <c r="I930" t="str">
        <f ca="1"/>
        <v/>
      </c>
      <c r="J930" t="str">
        <f ca="1"/>
        <v/>
      </c>
      <c r="K930">
        <f ca="1"/>
        <v>0</v>
      </c>
    </row>
    <row r="931" spans="1:11" x14ac:dyDescent="0.25">
      <c r="A931">
        <f ca="1"/>
        <v>115.6999999999974</v>
      </c>
      <c r="B931" t="str">
        <f ca="1"/>
        <v/>
      </c>
      <c r="C931">
        <f ca="1"/>
        <v>4.6822635277708339E-3</v>
      </c>
      <c r="D931">
        <f ca="1"/>
        <v>5.7670686952162871E-4</v>
      </c>
      <c r="E931" t="str">
        <f ca="1"/>
        <v/>
      </c>
      <c r="F931" t="str">
        <f ca="1"/>
        <v/>
      </c>
      <c r="G931">
        <f ca="1"/>
        <v>2.6215730029734408E-3</v>
      </c>
      <c r="H931">
        <f ca="1"/>
        <v>3.2075327077359756E-3</v>
      </c>
      <c r="I931" t="str">
        <f ca="1"/>
        <v/>
      </c>
      <c r="J931" t="str">
        <f ca="1"/>
        <v/>
      </c>
      <c r="K931">
        <f ca="1"/>
        <v>0</v>
      </c>
    </row>
    <row r="932" spans="1:11" x14ac:dyDescent="0.25">
      <c r="A932">
        <f ca="1"/>
        <v>115.7499999999974</v>
      </c>
      <c r="B932" t="str">
        <f ca="1"/>
        <v/>
      </c>
      <c r="C932">
        <f ca="1"/>
        <v>4.6339940998734236E-3</v>
      </c>
      <c r="D932">
        <f ca="1"/>
        <v>5.5885168297680474E-4</v>
      </c>
      <c r="E932" t="str">
        <f ca="1"/>
        <v/>
      </c>
      <c r="F932" t="str">
        <f ca="1"/>
        <v/>
      </c>
      <c r="G932">
        <f ca="1"/>
        <v>2.5891917908301356E-3</v>
      </c>
      <c r="H932">
        <f ca="1"/>
        <v>3.1219740807132404E-3</v>
      </c>
      <c r="I932" t="str">
        <f ca="1"/>
        <v/>
      </c>
      <c r="J932" t="str">
        <f ca="1"/>
        <v/>
      </c>
      <c r="K932">
        <f ca="1"/>
        <v>0</v>
      </c>
    </row>
    <row r="933" spans="1:11" x14ac:dyDescent="0.25">
      <c r="A933">
        <f ca="1"/>
        <v>115.7999999999974</v>
      </c>
      <c r="B933" t="str">
        <f ca="1"/>
        <v/>
      </c>
      <c r="C933">
        <f ca="1"/>
        <v>4.5861076271079713E-3</v>
      </c>
      <c r="D933">
        <f ca="1"/>
        <v>5.4149515136903159E-4</v>
      </c>
      <c r="E933" t="str">
        <f ca="1"/>
        <v/>
      </c>
      <c r="F933" t="str">
        <f ca="1"/>
        <v/>
      </c>
      <c r="G933">
        <f ca="1"/>
        <v>2.5571395309307008E-3</v>
      </c>
      <c r="H933">
        <f ca="1"/>
        <v>3.0383592225965042E-3</v>
      </c>
      <c r="I933" t="str">
        <f ca="1"/>
        <v/>
      </c>
      <c r="J933" t="str">
        <f ca="1"/>
        <v/>
      </c>
      <c r="K933">
        <f ca="1"/>
        <v>0</v>
      </c>
    </row>
    <row r="934" spans="1:11" x14ac:dyDescent="0.25">
      <c r="A934">
        <f ca="1"/>
        <v>115.84999999999739</v>
      </c>
      <c r="B934" t="str">
        <f ca="1"/>
        <v/>
      </c>
      <c r="C934">
        <f ca="1"/>
        <v>4.5386025340398662E-3</v>
      </c>
      <c r="D934">
        <f ca="1"/>
        <v>5.2462520495707207E-4</v>
      </c>
      <c r="E934" t="str">
        <f ca="1"/>
        <v/>
      </c>
      <c r="F934" t="str">
        <f ca="1"/>
        <v/>
      </c>
      <c r="G934">
        <f ca="1"/>
        <v>2.5254139202833697E-3</v>
      </c>
      <c r="H934">
        <f ca="1"/>
        <v>2.9566544504172052E-3</v>
      </c>
      <c r="I934" t="str">
        <f ca="1"/>
        <v/>
      </c>
      <c r="J934" t="str">
        <f ca="1"/>
        <v/>
      </c>
      <c r="K934">
        <f ca="1"/>
        <v>0</v>
      </c>
    </row>
    <row r="935" spans="1:11" x14ac:dyDescent="0.25">
      <c r="A935">
        <f ca="1"/>
        <v>115.89999999999739</v>
      </c>
      <c r="B935" t="str">
        <f ca="1"/>
        <v/>
      </c>
      <c r="C935">
        <f ca="1"/>
        <v>4.4914772330791565E-3</v>
      </c>
      <c r="D935">
        <f ca="1"/>
        <v>5.0823000574614751E-4</v>
      </c>
      <c r="E935" t="str">
        <f ca="1"/>
        <v/>
      </c>
      <c r="F935" t="str">
        <f ca="1"/>
        <v/>
      </c>
      <c r="G935">
        <f ca="1"/>
        <v>2.4940126573925509E-3</v>
      </c>
      <c r="H935">
        <f ca="1"/>
        <v>2.8768263555083167E-3</v>
      </c>
      <c r="I935" t="str">
        <f ca="1"/>
        <v/>
      </c>
      <c r="J935" t="str">
        <f ca="1"/>
        <v/>
      </c>
      <c r="K935">
        <f ca="1"/>
        <v>0</v>
      </c>
    </row>
    <row r="936" spans="1:11" x14ac:dyDescent="0.25">
      <c r="A936">
        <f ca="1"/>
        <v>115.94999999999739</v>
      </c>
      <c r="B936" t="str">
        <f ca="1"/>
        <v/>
      </c>
      <c r="C936">
        <f ca="1"/>
        <v>4.4447301247644263E-3</v>
      </c>
      <c r="D936">
        <f ca="1"/>
        <v>4.9229794492896043E-4</v>
      </c>
      <c r="E936" t="str">
        <f ca="1"/>
        <v/>
      </c>
      <c r="F936" t="str">
        <f ca="1"/>
        <v/>
      </c>
      <c r="G936">
        <f ca="1"/>
        <v>2.4629334424943307E-3</v>
      </c>
      <c r="H936">
        <f ca="1"/>
        <v>2.7988418108109759E-3</v>
      </c>
      <c r="I936" t="str">
        <f ca="1"/>
        <v/>
      </c>
      <c r="J936" t="str">
        <f ca="1"/>
        <v/>
      </c>
      <c r="K936">
        <f ca="1"/>
        <v>0</v>
      </c>
    </row>
    <row r="937" spans="1:11" x14ac:dyDescent="0.25">
      <c r="A937">
        <f ca="1"/>
        <v>115.99999999999739</v>
      </c>
      <c r="B937" t="str">
        <f ca="1"/>
        <v/>
      </c>
      <c r="C937">
        <f ca="1"/>
        <v>4.3983595980451352E-3</v>
      </c>
      <c r="D937">
        <f ca="1"/>
        <v>4.768176402937664E-4</v>
      </c>
      <c r="E937" t="str">
        <f ca="1"/>
        <v/>
      </c>
      <c r="F937" t="str">
        <f ca="1"/>
        <v/>
      </c>
      <c r="G937">
        <f ca="1"/>
        <v>2.4321739777887976E-3</v>
      </c>
      <c r="H937">
        <f ca="1"/>
        <v>2.7226679778295237E-3</v>
      </c>
      <c r="I937" t="str">
        <f ca="1"/>
        <v/>
      </c>
      <c r="J937" t="str">
        <f ca="1"/>
        <v/>
      </c>
      <c r="K937">
        <f ca="1"/>
        <v>0</v>
      </c>
    </row>
    <row r="938" spans="1:11" x14ac:dyDescent="0.25">
      <c r="A938">
        <f ca="1"/>
        <v>116.04999999999738</v>
      </c>
      <c r="B938" t="str">
        <f ca="1"/>
        <v/>
      </c>
      <c r="C938">
        <f ca="1"/>
        <v>4.3523640305625213E-3</v>
      </c>
      <c r="D938">
        <f ca="1"/>
        <v>4.6177793360207517E-4</v>
      </c>
      <c r="E938" t="str">
        <f ca="1"/>
        <v/>
      </c>
      <c r="F938" t="str">
        <f ca="1"/>
        <v/>
      </c>
      <c r="G938">
        <f ca="1"/>
        <v>2.4017319676692258E-3</v>
      </c>
      <c r="H938">
        <f ca="1"/>
        <v>2.6482723132399077E-3</v>
      </c>
      <c r="I938" t="str">
        <f ca="1"/>
        <v/>
      </c>
      <c r="J938" t="str">
        <f ca="1"/>
        <v/>
      </c>
      <c r="K938">
        <f ca="1"/>
        <v>0</v>
      </c>
    </row>
    <row r="939" spans="1:11" x14ac:dyDescent="0.25">
      <c r="A939">
        <f ca="1"/>
        <v>116.09999999999738</v>
      </c>
      <c r="B939" t="str">
        <f ca="1"/>
        <v/>
      </c>
      <c r="C939">
        <f ca="1"/>
        <v>4.3067417889289545E-3</v>
      </c>
      <c r="D939">
        <f ca="1"/>
        <v>4.4716788793846272E-4</v>
      </c>
      <c r="E939" t="str">
        <f ca="1"/>
        <v/>
      </c>
      <c r="F939" t="str">
        <f ca="1"/>
        <v/>
      </c>
      <c r="G939">
        <f ca="1"/>
        <v>2.3716051189480846E-3</v>
      </c>
      <c r="H939">
        <f ca="1"/>
        <v>2.5756225751564265E-3</v>
      </c>
      <c r="I939" t="str">
        <f ca="1"/>
        <v/>
      </c>
      <c r="J939" t="str">
        <f ca="1"/>
        <v/>
      </c>
      <c r="K939">
        <f ca="1"/>
        <v>0</v>
      </c>
    </row>
    <row r="940" spans="1:11" x14ac:dyDescent="0.25">
      <c r="A940">
        <f ca="1"/>
        <v>116.14999999999738</v>
      </c>
      <c r="B940" t="str">
        <f ca="1"/>
        <v/>
      </c>
      <c r="C940">
        <f ca="1"/>
        <v>4.2614912290057406E-3</v>
      </c>
      <c r="D940">
        <f ca="1"/>
        <v>4.329767850349458E-4</v>
      </c>
      <c r="E940" t="str">
        <f ca="1"/>
        <v/>
      </c>
      <c r="F940" t="str">
        <f ca="1"/>
        <v/>
      </c>
      <c r="G940">
        <f ca="1"/>
        <v>2.3417911410798962E-3</v>
      </c>
      <c r="H940">
        <f ca="1"/>
        <v>2.504686829062068E-3</v>
      </c>
      <c r="I940" t="str">
        <f ca="1"/>
        <v/>
      </c>
      <c r="J940" t="str">
        <f ca="1"/>
        <v/>
      </c>
      <c r="K940">
        <f ca="1"/>
        <v>0</v>
      </c>
    </row>
    <row r="941" spans="1:11" x14ac:dyDescent="0.25">
      <c r="A941">
        <f ca="1"/>
        <v>116.19999999999737</v>
      </c>
      <c r="B941" t="str">
        <f ca="1"/>
        <v/>
      </c>
      <c r="C941">
        <f ca="1"/>
        <v>4.2166106961793806E-3</v>
      </c>
      <c r="D941">
        <f ca="1"/>
        <v>4.1919412257230204E-4</v>
      </c>
      <c r="E941" t="str">
        <f ca="1"/>
        <v/>
      </c>
      <c r="F941" t="str">
        <f ca="1"/>
        <v/>
      </c>
      <c r="G941">
        <f ca="1"/>
        <v>2.3122877463809225E-3</v>
      </c>
      <c r="H941">
        <f ca="1"/>
        <v>2.4354334534076529E-3</v>
      </c>
      <c r="I941" t="str">
        <f ca="1"/>
        <v/>
      </c>
      <c r="J941" t="str">
        <f ca="1"/>
        <v/>
      </c>
      <c r="K941">
        <f ca="1"/>
        <v>0</v>
      </c>
    </row>
    <row r="942" spans="1:11" x14ac:dyDescent="0.25">
      <c r="A942">
        <f ca="1"/>
        <v>116.24999999999737</v>
      </c>
      <c r="B942" t="str">
        <f ca="1"/>
        <v/>
      </c>
      <c r="C942">
        <f ca="1"/>
        <v>4.1720985256361916E-3</v>
      </c>
      <c r="D942">
        <f ca="1"/>
        <v>4.0580961146064707E-4</v>
      </c>
      <c r="E942" t="str">
        <f ca="1"/>
        <v/>
      </c>
      <c r="F942" t="str">
        <f ca="1"/>
        <v/>
      </c>
      <c r="G942">
        <f ca="1"/>
        <v>2.2830926502457141E-3</v>
      </c>
      <c r="H942">
        <f ca="1"/>
        <v>2.3678311448852257E-3</v>
      </c>
      <c r="I942" t="str">
        <f ca="1"/>
        <v/>
      </c>
      <c r="J942" t="str">
        <f ca="1"/>
        <v/>
      </c>
      <c r="K942">
        <f ca="1"/>
        <v>0</v>
      </c>
    </row>
    <row r="943" spans="1:11" x14ac:dyDescent="0.25">
      <c r="A943">
        <f ca="1"/>
        <v>116.29999999999737</v>
      </c>
      <c r="B943" t="str">
        <f ca="1"/>
        <v/>
      </c>
      <c r="C943">
        <f ca="1"/>
        <v>4.1279530426353538E-3</v>
      </c>
      <c r="D943">
        <f ca="1"/>
        <v>3.928131731015492E-4</v>
      </c>
      <c r="E943" t="str">
        <f ca="1"/>
        <v/>
      </c>
      <c r="F943" t="str">
        <f ca="1"/>
        <v/>
      </c>
      <c r="G943">
        <f ca="1"/>
        <v>2.2542035713604943E-3</v>
      </c>
      <c r="H943">
        <f ca="1"/>
        <v>2.3018489233811454E-3</v>
      </c>
      <c r="I943" t="str">
        <f ca="1"/>
        <v/>
      </c>
      <c r="J943" t="str">
        <f ca="1"/>
        <v/>
      </c>
      <c r="K943">
        <f ca="1"/>
        <v>0</v>
      </c>
    </row>
    <row r="944" spans="1:11" x14ac:dyDescent="0.25">
      <c r="A944">
        <f ca="1"/>
        <v>116.34999999999737</v>
      </c>
      <c r="B944" t="str">
        <f ca="1"/>
        <v/>
      </c>
      <c r="C944">
        <f ca="1"/>
        <v>4.0841725627802769E-3</v>
      </c>
      <c r="D944">
        <f ca="1"/>
        <v>3.8019493663387152E-4</v>
      </c>
      <c r="E944" t="str">
        <f ca="1"/>
        <v/>
      </c>
      <c r="F944" t="str">
        <f ca="1"/>
        <v/>
      </c>
      <c r="G944">
        <f ca="1"/>
        <v>2.2256182319134237E-3</v>
      </c>
      <c r="H944">
        <f ca="1"/>
        <v>2.2374561366145088E-3</v>
      </c>
      <c r="I944" t="str">
        <f ca="1"/>
        <v/>
      </c>
      <c r="J944" t="str">
        <f ca="1"/>
        <v/>
      </c>
      <c r="K944">
        <f ca="1"/>
        <v>0</v>
      </c>
    </row>
    <row r="945" spans="1:11" x14ac:dyDescent="0.25">
      <c r="A945">
        <f ca="1"/>
        <v>116.39999999999736</v>
      </c>
      <c r="B945" t="str">
        <f ca="1"/>
        <v/>
      </c>
      <c r="C945">
        <f ca="1"/>
        <v>4.0407553922883113E-3</v>
      </c>
      <c r="D945">
        <f ca="1"/>
        <v>3.6794523616549217E-4</v>
      </c>
      <c r="E945" t="str">
        <f ca="1"/>
        <v/>
      </c>
      <c r="F945" t="str">
        <f ca="1"/>
        <v/>
      </c>
      <c r="G945">
        <f ca="1"/>
        <v>2.1973343578016837E-3</v>
      </c>
      <c r="H945">
        <f ca="1"/>
        <v>2.1746224644665665E-3</v>
      </c>
      <c r="I945" t="str">
        <f ca="1"/>
        <v/>
      </c>
      <c r="J945" t="str">
        <f ca="1"/>
        <v/>
      </c>
      <c r="K945">
        <f ca="1"/>
        <v>0</v>
      </c>
    </row>
    <row r="946" spans="1:11" x14ac:dyDescent="0.25">
      <c r="A946">
        <f ca="1"/>
        <v>116.44999999999736</v>
      </c>
      <c r="B946" t="str">
        <f ca="1"/>
        <v/>
      </c>
      <c r="C946">
        <f ca="1"/>
        <v>3.9976998282587797E-3</v>
      </c>
      <c r="D946">
        <f ca="1"/>
        <v>3.5605460799299429E-4</v>
      </c>
      <c r="E946" t="str">
        <f ca="1"/>
        <v/>
      </c>
      <c r="F946" t="str">
        <f ca="1"/>
        <v/>
      </c>
      <c r="G946">
        <f ca="1"/>
        <v>2.1693496788354628E-3</v>
      </c>
      <c r="H946">
        <f ca="1"/>
        <v>2.1133179230068905E-3</v>
      </c>
      <c r="I946" t="str">
        <f ca="1"/>
        <v/>
      </c>
      <c r="J946" t="str">
        <f ca="1"/>
        <v/>
      </c>
      <c r="K946">
        <f ca="1"/>
        <v>0</v>
      </c>
    </row>
    <row r="947" spans="1:11" x14ac:dyDescent="0.25">
      <c r="A947">
        <f ca="1"/>
        <v>116.49999999999736</v>
      </c>
      <c r="B947" t="str">
        <f ca="1"/>
        <v/>
      </c>
      <c r="C947">
        <f ca="1"/>
        <v>3.9550041589392687E-3</v>
      </c>
      <c r="D947">
        <f ca="1"/>
        <v>3.445137878113369E-4</v>
      </c>
      <c r="E947" t="str">
        <f ca="1"/>
        <v/>
      </c>
      <c r="F947" t="str">
        <f ca="1"/>
        <v/>
      </c>
      <c r="G947">
        <f ca="1"/>
        <v>2.1416619289387909E-3</v>
      </c>
      <c r="H947">
        <f ca="1"/>
        <v>2.0535128682221109E-3</v>
      </c>
      <c r="I947" t="str">
        <f ca="1"/>
        <v/>
      </c>
      <c r="J947" t="str">
        <f ca="1"/>
        <v/>
      </c>
      <c r="K947">
        <f ca="1"/>
        <v>0</v>
      </c>
    </row>
    <row r="948" spans="1:11" x14ac:dyDescent="0.25">
      <c r="A948">
        <f ca="1"/>
        <v>116.54999999999735</v>
      </c>
      <c r="B948" t="str">
        <f ca="1"/>
        <v/>
      </c>
      <c r="C948">
        <f ca="1"/>
        <v>3.9126666639902287E-3</v>
      </c>
      <c r="D948">
        <f ca="1"/>
        <v>3.3331370791550005E-4</v>
      </c>
      <c r="E948" t="str">
        <f ca="1"/>
        <v/>
      </c>
      <c r="F948" t="str">
        <f ca="1"/>
        <v/>
      </c>
      <c r="G948">
        <f ca="1"/>
        <v>2.1142688463472678E-3</v>
      </c>
      <c r="H948">
        <f ca="1"/>
        <v>1.9951779994531438E-3</v>
      </c>
      <c r="I948" t="str">
        <f ca="1"/>
        <v/>
      </c>
      <c r="J948" t="str">
        <f ca="1"/>
        <v/>
      </c>
      <c r="K948">
        <f ca="1"/>
        <v>0</v>
      </c>
    </row>
    <row r="949" spans="1:11" x14ac:dyDescent="0.25">
      <c r="A949">
        <f ca="1"/>
        <v>116.59999999999735</v>
      </c>
      <c r="B949" t="str">
        <f ca="1"/>
        <v/>
      </c>
      <c r="C949">
        <f ca="1"/>
        <v>3.8706856147477766E-3</v>
      </c>
      <c r="D949">
        <f ca="1"/>
        <v>3.2244549439599222E-4</v>
      </c>
      <c r="E949" t="str">
        <f ca="1"/>
        <v/>
      </c>
      <c r="F949" t="str">
        <f ca="1"/>
        <v/>
      </c>
      <c r="G949">
        <f ca="1"/>
        <v>2.0871681738026549E-3</v>
      </c>
      <c r="H949">
        <f ca="1"/>
        <v>1.9382843625468419E-3</v>
      </c>
      <c r="I949" t="str">
        <f ca="1"/>
        <v/>
      </c>
      <c r="J949" t="str">
        <f ca="1"/>
        <v/>
      </c>
      <c r="K949">
        <f ca="1"/>
        <v>0</v>
      </c>
    </row>
    <row r="950" spans="1:11" x14ac:dyDescent="0.25">
      <c r="A950">
        <f ca="1"/>
        <v>116.64999999999735</v>
      </c>
      <c r="B950" t="str">
        <f ca="1"/>
        <v/>
      </c>
      <c r="C950">
        <f ca="1"/>
        <v>3.8290592744847415E-3</v>
      </c>
      <c r="D950">
        <f ca="1"/>
        <v>3.1190046433008902E-4</v>
      </c>
      <c r="E950" t="str">
        <f ca="1"/>
        <v/>
      </c>
      <c r="F950" t="str">
        <f ca="1"/>
        <v/>
      </c>
      <c r="G950">
        <f ca="1"/>
        <v>2.0603576587443764E-3</v>
      </c>
      <c r="H950">
        <f ca="1"/>
        <v>1.8828033527280941E-3</v>
      </c>
      <c r="I950" t="str">
        <f ca="1"/>
        <v/>
      </c>
      <c r="J950" t="str">
        <f ca="1"/>
        <v/>
      </c>
      <c r="K950">
        <f ca="1"/>
        <v>0</v>
      </c>
    </row>
    <row r="951" spans="1:11" x14ac:dyDescent="0.25">
      <c r="A951">
        <f ca="1"/>
        <v>116.69999999999735</v>
      </c>
      <c r="B951" t="str">
        <f ca="1"/>
        <v/>
      </c>
      <c r="C951">
        <f ca="1"/>
        <v>3.7877858986699315E-3</v>
      </c>
      <c r="D951">
        <f ca="1"/>
        <v>3.0167012297059625E-4</v>
      </c>
      <c r="E951" t="str">
        <f ca="1"/>
        <v/>
      </c>
      <c r="F951" t="str">
        <f ca="1"/>
        <v/>
      </c>
      <c r="G951">
        <f ca="1"/>
        <v>2.0338350534979156E-3</v>
      </c>
      <c r="H951">
        <f ca="1"/>
        <v>1.8287067171983793E-3</v>
      </c>
      <c r="I951" t="str">
        <f ca="1"/>
        <v/>
      </c>
      <c r="J951" t="str">
        <f ca="1"/>
        <v/>
      </c>
      <c r="K951">
        <f ca="1"/>
        <v>0</v>
      </c>
    </row>
    <row r="952" spans="1:11" x14ac:dyDescent="0.25">
      <c r="A952">
        <f ca="1"/>
        <v>116.74999999999734</v>
      </c>
      <c r="B952" t="str">
        <f ca="1"/>
        <v/>
      </c>
      <c r="C952">
        <f ca="1"/>
        <v>3.7468637352255432E-3</v>
      </c>
      <c r="D952">
        <f ca="1"/>
        <v>2.9174616093386867E-4</v>
      </c>
      <c r="E952" t="str">
        <f ca="1"/>
        <v/>
      </c>
      <c r="F952" t="str">
        <f ca="1"/>
        <v/>
      </c>
      <c r="G952">
        <f ca="1"/>
        <v>2.0075981154601221E-3</v>
      </c>
      <c r="H952">
        <f ca="1"/>
        <v>1.7759665574669243E-3</v>
      </c>
      <c r="I952" t="str">
        <f ca="1"/>
        <v/>
      </c>
      <c r="J952" t="str">
        <f ca="1"/>
        <v/>
      </c>
      <c r="K952">
        <f ca="1"/>
        <v>0</v>
      </c>
    </row>
    <row r="953" spans="1:11" x14ac:dyDescent="0.25">
      <c r="A953">
        <f ca="1"/>
        <v>116.79999999999734</v>
      </c>
      <c r="B953" t="str">
        <f ca="1"/>
        <v/>
      </c>
      <c r="C953">
        <f ca="1"/>
        <v>3.7062910247827965E-3</v>
      </c>
      <c r="D953">
        <f ca="1"/>
        <v>2.8212045138878113E-4</v>
      </c>
      <c r="E953" t="str">
        <f ca="1"/>
        <v/>
      </c>
      <c r="F953" t="str">
        <f ca="1"/>
        <v/>
      </c>
      <c r="G953">
        <f ca="1"/>
        <v>1.9816446072814229E-3</v>
      </c>
      <c r="H953">
        <f ca="1"/>
        <v>1.7245553314205349E-3</v>
      </c>
      <c r="I953" t="str">
        <f ca="1"/>
        <v/>
      </c>
      <c r="J953" t="str">
        <f ca="1"/>
        <v/>
      </c>
      <c r="K953">
        <f ca="1"/>
        <v>0</v>
      </c>
    </row>
    <row r="954" spans="1:11" x14ac:dyDescent="0.25">
      <c r="A954">
        <f ca="1"/>
        <v>116.84999999999734</v>
      </c>
      <c r="B954" t="str">
        <f ca="1"/>
        <v/>
      </c>
      <c r="C954">
        <f ca="1"/>
        <v>3.6660660009356603E-3</v>
      </c>
      <c r="D954">
        <f ca="1"/>
        <v>2.7278504724827062E-4</v>
      </c>
      <c r="E954" t="str">
        <f ca="1"/>
        <v/>
      </c>
      <c r="F954" t="str">
        <f ca="1"/>
        <v/>
      </c>
      <c r="G954">
        <f ca="1"/>
        <v>1.9559722970449792E-3</v>
      </c>
      <c r="H954">
        <f ca="1"/>
        <v>1.674445855138276E-3</v>
      </c>
      <c r="I954" t="str">
        <f ca="1"/>
        <v/>
      </c>
      <c r="J954" t="str">
        <f ca="1"/>
        <v/>
      </c>
      <c r="K954">
        <f ca="1"/>
        <v>0</v>
      </c>
    </row>
    <row r="955" spans="1:11" x14ac:dyDescent="0.25">
      <c r="A955">
        <f ca="1"/>
        <v>116.89999999999733</v>
      </c>
      <c r="B955" t="str">
        <f ca="1"/>
        <v/>
      </c>
      <c r="C955">
        <f ca="1"/>
        <v>3.6261868904927381E-3</v>
      </c>
      <c r="D955">
        <f ca="1"/>
        <v>2.6373217836502346E-4</v>
      </c>
      <c r="E955" t="str">
        <f ca="1"/>
        <v/>
      </c>
      <c r="F955" t="str">
        <f ca="1"/>
        <v/>
      </c>
      <c r="G955">
        <f ca="1"/>
        <v>1.9305789584427688E-3</v>
      </c>
      <c r="H955">
        <f ca="1"/>
        <v>1.625611304457128E-3</v>
      </c>
      <c r="I955" t="str">
        <f ca="1"/>
        <v/>
      </c>
      <c r="J955" t="str">
        <f ca="1"/>
        <v/>
      </c>
      <c r="K955">
        <f ca="1"/>
        <v>0</v>
      </c>
    </row>
    <row r="956" spans="1:11" x14ac:dyDescent="0.25">
      <c r="A956">
        <f ca="1"/>
        <v>116.94999999999733</v>
      </c>
      <c r="B956" t="str">
        <f ca="1"/>
        <v/>
      </c>
      <c r="C956">
        <f ca="1"/>
        <v>3.586651913727275E-3</v>
      </c>
      <c r="D956">
        <f ca="1"/>
        <v>2.5495424873282784E-4</v>
      </c>
      <c r="E956" t="str">
        <f ca="1"/>
        <v/>
      </c>
      <c r="F956" t="str">
        <f ca="1"/>
        <v/>
      </c>
      <c r="G956">
        <f ca="1"/>
        <v>1.9054623709486289E-3</v>
      </c>
      <c r="H956">
        <f ca="1"/>
        <v>1.5780252162948436E-3</v>
      </c>
      <c r="I956" t="str">
        <f ca="1"/>
        <v/>
      </c>
      <c r="J956" t="str">
        <f ca="1"/>
        <v/>
      </c>
      <c r="K956">
        <f ca="1"/>
        <v>0</v>
      </c>
    </row>
    <row r="957" spans="1:11" x14ac:dyDescent="0.25">
      <c r="A957">
        <f ca="1"/>
        <v>116.99999999999733</v>
      </c>
      <c r="B957" t="str">
        <f ca="1"/>
        <v/>
      </c>
      <c r="C957">
        <f ca="1"/>
        <v>3.5474592846252281E-3</v>
      </c>
      <c r="D957">
        <f ca="1"/>
        <v>2.4644383369505163E-4</v>
      </c>
      <c r="E957" t="str">
        <f ca="1"/>
        <v/>
      </c>
      <c r="F957" t="str">
        <f ca="1"/>
        <v/>
      </c>
      <c r="G957">
        <f ca="1"/>
        <v>1.8806203199882279E-3</v>
      </c>
      <c r="H957">
        <f ca="1"/>
        <v>1.5316614897361498E-3</v>
      </c>
      <c r="I957" t="str">
        <f ca="1"/>
        <v/>
      </c>
      <c r="J957" t="str">
        <f ca="1"/>
        <v/>
      </c>
      <c r="K957">
        <f ca="1"/>
        <v>0</v>
      </c>
    </row>
    <row r="958" spans="1:11" x14ac:dyDescent="0.25">
      <c r="A958">
        <f ca="1"/>
        <v>117.04999999999733</v>
      </c>
      <c r="B958" t="str">
        <f ca="1"/>
        <v/>
      </c>
      <c r="C958">
        <f ca="1"/>
        <v>3.5086072111314539E-3</v>
      </c>
      <c r="D958">
        <f ca="1"/>
        <v>2.3819367716165806E-4</v>
      </c>
      <c r="E958" t="str">
        <f ca="1"/>
        <v/>
      </c>
      <c r="F958" t="str">
        <f ca="1"/>
        <v/>
      </c>
      <c r="G958">
        <f ca="1"/>
        <v>1.856050597106046E-3</v>
      </c>
      <c r="H958">
        <f ca="1"/>
        <v>1.4864943868885066E-3</v>
      </c>
      <c r="I958" t="str">
        <f ca="1"/>
        <v/>
      </c>
      <c r="J958" t="str">
        <f ca="1"/>
        <v/>
      </c>
      <c r="K958">
        <f ca="1"/>
        <v>0</v>
      </c>
    </row>
    <row r="959" spans="1:11" x14ac:dyDescent="0.25">
      <c r="A959">
        <f ca="1"/>
        <v>117.09999999999732</v>
      </c>
      <c r="B959" t="str">
        <f ca="1"/>
        <v/>
      </c>
      <c r="C959">
        <f ca="1"/>
        <v>3.4700938953939357E-3</v>
      </c>
      <c r="D959">
        <f ca="1"/>
        <v>2.3019668883611847E-4</v>
      </c>
      <c r="E959" t="str">
        <f ca="1"/>
        <v/>
      </c>
      <c r="F959" t="str">
        <f ca="1"/>
        <v/>
      </c>
      <c r="G959">
        <f ca="1"/>
        <v>1.8317510001293043E-3</v>
      </c>
      <c r="H959">
        <f ca="1"/>
        <v>1.4424985335135746E-3</v>
      </c>
      <c r="I959" t="str">
        <f ca="1"/>
        <v/>
      </c>
      <c r="J959" t="str">
        <f ca="1"/>
        <v/>
      </c>
      <c r="K959">
        <f ca="1"/>
        <v>0</v>
      </c>
    </row>
    <row r="960" spans="1:11" x14ac:dyDescent="0.25">
      <c r="A960">
        <f ca="1"/>
        <v>117.14999999999732</v>
      </c>
      <c r="B960" t="str">
        <f ca="1"/>
        <v/>
      </c>
      <c r="C960">
        <f ca="1"/>
        <v>3.4319175340060577E-3</v>
      </c>
      <c r="D960">
        <f ca="1"/>
        <v>2.2244594145352193E-4</v>
      </c>
      <c r="E960" t="str">
        <f ca="1"/>
        <v/>
      </c>
      <c r="F960" t="str">
        <f ca="1"/>
        <v/>
      </c>
      <c r="G960">
        <f ca="1"/>
        <v>1.8077193333289154E-3</v>
      </c>
      <c r="H960">
        <f ca="1"/>
        <v>1.3996489194406092E-3</v>
      </c>
      <c r="I960" t="str">
        <f ca="1"/>
        <v/>
      </c>
      <c r="J960" t="str">
        <f ca="1"/>
        <v/>
      </c>
      <c r="K960">
        <f ca="1"/>
        <v>0</v>
      </c>
    </row>
    <row r="961" spans="1:11" x14ac:dyDescent="0.25">
      <c r="A961">
        <f ca="1"/>
        <v>117.19999999999732</v>
      </c>
      <c r="B961" t="str">
        <f ca="1"/>
        <v/>
      </c>
      <c r="C961">
        <f ca="1"/>
        <v>3.3940763182469425E-3</v>
      </c>
      <c r="D961">
        <f ca="1"/>
        <v>2.1493466803114363E-4</v>
      </c>
      <c r="E961" t="str">
        <f ca="1"/>
        <v/>
      </c>
      <c r="F961" t="str">
        <f ca="1"/>
        <v/>
      </c>
      <c r="G961">
        <f ca="1"/>
        <v>1.7839534075774119E-3</v>
      </c>
      <c r="H961">
        <f ca="1"/>
        <v>1.3579208987678931E-3</v>
      </c>
      <c r="I961" t="str">
        <f ca="1"/>
        <v/>
      </c>
      <c r="J961" t="str">
        <f ca="1"/>
        <v/>
      </c>
      <c r="K961">
        <f ca="1"/>
        <v>0</v>
      </c>
    </row>
    <row r="962" spans="1:11" x14ac:dyDescent="0.25">
      <c r="A962">
        <f ca="1"/>
        <v>117.24999999999731</v>
      </c>
      <c r="B962" t="str">
        <f ca="1"/>
        <v/>
      </c>
      <c r="C962">
        <f ca="1"/>
        <v>3.3565684343197606E-3</v>
      </c>
      <c r="D962">
        <f ca="1"/>
        <v>2.0765625913266698E-4</v>
      </c>
      <c r="E962" t="str">
        <f ca="1"/>
        <v/>
      </c>
      <c r="F962" t="str">
        <f ca="1"/>
        <v/>
      </c>
      <c r="G962">
        <f ca="1"/>
        <v>1.7604510405039174E-3</v>
      </c>
      <c r="H962">
        <f ca="1"/>
        <v>1.3172901898583882E-3</v>
      </c>
      <c r="I962" t="str">
        <f ca="1"/>
        <v/>
      </c>
      <c r="J962" t="str">
        <f ca="1"/>
        <v/>
      </c>
      <c r="K962">
        <f ca="1"/>
        <v>0</v>
      </c>
    </row>
    <row r="963" spans="1:11" x14ac:dyDescent="0.25">
      <c r="A963">
        <f ca="1"/>
        <v>117.29999999999731</v>
      </c>
      <c r="B963" t="str">
        <f ca="1"/>
        <v/>
      </c>
      <c r="C963">
        <f ca="1"/>
        <v>3.3193920635881005E-3</v>
      </c>
      <c r="D963">
        <f ca="1"/>
        <v>2.006042601472208E-4</v>
      </c>
      <c r="E963" t="str">
        <f ca="1"/>
        <v/>
      </c>
      <c r="F963" t="str">
        <f ca="1"/>
        <v/>
      </c>
      <c r="G963">
        <f ca="1"/>
        <v>1.7372100566461391E-3</v>
      </c>
      <c r="H963">
        <f ca="1"/>
        <v>1.2777328751356815E-3</v>
      </c>
      <c r="I963" t="str">
        <f ca="1"/>
        <v/>
      </c>
      <c r="J963" t="str">
        <f ca="1"/>
        <v/>
      </c>
      <c r="K963">
        <f ca="1"/>
        <v>0</v>
      </c>
    </row>
    <row r="964" spans="1:11" x14ac:dyDescent="0.25">
      <c r="A964">
        <f ca="1"/>
        <v>117.34999999999731</v>
      </c>
      <c r="B964" t="str">
        <f ca="1"/>
        <v/>
      </c>
      <c r="C964">
        <f ca="1"/>
        <v>3.2825453828102917E-3</v>
      </c>
      <c r="D964">
        <f ca="1"/>
        <v>1.9377236858433128E-4</v>
      </c>
      <c r="E964" t="str">
        <f ca="1"/>
        <v/>
      </c>
      <c r="F964" t="str">
        <f ca="1"/>
        <v/>
      </c>
      <c r="G964">
        <f ca="1"/>
        <v>1.7142282875994149E-3</v>
      </c>
      <c r="H964">
        <f ca="1"/>
        <v>1.2392254006863548E-3</v>
      </c>
      <c r="I964" t="str">
        <f ca="1"/>
        <v/>
      </c>
      <c r="J964" t="str">
        <f ca="1"/>
        <v/>
      </c>
      <c r="K964">
        <f ca="1"/>
        <v>0</v>
      </c>
    </row>
    <row r="965" spans="1:11" x14ac:dyDescent="0.25">
      <c r="A965">
        <f ca="1"/>
        <v>117.39999999999731</v>
      </c>
      <c r="B965" t="str">
        <f ca="1"/>
        <v/>
      </c>
      <c r="C965">
        <f ca="1"/>
        <v>3.246026564371703E-3</v>
      </c>
      <c r="D965">
        <f ca="1"/>
        <v>1.8715443138584686E-4</v>
      </c>
      <c r="E965" t="str">
        <f ca="1"/>
        <v/>
      </c>
      <c r="F965" t="str">
        <f ca="1"/>
        <v/>
      </c>
      <c r="G965">
        <f ca="1"/>
        <v>1.6915035721628054E-3</v>
      </c>
      <c r="H965">
        <f ca="1"/>
        <v>1.2017445756747991E-3</v>
      </c>
      <c r="I965" t="str">
        <f ca="1"/>
        <v/>
      </c>
      <c r="J965" t="str">
        <f ca="1"/>
        <v/>
      </c>
      <c r="K965">
        <f ca="1"/>
        <v>0</v>
      </c>
    </row>
    <row r="966" spans="1:11" x14ac:dyDescent="0.25">
      <c r="A966">
        <f ca="1"/>
        <v>117.4499999999973</v>
      </c>
      <c r="B966" t="str">
        <f ca="1"/>
        <v/>
      </c>
      <c r="C966">
        <f ca="1"/>
        <v>3.2098337765150667E-3</v>
      </c>
      <c r="D966">
        <f ca="1"/>
        <v>1.8074444225584524E-4</v>
      </c>
      <c r="E966" t="str">
        <f ca="1"/>
        <v/>
      </c>
      <c r="F966" t="str">
        <f ca="1"/>
        <v/>
      </c>
      <c r="G966">
        <f ca="1"/>
        <v>1.6690337564822849E-3</v>
      </c>
      <c r="H966">
        <f ca="1"/>
        <v>1.1652675715765138E-3</v>
      </c>
      <c r="I966" t="str">
        <f ca="1"/>
        <v/>
      </c>
      <c r="J966" t="str">
        <f ca="1"/>
        <v/>
      </c>
      <c r="K966">
        <f ca="1"/>
        <v>0</v>
      </c>
    </row>
    <row r="967" spans="1:11" x14ac:dyDescent="0.25">
      <c r="A967">
        <f ca="1"/>
        <v>117.4999999999973</v>
      </c>
      <c r="B967" t="str">
        <f ca="1"/>
        <v/>
      </c>
      <c r="C967">
        <f ca="1"/>
        <v>3.1739651835686698E-3</v>
      </c>
      <c r="D967">
        <f ca="1"/>
        <v>1.7453653900948189E-4</v>
      </c>
      <c r="E967" t="str">
        <f ca="1"/>
        <v/>
      </c>
      <c r="F967" t="str">
        <f ca="1"/>
        <v/>
      </c>
      <c r="G967">
        <f ca="1"/>
        <v>1.6468166941909993E-3</v>
      </c>
      <c r="H967">
        <f ca="1"/>
        <v>1.1297719212358356E-3</v>
      </c>
      <c r="I967" t="str">
        <f ca="1"/>
        <v/>
      </c>
      <c r="J967" t="str">
        <f ca="1"/>
        <v/>
      </c>
      <c r="K967">
        <f ca="1"/>
        <v>0</v>
      </c>
    </row>
    <row r="968" spans="1:11" x14ac:dyDescent="0.25">
      <c r="A968">
        <f ca="1"/>
        <v>117.5499999999973</v>
      </c>
      <c r="B968" t="str">
        <f ca="1"/>
        <v/>
      </c>
      <c r="C968">
        <f ca="1"/>
        <v>3.1384189461725752E-3</v>
      </c>
      <c r="D968">
        <f ca="1"/>
        <v>1.6852500094170027E-4</v>
      </c>
      <c r="E968" t="str">
        <f ca="1"/>
        <v/>
      </c>
      <c r="F968" t="str">
        <f ca="1"/>
        <v/>
      </c>
      <c r="G968">
        <f ca="1"/>
        <v>1.6248502465466554E-3</v>
      </c>
      <c r="H968">
        <f ca="1"/>
        <v>1.0952355177540668E-3</v>
      </c>
      <c r="I968" t="str">
        <f ca="1"/>
        <v/>
      </c>
      <c r="J968" t="str">
        <f ca="1"/>
        <v/>
      </c>
      <c r="K968">
        <f ca="1"/>
        <v>0</v>
      </c>
    </row>
    <row r="969" spans="1:11" x14ac:dyDescent="0.25">
      <c r="A969">
        <f ca="1"/>
        <v>117.59999999999729</v>
      </c>
      <c r="B969" t="str">
        <f ca="1"/>
        <v/>
      </c>
      <c r="C969">
        <f ca="1"/>
        <v>3.103193221502723E-3</v>
      </c>
      <c r="D969">
        <f ca="1"/>
        <v>1.6270424621667165E-4</v>
      </c>
      <c r="E969" t="str">
        <f ca="1"/>
        <v/>
      </c>
      <c r="F969" t="str">
        <f ca="1"/>
        <v/>
      </c>
      <c r="G969">
        <f ca="1"/>
        <v>1.6031322825660016E-3</v>
      </c>
      <c r="H969">
        <f ca="1"/>
        <v>1.0616366132138507E-3</v>
      </c>
      <c r="I969" t="str">
        <f ca="1"/>
        <v/>
      </c>
      <c r="J969" t="str">
        <f ca="1"/>
        <v/>
      </c>
      <c r="K969">
        <f ca="1"/>
        <v>0</v>
      </c>
    </row>
    <row r="970" spans="1:11" x14ac:dyDescent="0.25">
      <c r="A970">
        <f ca="1"/>
        <v>117.64999999999729</v>
      </c>
      <c r="B970" t="str">
        <f ca="1"/>
        <v/>
      </c>
      <c r="C970">
        <f ca="1"/>
        <v>3.0682861634929635E-3</v>
      </c>
      <c r="D970">
        <f ca="1"/>
        <v>1.5706882927879419E-4</v>
      </c>
      <c r="E970" t="str">
        <f ca="1"/>
        <v/>
      </c>
      <c r="F970" t="str">
        <f ca="1"/>
        <v/>
      </c>
      <c r="G970">
        <f ca="1"/>
        <v>1.5816606791564727E-3</v>
      </c>
      <c r="H970">
        <f ca="1"/>
        <v>1.0289538172456338E-3</v>
      </c>
      <c r="I970" t="str">
        <f ca="1"/>
        <v/>
      </c>
      <c r="J970" t="str">
        <f ca="1"/>
        <v/>
      </c>
      <c r="K970">
        <f ca="1"/>
        <v>0</v>
      </c>
    </row>
    <row r="971" spans="1:11" x14ac:dyDescent="0.25">
      <c r="A971">
        <f ca="1"/>
        <v>117.69999999999729</v>
      </c>
      <c r="B971" t="str">
        <f ca="1"/>
        <v/>
      </c>
      <c r="C971">
        <f ca="1"/>
        <v>3.0336959230550325E-3</v>
      </c>
      <c r="D971">
        <f ca="1"/>
        <v>1.5161343828603319E-4</v>
      </c>
      <c r="E971" t="str">
        <f ca="1"/>
        <v/>
      </c>
      <c r="F971" t="str">
        <f ca="1"/>
        <v/>
      </c>
      <c r="G971">
        <f ca="1"/>
        <v>1.5604333212449746E-3</v>
      </c>
      <c r="H971">
        <f ca="1"/>
        <v>9.9716609544198555E-4</v>
      </c>
      <c r="I971" t="str">
        <f ca="1"/>
        <v/>
      </c>
      <c r="J971" t="str">
        <f ca="1"/>
        <v/>
      </c>
      <c r="K971">
        <f ca="1"/>
        <v>0</v>
      </c>
    </row>
    <row r="972" spans="1:11" x14ac:dyDescent="0.25">
      <c r="A972">
        <f ca="1"/>
        <v>117.74999999999729</v>
      </c>
      <c r="B972" t="str">
        <f ca="1"/>
        <v/>
      </c>
      <c r="C972">
        <f ca="1"/>
        <v>2.9994206482963828E-3</v>
      </c>
      <c r="D972">
        <f ca="1"/>
        <v>1.4633289256634407E-4</v>
      </c>
      <c r="E972" t="str">
        <f ca="1"/>
        <v/>
      </c>
      <c r="F972" t="str">
        <f ca="1"/>
        <v/>
      </c>
      <c r="G972">
        <f ca="1"/>
        <v>1.539448101903849E-3</v>
      </c>
      <c r="H972">
        <f ca="1"/>
        <v>9.6625276762547525E-4</v>
      </c>
      <c r="I972" t="str">
        <f ca="1"/>
        <v/>
      </c>
      <c r="J972" t="str">
        <f ca="1"/>
        <v/>
      </c>
      <c r="K972">
        <f ca="1"/>
        <v>0</v>
      </c>
    </row>
    <row r="973" spans="1:11" x14ac:dyDescent="0.25">
      <c r="A973">
        <f ca="1"/>
        <v>117.79999999999728</v>
      </c>
      <c r="B973" t="str">
        <f ca="1"/>
        <v/>
      </c>
      <c r="C973">
        <f ca="1"/>
        <v>2.9654584847359626E-3</v>
      </c>
      <c r="D973">
        <f ca="1"/>
        <v>1.4122214009788057E-4</v>
      </c>
      <c r="E973" t="str">
        <f ca="1"/>
        <v/>
      </c>
      <c r="F973" t="str">
        <f ca="1"/>
        <v/>
      </c>
      <c r="G973">
        <f ca="1"/>
        <v>1.5187029224740113E-3</v>
      </c>
      <c r="H973">
        <f ca="1"/>
        <v>9.3619350597577819E-4</v>
      </c>
      <c r="I973" t="str">
        <f ca="1"/>
        <v/>
      </c>
      <c r="J973" t="str">
        <f ca="1"/>
        <v/>
      </c>
      <c r="K973">
        <f ca="1"/>
        <v>0</v>
      </c>
    </row>
    <row r="974" spans="1:11" x14ac:dyDescent="0.25">
      <c r="A974">
        <f ca="1"/>
        <v>117.84999999999728</v>
      </c>
      <c r="B974" t="str">
        <f ca="1"/>
        <v/>
      </c>
      <c r="C974">
        <f ca="1"/>
        <v>2.931807575517848E-3</v>
      </c>
      <c r="D974">
        <f ca="1"/>
        <v>1.3627625501364313E-4</v>
      </c>
      <c r="E974" t="str">
        <f ca="1"/>
        <v/>
      </c>
      <c r="F974" t="str">
        <f ca="1"/>
        <v/>
      </c>
      <c r="G974">
        <f ca="1"/>
        <v>1.4981956926853111E-3</v>
      </c>
      <c r="H974">
        <f ca="1"/>
        <v>9.0696833302156233E-4</v>
      </c>
      <c r="I974" t="str">
        <f ca="1"/>
        <v/>
      </c>
      <c r="J974" t="str">
        <f ca="1"/>
        <v/>
      </c>
      <c r="K974">
        <f ca="1"/>
        <v>0</v>
      </c>
    </row>
    <row r="975" spans="1:11" x14ac:dyDescent="0.25">
      <c r="A975">
        <f ca="1"/>
        <v>117.89999999999728</v>
      </c>
      <c r="B975" t="str">
        <f ca="1"/>
        <v/>
      </c>
      <c r="C975">
        <f ca="1"/>
        <v>2.8984660616227483E-3</v>
      </c>
      <c r="D975">
        <f ca="1"/>
        <v>1.314904351311915E-4</v>
      </c>
      <c r="E975" t="str">
        <f ca="1"/>
        <v/>
      </c>
      <c r="F975" t="str">
        <f ca="1"/>
        <v/>
      </c>
      <c r="G975">
        <f ca="1"/>
        <v>1.4779243307741017E-3</v>
      </c>
      <c r="H975">
        <f ca="1"/>
        <v>8.7855761950268437E-4</v>
      </c>
      <c r="I975" t="str">
        <f ca="1"/>
        <v/>
      </c>
      <c r="J975" t="str">
        <f ca="1"/>
        <v/>
      </c>
      <c r="K975">
        <f ca="1"/>
        <v>0</v>
      </c>
    </row>
    <row r="976" spans="1:11" x14ac:dyDescent="0.25">
      <c r="A976">
        <f ca="1"/>
        <v>117.94999999999727</v>
      </c>
      <c r="B976" t="str">
        <f ca="1"/>
        <v/>
      </c>
      <c r="C976">
        <f ca="1"/>
        <v>2.8654320820774197E-3</v>
      </c>
      <c r="D976">
        <f ca="1"/>
        <v>1.2685999950799972E-4</v>
      </c>
      <c r="E976" t="str">
        <f ca="1"/>
        <v/>
      </c>
      <c r="F976" t="str">
        <f ca="1"/>
        <v/>
      </c>
      <c r="G976">
        <f ca="1"/>
        <v>1.4578867635980648E-3</v>
      </c>
      <c r="H976">
        <f ca="1"/>
        <v>8.5094208210813836E-4</v>
      </c>
      <c r="I976" t="str">
        <f ca="1"/>
        <v/>
      </c>
      <c r="J976" t="str">
        <f ca="1"/>
        <v/>
      </c>
      <c r="K976">
        <f ca="1"/>
        <v>0</v>
      </c>
    </row>
    <row r="977" spans="1:11" x14ac:dyDescent="0.25">
      <c r="A977">
        <f ca="1"/>
        <v>117.99999999999727</v>
      </c>
      <c r="B977" t="str">
        <f ca="1"/>
        <v/>
      </c>
      <c r="C977">
        <f ca="1"/>
        <v>2.832703774161895E-3</v>
      </c>
      <c r="D977">
        <f ca="1"/>
        <v>1.2238038602299482E-4</v>
      </c>
      <c r="E977" t="str">
        <f ca="1"/>
        <v/>
      </c>
      <c r="F977" t="str">
        <f ca="1"/>
        <v/>
      </c>
      <c r="G977">
        <f ca="1"/>
        <v>1.4380809267482756E-3</v>
      </c>
      <c r="H977">
        <f ca="1"/>
        <v>8.2410278109511031E-4</v>
      </c>
      <c r="I977" t="str">
        <f ca="1"/>
        <v/>
      </c>
      <c r="J977" t="str">
        <f ca="1"/>
        <v/>
      </c>
      <c r="K977">
        <f ca="1"/>
        <v>0</v>
      </c>
    </row>
    <row r="978" spans="1:11" x14ac:dyDescent="0.25">
      <c r="A978">
        <f ca="1"/>
        <v>118.04999999999727</v>
      </c>
      <c r="B978" t="str">
        <f ca="1"/>
        <v/>
      </c>
      <c r="C978">
        <f ca="1"/>
        <v>2.8002792736146198E-3</v>
      </c>
      <c r="D978">
        <f ca="1"/>
        <v>1.1804714898478998E-4</v>
      </c>
      <c r="E978" t="str">
        <f ca="1"/>
        <v/>
      </c>
      <c r="F978" t="str">
        <f ca="1"/>
        <v/>
      </c>
      <c r="G978">
        <f ca="1"/>
        <v>1.4185047646585599E-3</v>
      </c>
      <c r="H978">
        <f ca="1"/>
        <v>7.9802111779444574E-4</v>
      </c>
      <c r="I978" t="str">
        <f ca="1"/>
        <v/>
      </c>
      <c r="J978" t="str">
        <f ca="1"/>
        <v/>
      </c>
      <c r="K978">
        <f ca="1"/>
        <v>0</v>
      </c>
    </row>
    <row r="979" spans="1:11" x14ac:dyDescent="0.25">
      <c r="A979">
        <f ca="1"/>
        <v>118.09999999999727</v>
      </c>
      <c r="B979" t="str">
        <f ca="1"/>
        <v/>
      </c>
      <c r="C979">
        <f ca="1"/>
        <v>2.7681567148354065E-3</v>
      </c>
      <c r="D979">
        <f ca="1"/>
        <v>1.1385595676707603E-4</v>
      </c>
      <c r="E979" t="str">
        <f ca="1"/>
        <v/>
      </c>
      <c r="F979" t="str">
        <f ca="1"/>
        <v/>
      </c>
      <c r="G979">
        <f ca="1"/>
        <v>1.3991562307121444E-3</v>
      </c>
      <c r="H979">
        <f ca="1"/>
        <v>7.7267883200772135E-4</v>
      </c>
      <c r="I979" t="str">
        <f ca="1"/>
        <v/>
      </c>
      <c r="J979" t="str">
        <f ca="1"/>
        <v/>
      </c>
      <c r="K979">
        <f ca="1"/>
        <v>0</v>
      </c>
    </row>
    <row r="980" spans="1:11" x14ac:dyDescent="0.25">
      <c r="A980">
        <f ca="1"/>
        <v>118.14999999999726</v>
      </c>
      <c r="B980" t="str">
        <f ca="1"/>
        <v/>
      </c>
      <c r="C980">
        <f ca="1"/>
        <v>2.7363342310862287E-3</v>
      </c>
      <c r="D980">
        <f ca="1"/>
        <v>1.0980258947160979E-4</v>
      </c>
      <c r="E980" t="str">
        <f ca="1"/>
        <v/>
      </c>
      <c r="F980" t="str">
        <f ca="1"/>
        <v/>
      </c>
      <c r="G980">
        <f ca="1"/>
        <v>1.3800332873456244E-3</v>
      </c>
      <c r="H980">
        <f ca="1"/>
        <v>7.4805799930106832E-4</v>
      </c>
      <c r="I980" t="str">
        <f ca="1"/>
        <v/>
      </c>
      <c r="J980" t="str">
        <f ca="1"/>
        <v/>
      </c>
      <c r="K980">
        <f ca="1"/>
        <v>0</v>
      </c>
    </row>
    <row r="981" spans="1:11" x14ac:dyDescent="0.25">
      <c r="A981">
        <f ca="1"/>
        <v>118.19999999999726</v>
      </c>
      <c r="B981" t="str">
        <f ca="1"/>
        <v/>
      </c>
      <c r="C981">
        <f ca="1"/>
        <v>2.7048099546898986E-3</v>
      </c>
      <c r="D981">
        <f ca="1"/>
        <v>1.0588293661919816E-4</v>
      </c>
      <c r="E981" t="str">
        <f ca="1"/>
        <v/>
      </c>
      <c r="F981" t="str">
        <f ca="1"/>
        <v/>
      </c>
      <c r="G981">
        <f ca="1"/>
        <v>1.3611339061502564E-3</v>
      </c>
      <c r="H981">
        <f ca="1"/>
        <v>7.2414102820078468E-4</v>
      </c>
      <c r="I981" t="str">
        <f ca="1"/>
        <v/>
      </c>
      <c r="J981" t="str">
        <f ca="1"/>
        <v/>
      </c>
      <c r="K981">
        <f ca="1"/>
        <v>0</v>
      </c>
    </row>
    <row r="982" spans="1:11" x14ac:dyDescent="0.25">
      <c r="A982">
        <f ca="1"/>
        <v>118.24999999999726</v>
      </c>
      <c r="B982" t="str">
        <f ca="1"/>
        <v/>
      </c>
      <c r="C982">
        <f ca="1"/>
        <v>2.6735820172265287E-3</v>
      </c>
      <c r="D982">
        <f ca="1"/>
        <v>1.0209299486904149E-4</v>
      </c>
      <c r="E982" t="str">
        <f ca="1"/>
        <v/>
      </c>
      <c r="F982" t="str">
        <f ca="1"/>
        <v/>
      </c>
      <c r="G982">
        <f ca="1"/>
        <v>1.3424560679706173E-3</v>
      </c>
      <c r="H982">
        <f ca="1"/>
        <v>7.0091065729570962E-4</v>
      </c>
      <c r="I982" t="str">
        <f ca="1"/>
        <v/>
      </c>
      <c r="J982" t="str">
        <f ca="1"/>
        <v/>
      </c>
      <c r="K982">
        <f ca="1"/>
        <v>0</v>
      </c>
    </row>
    <row r="983" spans="1:11" x14ac:dyDescent="0.25">
      <c r="A983">
        <f ca="1"/>
        <v>118.29999999999725</v>
      </c>
      <c r="B983" t="str">
        <f ca="1"/>
        <v/>
      </c>
      <c r="C983">
        <f ca="1"/>
        <v>2.6426485497278627E-3</v>
      </c>
      <c r="D983">
        <f ca="1"/>
        <v>9.8428865766776535E-5</v>
      </c>
      <c r="E983" t="str">
        <f ca="1"/>
        <v/>
      </c>
      <c r="F983" t="str">
        <f ca="1"/>
        <v/>
      </c>
      <c r="G983">
        <f ca="1"/>
        <v>1.3239977630006296E-3</v>
      </c>
      <c r="H983">
        <f ca="1"/>
        <v>6.7834995225121155E-4</v>
      </c>
      <c r="I983" t="str">
        <f ca="1"/>
        <v/>
      </c>
      <c r="J983" t="str">
        <f ca="1"/>
        <v/>
      </c>
      <c r="K983">
        <f ca="1"/>
        <v>0</v>
      </c>
    </row>
    <row r="984" spans="1:11" x14ac:dyDescent="0.25">
      <c r="A984">
        <f ca="1"/>
        <v>118.34999999999725</v>
      </c>
      <c r="B984" t="str">
        <f ca="1"/>
        <v/>
      </c>
      <c r="C984">
        <f ca="1"/>
        <v>2.6120076828694155E-3</v>
      </c>
      <c r="D984">
        <f ca="1"/>
        <v>9.4886753521515596E-5</v>
      </c>
      <c r="E984" t="str">
        <f ca="1"/>
        <v/>
      </c>
      <c r="F984" t="str">
        <f ca="1"/>
        <v/>
      </c>
      <c r="G984">
        <f ca="1"/>
        <v>1.3057569908769913E-3</v>
      </c>
      <c r="H984">
        <f ca="1"/>
        <v>6.5644230273961466E-4</v>
      </c>
      <c r="I984" t="str">
        <f ca="1"/>
        <v/>
      </c>
      <c r="J984" t="str">
        <f ca="1"/>
        <v/>
      </c>
      <c r="K984">
        <f ca="1"/>
        <v>0</v>
      </c>
    </row>
    <row r="985" spans="1:11" x14ac:dyDescent="0.25">
      <c r="A985">
        <f ca="1"/>
        <v>118.39999999999725</v>
      </c>
      <c r="B985" t="str">
        <f ca="1"/>
        <v/>
      </c>
      <c r="C985">
        <f ca="1"/>
        <v>2.5816575471604296E-3</v>
      </c>
      <c r="D985">
        <f ca="1"/>
        <v>9.1462962812156485E-5</v>
      </c>
      <c r="E985" t="str">
        <f ca="1"/>
        <v/>
      </c>
      <c r="F985" t="str">
        <f ca="1"/>
        <v/>
      </c>
      <c r="G985">
        <f ca="1"/>
        <v>1.2877317607700037E-3</v>
      </c>
      <c r="H985">
        <f ca="1"/>
        <v>6.3517141929173211E-4</v>
      </c>
      <c r="I985" t="str">
        <f ca="1"/>
        <v/>
      </c>
      <c r="J985" t="str">
        <f ca="1"/>
        <v/>
      </c>
      <c r="K985">
        <f ca="1"/>
        <v>0</v>
      </c>
    </row>
    <row r="986" spans="1:11" x14ac:dyDescent="0.25">
      <c r="A986">
        <f ca="1"/>
        <v>118.44999999999725</v>
      </c>
      <c r="B986" t="str">
        <f ca="1"/>
        <v/>
      </c>
      <c r="C986">
        <f ca="1"/>
        <v>2.5515962731316841E-3</v>
      </c>
      <c r="D986">
        <f ca="1"/>
        <v>8.8153896623205635E-5</v>
      </c>
      <c r="E986" t="str">
        <f ca="1"/>
        <v/>
      </c>
      <c r="F986" t="str">
        <f ca="1"/>
        <v/>
      </c>
      <c r="G986">
        <f ca="1"/>
        <v>1.2699200914718508E-3</v>
      </c>
      <c r="H986">
        <f ca="1"/>
        <v>6.1452133007413375E-4</v>
      </c>
      <c r="I986" t="str">
        <f ca="1"/>
        <v/>
      </c>
      <c r="J986" t="str">
        <f ca="1"/>
        <v/>
      </c>
      <c r="K986">
        <f ca="1"/>
        <v>0</v>
      </c>
    </row>
    <row r="987" spans="1:11" x14ac:dyDescent="0.25">
      <c r="A987">
        <f ca="1"/>
        <v>118.49999999999724</v>
      </c>
      <c r="B987" t="str">
        <f ca="1"/>
        <v/>
      </c>
      <c r="C987">
        <f ca="1"/>
        <v>2.5218219915210732E-3</v>
      </c>
      <c r="D987">
        <f ca="1"/>
        <v>8.4956054110323675E-5</v>
      </c>
      <c r="E987" t="str">
        <f ca="1"/>
        <v/>
      </c>
      <c r="F987" t="str">
        <f ca="1"/>
        <v/>
      </c>
      <c r="G987">
        <f ca="1"/>
        <v>1.2523200114823243E-3</v>
      </c>
      <c r="H987">
        <f ca="1"/>
        <v>5.944763775966507E-4</v>
      </c>
      <c r="I987" t="str">
        <f ca="1"/>
        <v/>
      </c>
      <c r="J987" t="str">
        <f ca="1"/>
        <v/>
      </c>
      <c r="K987">
        <f ca="1"/>
        <v>0</v>
      </c>
    </row>
    <row r="988" spans="1:11" x14ac:dyDescent="0.25">
      <c r="A988">
        <f ca="1"/>
        <v>118.54999999999724</v>
      </c>
      <c r="B988" t="str">
        <f ca="1"/>
        <v/>
      </c>
      <c r="C988">
        <f ca="1"/>
        <v>2.4923328334570515E-3</v>
      </c>
      <c r="D988">
        <f ca="1"/>
        <v>8.1866028495783375E-5</v>
      </c>
      <c r="E988" t="str">
        <f ca="1"/>
        <v/>
      </c>
      <c r="F988" t="str">
        <f ca="1"/>
        <v/>
      </c>
      <c r="G988">
        <f ca="1"/>
        <v>1.2349295590920351E-3</v>
      </c>
      <c r="H988">
        <f ca="1"/>
        <v>5.750212153545545E-4</v>
      </c>
      <c r="I988" t="str">
        <f ca="1"/>
        <v/>
      </c>
      <c r="J988" t="str">
        <f ca="1"/>
        <v/>
      </c>
      <c r="K988">
        <f ca="1"/>
        <v>0</v>
      </c>
    </row>
    <row r="989" spans="1:11" x14ac:dyDescent="0.25">
      <c r="A989">
        <f ca="1"/>
        <v>118.59999999999724</v>
      </c>
      <c r="B989" t="str">
        <f ca="1"/>
        <v/>
      </c>
      <c r="C989">
        <f ca="1"/>
        <v>2.4631269306398564E-3</v>
      </c>
      <c r="D989">
        <f ca="1"/>
        <v>7.8880504993993525E-5</v>
      </c>
      <c r="E989" t="str">
        <f ca="1"/>
        <v/>
      </c>
      <c r="F989" t="str">
        <f ca="1"/>
        <v/>
      </c>
      <c r="G989">
        <f ca="1"/>
        <v>1.2177467824631069E-3</v>
      </c>
      <c r="H989">
        <f ca="1"/>
        <v>5.5614080440973294E-4</v>
      </c>
      <c r="I989" t="str">
        <f ca="1"/>
        <v/>
      </c>
      <c r="J989" t="str">
        <f ca="1"/>
        <v/>
      </c>
      <c r="K989">
        <f ca="1"/>
        <v>0</v>
      </c>
    </row>
    <row r="990" spans="1:11" x14ac:dyDescent="0.25">
      <c r="A990">
        <f ca="1"/>
        <v>118.64999999999723</v>
      </c>
      <c r="B990" t="str">
        <f ca="1"/>
        <v/>
      </c>
      <c r="C990">
        <f ca="1"/>
        <v>2.4342024155205467E-3</v>
      </c>
      <c r="D990">
        <f ca="1"/>
        <v>7.5996258767221012E-5</v>
      </c>
      <c r="E990" t="str">
        <f ca="1"/>
        <v/>
      </c>
      <c r="F990" t="str">
        <f ca="1"/>
        <v/>
      </c>
      <c r="G990">
        <f ca="1"/>
        <v>1.200769739707406E-3</v>
      </c>
      <c r="H990">
        <f ca="1"/>
        <v>5.3782040991510874E-4</v>
      </c>
      <c r="I990" t="str">
        <f ca="1"/>
        <v/>
      </c>
      <c r="J990" t="str">
        <f ca="1"/>
        <v/>
      </c>
      <c r="K990">
        <f ca="1"/>
        <v>0</v>
      </c>
    </row>
    <row r="991" spans="1:11" x14ac:dyDescent="0.25">
      <c r="A991">
        <f ca="1"/>
        <v>118.69999999999723</v>
      </c>
      <c r="B991" t="str">
        <f ca="1"/>
        <v/>
      </c>
      <c r="C991">
        <f ca="1"/>
        <v>2.4055574214778773E-3</v>
      </c>
      <c r="D991">
        <f ca="1"/>
        <v>7.3210152911618628E-5</v>
      </c>
      <c r="E991" t="str">
        <f ca="1"/>
        <v/>
      </c>
      <c r="F991" t="str">
        <f ca="1"/>
        <v/>
      </c>
      <c r="G991">
        <f ca="1"/>
        <v>1.1839964989623036E-3</v>
      </c>
      <c r="H991">
        <f ca="1"/>
        <v>5.2004559758642545E-4</v>
      </c>
      <c r="I991" t="str">
        <f ca="1"/>
        <v/>
      </c>
      <c r="J991" t="str">
        <f ca="1"/>
        <v/>
      </c>
      <c r="K991">
        <f ca="1"/>
        <v>0</v>
      </c>
    </row>
    <row r="992" spans="1:11" x14ac:dyDescent="0.25">
      <c r="A992">
        <f ca="1"/>
        <v>118.74999999999723</v>
      </c>
      <c r="B992" t="str">
        <f ca="1"/>
        <v/>
      </c>
      <c r="C992">
        <f ca="1"/>
        <v>2.3771900829929454E-3</v>
      </c>
      <c r="D992">
        <f ca="1"/>
        <v>7.0519136473635636E-5</v>
      </c>
      <c r="E992" t="str">
        <f ca="1"/>
        <v/>
      </c>
      <c r="F992" t="str">
        <f ca="1"/>
        <v/>
      </c>
      <c r="G992">
        <f ca="1"/>
        <v>1.1674251384640021E-3</v>
      </c>
      <c r="H992">
        <f ca="1"/>
        <v>5.0280223012546914E-4</v>
      </c>
      <c r="I992" t="str">
        <f ca="1"/>
        <v/>
      </c>
      <c r="J992" t="str">
        <f ca="1"/>
        <v/>
      </c>
      <c r="K992">
        <f ca="1"/>
        <v>0</v>
      </c>
    </row>
    <row r="993" spans="1:11" x14ac:dyDescent="0.25">
      <c r="A993">
        <f ca="1"/>
        <v>118.79999999999723</v>
      </c>
      <c r="B993" t="str">
        <f ca="1"/>
        <v/>
      </c>
      <c r="C993">
        <f ca="1"/>
        <v>2.3490985358216861E-3</v>
      </c>
      <c r="D993">
        <f ca="1"/>
        <v>6.7920242496872612E-5</v>
      </c>
      <c r="E993" t="str">
        <f ca="1"/>
        <v/>
      </c>
      <c r="F993" t="str">
        <f ca="1"/>
        <v/>
      </c>
      <c r="G993">
        <f ca="1"/>
        <v>1.1510537466184422E-3</v>
      </c>
      <c r="H993">
        <f ca="1"/>
        <v>4.8607646359865805E-4</v>
      </c>
      <c r="I993" t="str">
        <f ca="1"/>
        <v/>
      </c>
      <c r="J993" t="str">
        <f ca="1"/>
        <v/>
      </c>
      <c r="K993">
        <f ca="1"/>
        <v>0</v>
      </c>
    </row>
    <row r="994" spans="1:11" x14ac:dyDescent="0.25">
      <c r="A994">
        <f ca="1"/>
        <v>118.84999999999722</v>
      </c>
      <c r="B994" t="str">
        <f ca="1"/>
        <v/>
      </c>
      <c r="C994">
        <f ca="1"/>
        <v>2.3212809171651505E-3</v>
      </c>
      <c r="D994">
        <f ca="1"/>
        <v>6.541058609941199E-5</v>
      </c>
      <c r="E994" t="str">
        <f ca="1"/>
        <v/>
      </c>
      <c r="F994" t="str">
        <f ca="1"/>
        <v/>
      </c>
      <c r="G994">
        <f ca="1"/>
        <v>1.1348804220698214E-3</v>
      </c>
      <c r="H994">
        <f ca="1"/>
        <v>4.698547437748694E-4</v>
      </c>
      <c r="I994" t="str">
        <f ca="1"/>
        <v/>
      </c>
      <c r="J994" t="str">
        <f ca="1"/>
        <v/>
      </c>
      <c r="K994">
        <f ca="1"/>
        <v>0</v>
      </c>
    </row>
    <row r="995" spans="1:11" x14ac:dyDescent="0.25">
      <c r="A995">
        <f ca="1"/>
        <v>118.89999999999722</v>
      </c>
      <c r="B995" t="str">
        <f ca="1"/>
        <v/>
      </c>
      <c r="C995">
        <f ca="1"/>
        <v>2.2937353658375932E-3</v>
      </c>
      <c r="D995">
        <f ca="1"/>
        <v>6.298736258163667E-5</v>
      </c>
      <c r="E995" t="str">
        <f ca="1"/>
        <v/>
      </c>
      <c r="F995" t="str">
        <f ca="1"/>
        <v/>
      </c>
      <c r="G995">
        <f ca="1"/>
        <v>1.1189032737667424E-3</v>
      </c>
      <c r="H995">
        <f ca="1"/>
        <v>4.5412380242624509E-4</v>
      </c>
      <c r="I995" t="str">
        <f ca="1"/>
        <v/>
      </c>
      <c r="J995" t="str">
        <f ca="1"/>
        <v/>
      </c>
      <c r="K995">
        <f ca="1"/>
        <v>0</v>
      </c>
    </row>
    <row r="996" spans="1:11" x14ac:dyDescent="0.25">
      <c r="A996">
        <f ca="1"/>
        <v>118.94999999999722</v>
      </c>
      <c r="B996" t="str">
        <f ca="1"/>
        <v/>
      </c>
      <c r="C996">
        <f ca="1"/>
        <v>2.2664600224323998E-3</v>
      </c>
      <c r="D996">
        <f ca="1"/>
        <v>6.0647845564528766E-5</v>
      </c>
      <c r="E996" t="str">
        <f ca="1"/>
        <v/>
      </c>
      <c r="F996" t="str">
        <f ca="1"/>
        <v/>
      </c>
      <c r="G996">
        <f ca="1"/>
        <v>1.103120421026004E-3</v>
      </c>
      <c r="H996">
        <f ca="1"/>
        <v>4.3887065359565558E-4</v>
      </c>
      <c r="I996" t="str">
        <f ca="1"/>
        <v/>
      </c>
      <c r="J996" t="str">
        <f ca="1"/>
        <v/>
      </c>
      <c r="K996">
        <f ca="1"/>
        <v>0</v>
      </c>
    </row>
    <row r="997" spans="1:11" x14ac:dyDescent="0.25">
      <c r="A997">
        <f ca="1"/>
        <v>118.99999999999721</v>
      </c>
      <c r="B997" t="str">
        <f ca="1"/>
        <v/>
      </c>
      <c r="C997">
        <f ca="1"/>
        <v>2.2394530294857864E-3</v>
      </c>
      <c r="D997">
        <f ca="1"/>
        <v>5.8389385158415638E-5</v>
      </c>
      <c r="E997" t="str">
        <f ca="1"/>
        <v/>
      </c>
      <c r="F997" t="str">
        <f ca="1"/>
        <v/>
      </c>
      <c r="G997">
        <f ca="1"/>
        <v>1.0875299935940712E-3</v>
      </c>
      <c r="H997">
        <f ca="1"/>
        <v>4.2408258983437237E-4</v>
      </c>
      <c r="I997" t="str">
        <f ca="1"/>
        <v/>
      </c>
      <c r="J997" t="str">
        <f ca="1"/>
        <v/>
      </c>
      <c r="K997">
        <f ca="1"/>
        <v>0</v>
      </c>
    </row>
    <row r="998" spans="1:11" x14ac:dyDescent="0.25">
      <c r="A998">
        <f ca="1"/>
        <v>119.04999999999721</v>
      </c>
      <c r="B998" t="str">
        <f ca="1"/>
        <v/>
      </c>
      <c r="C998">
        <f ca="1"/>
        <v>2.2127125316383505E-3</v>
      </c>
      <c r="D998">
        <f ca="1"/>
        <v>5.6209406162116686E-5</v>
      </c>
      <c r="E998" t="str">
        <f ca="1"/>
        <v/>
      </c>
      <c r="F998" t="str">
        <f ca="1"/>
        <v/>
      </c>
      <c r="G998">
        <f ca="1"/>
        <v>1.0721301317062411E-3</v>
      </c>
      <c r="H998">
        <f ca="1"/>
        <v>4.0974717841343243E-4</v>
      </c>
      <c r="I998" t="str">
        <f ca="1"/>
        <v/>
      </c>
      <c r="J998" t="str">
        <f ca="1"/>
        <v/>
      </c>
      <c r="K998">
        <f ca="1"/>
        <v>0</v>
      </c>
    </row>
    <row r="999" spans="1:11" x14ac:dyDescent="0.25">
      <c r="A999">
        <f ca="1"/>
        <v>119.09999999999721</v>
      </c>
      <c r="B999" t="str">
        <f ca="1"/>
        <v/>
      </c>
      <c r="C999">
        <f ca="1"/>
        <v>2.1862366757944103E-3</v>
      </c>
      <c r="D999">
        <f ca="1"/>
        <v>5.4105406292419587E-5</v>
      </c>
      <c r="E999" t="str">
        <f ca="1"/>
        <v/>
      </c>
      <c r="F999" t="str">
        <f ca="1"/>
        <v/>
      </c>
      <c r="G999">
        <f ca="1"/>
        <v>1.0569189861435308E-3</v>
      </c>
      <c r="H999">
        <f ca="1"/>
        <v>3.9585225751204742E-4</v>
      </c>
      <c r="I999" t="str">
        <f ca="1"/>
        <v/>
      </c>
      <c r="J999" t="str">
        <f ca="1"/>
        <v/>
      </c>
      <c r="K999">
        <f ca="1"/>
        <v>0</v>
      </c>
    </row>
    <row r="1000" spans="1:11" x14ac:dyDescent="0.25">
      <c r="A1000">
        <f ca="1"/>
        <v>119.14999999999721</v>
      </c>
      <c r="B1000" t="str">
        <f ca="1"/>
        <v/>
      </c>
      <c r="C1000">
        <f ca="1"/>
        <v>2.1600236112791701E-3</v>
      </c>
      <c r="D1000">
        <f ca="1"/>
        <v>5.2074954443799904E-5</v>
      </c>
      <c r="E1000" t="str">
        <f ca="1"/>
        <v/>
      </c>
      <c r="F1000" t="str">
        <f ca="1"/>
        <v/>
      </c>
      <c r="G1000">
        <f ca="1"/>
        <v>1.0418947182872936E-3</v>
      </c>
      <c r="H1000">
        <f ca="1"/>
        <v>3.8238593238635872E-4</v>
      </c>
      <c r="I1000" t="str">
        <f ca="1"/>
        <v/>
      </c>
      <c r="J1000" t="str">
        <f ca="1"/>
        <v/>
      </c>
      <c r="K1000">
        <f ca="1"/>
        <v>0</v>
      </c>
    </row>
    <row r="1001" spans="1:11" x14ac:dyDescent="0.25">
      <c r="A1001">
        <f ca="1"/>
        <v>119.1999999999972</v>
      </c>
      <c r="B1001" t="str">
        <f ca="1"/>
        <v/>
      </c>
      <c r="C1001">
        <f ca="1"/>
        <v>2.1340714899937235E-3</v>
      </c>
      <c r="D1001">
        <f ca="1"/>
        <v>5.011568897827978E-5</v>
      </c>
      <c r="E1001" t="str">
        <f ca="1"/>
        <v/>
      </c>
      <c r="F1001" t="str">
        <f ca="1"/>
        <v/>
      </c>
      <c r="G1001">
        <f ca="1"/>
        <v>1.0270555001716147E-3</v>
      </c>
      <c r="H1001">
        <f ca="1"/>
        <v>3.6933657152169965E-4</v>
      </c>
      <c r="I1001" t="str">
        <f ca="1"/>
        <v/>
      </c>
      <c r="J1001" t="str">
        <f ca="1"/>
        <v/>
      </c>
      <c r="K1001">
        <f ca="1"/>
        <v>0</v>
      </c>
    </row>
    <row r="1002" spans="1:11" x14ac:dyDescent="0.25">
      <c r="A1002">
        <f ca="1"/>
        <v>119.2499999999972</v>
      </c>
      <c r="B1002" t="str">
        <f ca="1"/>
        <v/>
      </c>
      <c r="C1002">
        <f ca="1"/>
        <v>2.1083784665678422E-3</v>
      </c>
      <c r="D1002">
        <f ca="1"/>
        <v>4.8225316045302647E-5</v>
      </c>
      <c r="E1002" t="str">
        <f ca="1"/>
        <v/>
      </c>
      <c r="F1002" t="str">
        <f ca="1"/>
        <v/>
      </c>
      <c r="G1002">
        <f ca="1"/>
        <v>1.0123995145334857E-3</v>
      </c>
      <c r="H1002">
        <f ca="1"/>
        <v>3.5669280277146322E-4</v>
      </c>
      <c r="I1002" t="str">
        <f ca="1"/>
        <v/>
      </c>
      <c r="J1002" t="str">
        <f ca="1"/>
        <v/>
      </c>
      <c r="K1002">
        <f ca="1"/>
        <v>0</v>
      </c>
    </row>
    <row r="1003" spans="1:11" x14ac:dyDescent="0.25">
      <c r="A1003">
        <f ca="1"/>
        <v>119.2999999999972</v>
      </c>
      <c r="B1003" t="str">
        <f ca="1"/>
        <v/>
      </c>
      <c r="C1003">
        <f ca="1"/>
        <v>2.0829426985106369E-3</v>
      </c>
      <c r="D1003">
        <f ca="1"/>
        <v>4.6401607931488867E-5</v>
      </c>
      <c r="E1003" t="str">
        <f ca="1"/>
        <v/>
      </c>
      <c r="F1003" t="str">
        <f ca="1"/>
        <v/>
      </c>
      <c r="G1003">
        <f ca="1"/>
        <v>9.9792495486079403E-4</v>
      </c>
      <c r="H1003">
        <f ca="1"/>
        <v>3.4444350948555931E-4</v>
      </c>
      <c r="I1003" t="str">
        <f ca="1"/>
        <v/>
      </c>
      <c r="J1003" t="str">
        <f ca="1"/>
        <v/>
      </c>
      <c r="K1003">
        <f ca="1"/>
        <v>0</v>
      </c>
    </row>
    <row r="1004" spans="1:11" x14ac:dyDescent="0.25">
      <c r="A1004">
        <f ca="1"/>
        <v>119.34999999999719</v>
      </c>
      <c r="B1004" t="str">
        <f ca="1"/>
        <v/>
      </c>
      <c r="C1004">
        <f ca="1"/>
        <v>2.0577623463590134E-3</v>
      </c>
      <c r="D1004">
        <f ca="1"/>
        <v>4.4642401440117399E-5</v>
      </c>
      <c r="E1004" t="str">
        <f ca="1"/>
        <v/>
      </c>
      <c r="F1004" t="str">
        <f ca="1"/>
        <v/>
      </c>
      <c r="G1004">
        <f ca="1"/>
        <v>9.8363002543814084E-4</v>
      </c>
      <c r="H1004">
        <f ca="1"/>
        <v>3.3257782663136576E-4</v>
      </c>
      <c r="I1004" t="str">
        <f ca="1"/>
        <v/>
      </c>
      <c r="J1004" t="str">
        <f ca="1"/>
        <v/>
      </c>
      <c r="K1004">
        <f ca="1"/>
        <v>0</v>
      </c>
    </row>
    <row r="1005" spans="1:11" x14ac:dyDescent="0.25">
      <c r="A1005">
        <f ca="1"/>
        <v>119.39999999999719</v>
      </c>
      <c r="B1005" t="str">
        <f ca="1"/>
        <v/>
      </c>
      <c r="C1005">
        <f ca="1"/>
        <v>2.0328355738239759E-3</v>
      </c>
      <c r="D1005">
        <f ca="1"/>
        <v>4.2945596300166935E-5</v>
      </c>
      <c r="E1005" t="str">
        <f ca="1"/>
        <v/>
      </c>
      <c r="F1005" t="str">
        <f ca="1"/>
        <v/>
      </c>
      <c r="G1005">
        <f ca="1"/>
        <v>9.695129413905204E-4</v>
      </c>
      <c r="H1005">
        <f ca="1"/>
        <v>3.210851369099733E-4</v>
      </c>
      <c r="I1005" t="str">
        <f ca="1"/>
        <v/>
      </c>
      <c r="J1005" t="str">
        <f ca="1"/>
        <v/>
      </c>
      <c r="K1005">
        <f ca="1"/>
        <v>0</v>
      </c>
    </row>
    <row r="1006" spans="1:11" x14ac:dyDescent="0.25">
      <c r="A1006">
        <f ca="1"/>
        <v>119.44999999999719</v>
      </c>
      <c r="B1006" t="str">
        <f ca="1"/>
        <v/>
      </c>
      <c r="C1006">
        <f ca="1"/>
        <v>2.0081605479347789E-3</v>
      </c>
      <c r="D1006">
        <f ca="1"/>
        <v>4.1309153604735465E-5</v>
      </c>
      <c r="E1006" t="str">
        <f ca="1"/>
        <v/>
      </c>
      <c r="F1006" t="str">
        <f ca="1"/>
        <v/>
      </c>
      <c r="G1006">
        <f ca="1"/>
        <v>9.5557192872487858E-4</v>
      </c>
      <c r="H1006">
        <f ca="1"/>
        <v>3.0995506687044006E-4</v>
      </c>
      <c r="I1006" t="str">
        <f ca="1"/>
        <v/>
      </c>
      <c r="J1006" t="str">
        <f ca="1"/>
        <v/>
      </c>
      <c r="K1006">
        <f ca="1"/>
        <v>0</v>
      </c>
    </row>
    <row r="1007" spans="1:11" x14ac:dyDescent="0.25">
      <c r="A1007">
        <f ca="1"/>
        <v>119.49999999999719</v>
      </c>
      <c r="B1007" t="str">
        <f ca="1"/>
        <v/>
      </c>
      <c r="C1007">
        <f ca="1"/>
        <v>1.9837354391808999E-3</v>
      </c>
      <c r="D1007">
        <f ca="1"/>
        <v>3.9731094278641741E-5</v>
      </c>
      <c r="E1007" t="str">
        <f ca="1"/>
        <v/>
      </c>
      <c r="F1007" t="str">
        <f ca="1"/>
        <v/>
      </c>
      <c r="G1007">
        <f ca="1"/>
        <v>9.4180522436957933E-4</v>
      </c>
      <c r="H1007">
        <f ca="1"/>
        <v>2.9917748302466912E-4</v>
      </c>
      <c r="I1007" t="str">
        <f ca="1"/>
        <v/>
      </c>
      <c r="J1007" t="str">
        <f ca="1"/>
        <v/>
      </c>
      <c r="K1007">
        <f ca="1"/>
        <v>0</v>
      </c>
    </row>
    <row r="1008" spans="1:11" x14ac:dyDescent="0.25">
      <c r="A1008">
        <f ca="1"/>
        <v>119.54999999999718</v>
      </c>
      <c r="B1008" t="str">
        <f ca="1"/>
        <v/>
      </c>
      <c r="C1008">
        <f ca="1"/>
        <v>1.9595584216518863E-3</v>
      </c>
      <c r="D1008">
        <f ca="1"/>
        <v>3.8209497575003714E-5</v>
      </c>
      <c r="E1008" t="str">
        <f ca="1"/>
        <v/>
      </c>
      <c r="F1008" t="str">
        <f ca="1"/>
        <v/>
      </c>
      <c r="G1008">
        <f ca="1"/>
        <v>9.2821107621178847E-4</v>
      </c>
      <c r="H1008">
        <f ca="1"/>
        <v>2.8874248796544787E-4</v>
      </c>
      <c r="I1008" t="str">
        <f ca="1"/>
        <v/>
      </c>
      <c r="J1008" t="str">
        <f ca="1"/>
        <v/>
      </c>
      <c r="K1008">
        <f ca="1"/>
        <v>0</v>
      </c>
    </row>
    <row r="1009" spans="1:11" x14ac:dyDescent="0.25">
      <c r="A1009">
        <f ca="1"/>
        <v>119.59999999999718</v>
      </c>
      <c r="B1009" t="str">
        <f ca="1"/>
        <v/>
      </c>
      <c r="C1009">
        <f ca="1"/>
        <v>1.9356276731750388E-3</v>
      </c>
      <c r="D1009">
        <f ca="1"/>
        <v>3.6742499600572645E-5</v>
      </c>
      <c r="E1009" t="str">
        <f ca="1"/>
        <v/>
      </c>
      <c r="F1009" t="str">
        <f ca="1"/>
        <v/>
      </c>
      <c r="G1009">
        <f ca="1"/>
        <v>9.1478774313281963E-4</v>
      </c>
      <c r="H1009">
        <f ca="1"/>
        <v>2.7864041649008111E-4</v>
      </c>
      <c r="I1009" t="str">
        <f ca="1"/>
        <v/>
      </c>
      <c r="J1009" t="str">
        <f ca="1"/>
        <v/>
      </c>
      <c r="K1009">
        <f ca="1"/>
        <v>0</v>
      </c>
    </row>
    <row r="1010" spans="1:11" x14ac:dyDescent="0.25">
      <c r="A1010">
        <f ca="1"/>
        <v>119.64999999999718</v>
      </c>
      <c r="B1010" t="str">
        <f ca="1"/>
        <v/>
      </c>
      <c r="C1010">
        <f ca="1"/>
        <v>1.9119413754509506E-3</v>
      </c>
      <c r="D1010">
        <f ca="1"/>
        <v>3.5328291869592532E-5</v>
      </c>
      <c r="E1010" t="str">
        <f ca="1"/>
        <v/>
      </c>
      <c r="F1010" t="str">
        <f ca="1"/>
        <v/>
      </c>
      <c r="G1010">
        <f ca="1"/>
        <v>9.0153349504144722E-4</v>
      </c>
      <c r="H1010">
        <f ca="1"/>
        <v>2.6886183173197145E-4</v>
      </c>
      <c r="I1010" t="str">
        <f ca="1"/>
        <v/>
      </c>
      <c r="J1010" t="str">
        <f ca="1"/>
        <v/>
      </c>
      <c r="K1010">
        <f ca="1"/>
        <v>0</v>
      </c>
    </row>
    <row r="1011" spans="1:11" x14ac:dyDescent="0.25">
      <c r="A1011">
        <f ca="1"/>
        <v>119.69999999999717</v>
      </c>
      <c r="B1011" t="str">
        <f ca="1"/>
        <v/>
      </c>
      <c r="C1011">
        <f ca="1"/>
        <v>1.8884977141869366E-3</v>
      </c>
      <c r="D1011">
        <f ca="1"/>
        <v>3.3965119885944316E-5</v>
      </c>
      <c r="E1011" t="str">
        <f ca="1"/>
        <v/>
      </c>
      <c r="F1011" t="str">
        <f ca="1"/>
        <v/>
      </c>
      <c r="G1011">
        <f ca="1"/>
        <v>8.8844661290522927E-4</v>
      </c>
      <c r="H1011">
        <f ca="1"/>
        <v>2.5939752130240936E-4</v>
      </c>
      <c r="I1011" t="str">
        <f ca="1"/>
        <v/>
      </c>
      <c r="J1011" t="str">
        <f ca="1"/>
        <v/>
      </c>
      <c r="K1011">
        <f ca="1"/>
        <v>0</v>
      </c>
    </row>
    <row r="1012" spans="1:11" x14ac:dyDescent="0.25">
      <c r="A1012">
        <f ca="1"/>
        <v>119.74999999999717</v>
      </c>
      <c r="B1012" t="str">
        <f ca="1"/>
        <v/>
      </c>
      <c r="C1012">
        <f ca="1"/>
        <v>1.8652948792282961E-3</v>
      </c>
      <c r="D1012">
        <f ca="1"/>
        <v>3.2651281753321361E-5</v>
      </c>
      <c r="E1012" t="str">
        <f ca="1"/>
        <v/>
      </c>
      <c r="F1012" t="str">
        <f ca="1"/>
        <v/>
      </c>
      <c r="G1012">
        <f ca="1"/>
        <v>8.7552538877983259E-4</v>
      </c>
      <c r="H1012">
        <f ca="1"/>
        <v>2.5023849344474666E-4</v>
      </c>
      <c r="I1012" t="str">
        <f ca="1"/>
        <v/>
      </c>
      <c r="J1012" t="str">
        <f ca="1"/>
        <v/>
      </c>
      <c r="K1012">
        <f ca="1"/>
        <v>0</v>
      </c>
    </row>
    <row r="1013" spans="1:11" x14ac:dyDescent="0.25">
      <c r="A1013">
        <f ca="1"/>
        <v>119.79999999999717</v>
      </c>
      <c r="B1013" t="str">
        <f ca="1"/>
        <v/>
      </c>
      <c r="C1013">
        <f ca="1"/>
        <v>1.8423310646874975E-3</v>
      </c>
      <c r="D1013">
        <f ca="1"/>
        <v>3.1385126813176806E-5</v>
      </c>
      <c r="E1013" t="str">
        <f ca="1"/>
        <v/>
      </c>
      <c r="F1013" t="str">
        <f ca="1"/>
        <v/>
      </c>
      <c r="G1013">
        <f ca="1"/>
        <v>8.6276812583642524E-4</v>
      </c>
      <c r="H1013">
        <f ca="1"/>
        <v>2.4137597320304704E-4</v>
      </c>
      <c r="I1013" t="str">
        <f ca="1"/>
        <v/>
      </c>
      <c r="J1013" t="str">
        <f ca="1"/>
        <v/>
      </c>
      <c r="K1013">
        <f ca="1"/>
        <v>0</v>
      </c>
    </row>
    <row r="1014" spans="1:11" x14ac:dyDescent="0.25">
      <c r="A1014">
        <f ca="1"/>
        <v>119.84999999999717</v>
      </c>
      <c r="B1014" t="str">
        <f ca="1"/>
        <v/>
      </c>
      <c r="C1014">
        <f ca="1"/>
        <v>1.8196044690712079E-3</v>
      </c>
      <c r="D1014">
        <f ca="1"/>
        <v>3.0165054310171476E-5</v>
      </c>
      <c r="E1014" t="str">
        <f ca="1"/>
        <v/>
      </c>
      <c r="F1014" t="str">
        <f ca="1"/>
        <v/>
      </c>
      <c r="G1014">
        <f ca="1"/>
        <v>8.5017313838712703E-4</v>
      </c>
      <c r="H1014">
        <f ca="1"/>
        <v>2.3280139860721409E-4</v>
      </c>
      <c r="I1014" t="str">
        <f ca="1"/>
        <v/>
      </c>
      <c r="J1014" t="str">
        <f ca="1"/>
        <v/>
      </c>
      <c r="K1014">
        <f ca="1"/>
        <v>0</v>
      </c>
    </row>
    <row r="1015" spans="1:11" x14ac:dyDescent="0.25">
      <c r="A1015">
        <f ca="1"/>
        <v>119.89999999999716</v>
      </c>
      <c r="B1015" t="str">
        <f ca="1"/>
        <v/>
      </c>
      <c r="C1015">
        <f ca="1"/>
        <v>1.797113295405233E-3</v>
      </c>
      <c r="D1015">
        <f ca="1"/>
        <v>2.8989512084843659E-5</v>
      </c>
      <c r="E1015" t="str">
        <f ca="1"/>
        <v/>
      </c>
      <c r="F1015" t="str">
        <f ca="1"/>
        <v/>
      </c>
      <c r="G1015">
        <f ca="1"/>
        <v>8.3773875190855753E-4</v>
      </c>
      <c r="H1015">
        <f ca="1"/>
        <v>2.2450641687652551E-4</v>
      </c>
      <c r="I1015" t="str">
        <f ca="1"/>
        <v/>
      </c>
      <c r="J1015" t="str">
        <f ca="1"/>
        <v/>
      </c>
      <c r="K1015">
        <f ca="1"/>
        <v>0</v>
      </c>
    </row>
    <row r="1016" spans="1:11" x14ac:dyDescent="0.25">
      <c r="A1016">
        <f ca="1"/>
        <v>119.94999999999716</v>
      </c>
      <c r="B1016" t="str">
        <f ca="1"/>
        <v/>
      </c>
      <c r="C1016">
        <f ca="1"/>
        <v>1.7748557513573621E-3</v>
      </c>
      <c r="D1016">
        <f ca="1"/>
        <v>2.7856995293215099E-5</v>
      </c>
      <c r="E1016" t="str">
        <f ca="1"/>
        <v/>
      </c>
      <c r="F1016" t="str">
        <f ca="1"/>
        <v/>
      </c>
      <c r="G1016">
        <f ca="1"/>
        <v>8.2546330306349934E-4</v>
      </c>
      <c r="H1016">
        <f ca="1"/>
        <v>2.1648288064340357E-4</v>
      </c>
      <c r="I1016" t="str">
        <f ca="1"/>
        <v/>
      </c>
      <c r="J1016" t="str">
        <f ca="1"/>
        <v/>
      </c>
      <c r="K1016">
        <f ca="1"/>
        <v>0</v>
      </c>
    </row>
    <row r="1017" spans="1:11" x14ac:dyDescent="0.25">
      <c r="A1017">
        <f ca="1"/>
        <v>119.99999999999716</v>
      </c>
      <c r="B1017">
        <f ca="1"/>
        <v>119.99999999999716</v>
      </c>
      <c r="C1017">
        <f ca="1"/>
        <v>1.7528300493580993E-3</v>
      </c>
      <c r="D1017">
        <f ca="1"/>
        <v>2.6766045153037929E-5</v>
      </c>
      <c r="E1017" t="str">
        <f ca="1"/>
        <v/>
      </c>
      <c r="F1017" t="str">
        <f ca="1"/>
        <v/>
      </c>
      <c r="G1017">
        <f ca="1"/>
        <v>8.133451397207051E-4</v>
      </c>
      <c r="H1017">
        <f ca="1"/>
        <v>2.0872284419919373E-4</v>
      </c>
      <c r="I1017" t="str">
        <f ca="1"/>
        <v/>
      </c>
      <c r="J1017" t="str">
        <f ca="1"/>
        <v/>
      </c>
      <c r="K1017">
        <f ca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6144-093C-4822-9630-993FD9A94EA6}">
  <sheetPr>
    <tabColor rgb="FFFF0000"/>
  </sheetPr>
  <dimension ref="A1:B8"/>
  <sheetViews>
    <sheetView workbookViewId="0"/>
  </sheetViews>
  <sheetFormatPr defaultRowHeight="15" x14ac:dyDescent="0.25"/>
  <sheetData>
    <row r="1" spans="1:2" x14ac:dyDescent="0.25">
      <c r="A1" t="s">
        <v>107</v>
      </c>
      <c r="B1" s="16">
        <v>500</v>
      </c>
    </row>
    <row r="2" spans="1:2" x14ac:dyDescent="0.25">
      <c r="A2" t="s">
        <v>108</v>
      </c>
      <c r="B2">
        <f>MIN(20000 / N_, B1)</f>
        <v>500</v>
      </c>
    </row>
    <row r="4" spans="1:2" x14ac:dyDescent="0.25">
      <c r="A4" t="s">
        <v>159</v>
      </c>
      <c r="B4" cm="1">
        <f t="array" aca="1" ref="B4:B5" ca="1">_xlfn.LET(
    _xlpm.nTrials, $B$2,
    _xlpm.applesJack, _xlfn.NORM.INV(_xlfn.RANDARRAY(_xlpm.nTrials, N_), popMeanJack, popSDJack),
    _xlpm.applesJill, _xlfn.NORM.INV(_xlfn.RANDARRAY(_xlpm.nTrials, N_), popMeanJill, popSDJill),
    _xlpm.tTestAry, _xlfn.BYROW(_xlfn.SEQUENCE(_xlpm.nTrials), _xlfn.LAMBDA(_xlpm.i,
        _xlfn.T.TEST(_xlfn.CHOOSEROWS(_xlpm.applesJack, _xlpm.i), _xlfn.CHOOSEROWS(_xlpm.applesJill, _xlpm.i), 2, 3)
    )),
    _xlfn.VSTACK(AVERAGE(_xlpm.tTestAry), _xlfn.STDEV.S(_xlpm.tTestAry) / SQRT(_xlpm.nTrials))
)</f>
        <v>0.36722477947580473</v>
      </c>
    </row>
    <row r="5" spans="1:2" x14ac:dyDescent="0.25">
      <c r="A5" t="s">
        <v>160</v>
      </c>
      <c r="B5">
        <f ca="1"/>
        <v>1.3454012511531591E-2</v>
      </c>
    </row>
    <row r="6" spans="1:2" x14ac:dyDescent="0.25">
      <c r="A6" t="s">
        <v>109</v>
      </c>
      <c r="B6">
        <f ca="1">ROUND(LOG10(pValMeanMC), 0) - ROUND(LOG10(B5), 0)</f>
        <v>2</v>
      </c>
    </row>
    <row r="7" spans="1:2" x14ac:dyDescent="0.25">
      <c r="A7" t="s">
        <v>161</v>
      </c>
      <c r="B7">
        <f ca="1">MIN(MAX(B6, 1), 2)</f>
        <v>2</v>
      </c>
    </row>
    <row r="8" spans="1:2" x14ac:dyDescent="0.25">
      <c r="A8" t="s">
        <v>110</v>
      </c>
      <c r="B8" t="str" cm="1">
        <f t="array" aca="1" ref="B8" ca="1">RoundSFStr(B4, 1)</f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7C11-5C24-4DF6-B624-2A037C3815AB}">
  <sheetPr>
    <tabColor rgb="FFFF0000"/>
  </sheetPr>
  <dimension ref="A1:R58"/>
  <sheetViews>
    <sheetView workbookViewId="0"/>
  </sheetViews>
  <sheetFormatPr defaultRowHeight="15" x14ac:dyDescent="0.25"/>
  <cols>
    <col min="1" max="1" width="18.7109375" bestFit="1" customWidth="1"/>
    <col min="2" max="2" width="10.7109375" bestFit="1" customWidth="1"/>
    <col min="6" max="6" width="10" customWidth="1"/>
    <col min="8" max="8" width="9.140625" customWidth="1"/>
  </cols>
  <sheetData>
    <row r="1" spans="1:2" x14ac:dyDescent="0.25">
      <c r="A1" t="s">
        <v>18</v>
      </c>
      <c r="B1">
        <v>0</v>
      </c>
    </row>
    <row r="2" spans="1:2" x14ac:dyDescent="0.25">
      <c r="A2" t="s">
        <v>19</v>
      </c>
      <c r="B2">
        <f>bubbleOffsetYConst - 0.02</f>
        <v>-2.1000000000000001E-2</v>
      </c>
    </row>
    <row r="3" spans="1:2" x14ac:dyDescent="0.25">
      <c r="A3" t="s">
        <v>34</v>
      </c>
      <c r="B3">
        <v>40</v>
      </c>
    </row>
    <row r="4" spans="1:2" x14ac:dyDescent="0.25">
      <c r="A4" t="s">
        <v>35</v>
      </c>
      <c r="B4">
        <f>bubbleSizeScale / 100 * 0.22</f>
        <v>8.8000000000000009E-2</v>
      </c>
    </row>
    <row r="5" spans="1:2" x14ac:dyDescent="0.25">
      <c r="A5" t="s">
        <v>30</v>
      </c>
      <c r="B5">
        <v>-1E-3</v>
      </c>
    </row>
    <row r="6" spans="1:2" x14ac:dyDescent="0.25">
      <c r="A6" t="s">
        <v>31</v>
      </c>
      <c r="B6" s="4">
        <f ca="1">MAX(weightsJack, weightsJill)</f>
        <v>108.5984742805346</v>
      </c>
    </row>
    <row r="7" spans="1:2" x14ac:dyDescent="0.25">
      <c r="A7" t="s">
        <v>40</v>
      </c>
      <c r="B7" s="9" t="b">
        <v>1</v>
      </c>
    </row>
    <row r="8" spans="1:2" x14ac:dyDescent="0.25">
      <c r="A8" t="s">
        <v>44</v>
      </c>
      <c r="B8" t="str">
        <f ca="1">"Mean weight: " &amp; TEXT(AVERAGE(weightsJack), "#,0.0") &amp; " g"</f>
        <v>Mean weight: 93.3 g</v>
      </c>
    </row>
    <row r="9" spans="1:2" x14ac:dyDescent="0.25">
      <c r="A9" t="s">
        <v>45</v>
      </c>
      <c r="B9" t="str">
        <f ca="1">"Mean weight: " &amp; TEXT(AVERAGE(weightsJill), "#,0.0") &amp; " g"</f>
        <v>Mean weight: 103.6 g</v>
      </c>
    </row>
    <row r="10" spans="1:2" x14ac:dyDescent="0.25">
      <c r="A10" t="s">
        <v>46</v>
      </c>
      <c r="B10" t="str">
        <f ca="1">IF(AVERAGE(weightsJack) &gt;= AVERAGE(weightsJill), "Jill", "Jack")</f>
        <v>Jack</v>
      </c>
    </row>
    <row r="11" spans="1:2" x14ac:dyDescent="0.25">
      <c r="A11" t="s">
        <v>47</v>
      </c>
      <c r="B11" t="str">
        <f ca="1">IF(AVERAGE(weightsJack) &gt;= AVERAGE(weightsJill), "Jack", "Jill")</f>
        <v>Jill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123</v>
      </c>
      <c r="B13" t="str" cm="1">
        <f t="array" aca="1" ref="B13" ca="1">BoldNumber(RoundSFStr(pValue, 2))</f>
        <v>𝟬.𝟬𝟳𝟱</v>
      </c>
    </row>
    <row r="17" spans="1:18" x14ac:dyDescent="0.25">
      <c r="A17" s="1" t="s">
        <v>11</v>
      </c>
    </row>
    <row r="18" spans="1:18" x14ac:dyDescent="0.25">
      <c r="A18" t="s">
        <v>12</v>
      </c>
      <c r="B18" t="s">
        <v>13</v>
      </c>
      <c r="C18" t="s">
        <v>14</v>
      </c>
      <c r="D18" t="s">
        <v>20</v>
      </c>
      <c r="E18" t="s">
        <v>21</v>
      </c>
      <c r="F18" t="s">
        <v>17</v>
      </c>
      <c r="G18" t="s">
        <v>24</v>
      </c>
      <c r="H18" t="s">
        <v>39</v>
      </c>
      <c r="I18" t="s">
        <v>22</v>
      </c>
      <c r="J18" t="s">
        <v>23</v>
      </c>
      <c r="K18" t="s">
        <v>15</v>
      </c>
      <c r="L18" t="s">
        <v>16</v>
      </c>
      <c r="M18" t="s">
        <v>25</v>
      </c>
      <c r="N18" t="s">
        <v>41</v>
      </c>
      <c r="O18" t="s">
        <v>26</v>
      </c>
      <c r="P18" t="s">
        <v>27</v>
      </c>
      <c r="Q18" t="s">
        <v>28</v>
      </c>
      <c r="R18" t="s">
        <v>29</v>
      </c>
    </row>
    <row r="19" spans="1:18" x14ac:dyDescent="0.25">
      <c r="A19" cm="1">
        <f t="array" ref="A19">ROW() - ROW(tblAppleCoords[#Headers])</f>
        <v>1</v>
      </c>
      <c r="B19">
        <v>176</v>
      </c>
      <c r="C19">
        <v>475</v>
      </c>
      <c r="D19">
        <f>tblAppleCoords[[#This Row],[xPx]] / 814 * 0.825 + 0.085</f>
        <v>0.26337837837837841</v>
      </c>
      <c r="E19">
        <f>(1 - tblAppleCoords[[#This Row],[yPx]] / 814) * 0.903 -0.002</f>
        <v>0.37406511056511055</v>
      </c>
      <c r="F19" t="str">
        <f ca="1">IF(ISERROR(tblAppleCoords[[#This Row],[WeightJack]]), "", "′")</f>
        <v>′</v>
      </c>
      <c r="G19" cm="1">
        <f t="array" aca="1" ref="G19" ca="1">INDEX(weightsJack, tblAppleCoords[[#This Row],[ID]])</f>
        <v>107.12667702747248</v>
      </c>
      <c r="H19" s="10">
        <f ca="1">IF(showWeightLabels, VALUE(tblAppleCoords[[#This Row],[WeightJack]]), "")</f>
        <v>107.12667702747248</v>
      </c>
      <c r="I19">
        <f>tblAppleCoords[[#This Row],[xBase]]</f>
        <v>0.26337837837837841</v>
      </c>
      <c r="J19">
        <f ca="1">tblAppleCoords[[#This Row],[yBase]] - 0.5 * biggestBubbleSize * tblAppleCoords[[#This Row],[WeightJack]] / weightMax + bubbleOffsetYConst</f>
        <v>0.32966142722207797</v>
      </c>
      <c r="K19">
        <f>tblAppleCoords[[#This Row],[xBase]] + lblOffsetXConst</f>
        <v>0.26337837837837841</v>
      </c>
      <c r="L19">
        <f>tblAppleCoords[[#This Row],[yBase]] + lblOffsetYConst</f>
        <v>0.35306511056511053</v>
      </c>
      <c r="M19" cm="1">
        <f t="array" aca="1" ref="M19" ca="1">INDEX(weightsJill, tblAppleCoords[[#This Row],[ID]])</f>
        <v>100.92899697025943</v>
      </c>
      <c r="N19" s="10">
        <f ca="1">IF(showWeightLabels, VALUE(tblAppleCoords[[#This Row],[WeightJill]]), "")</f>
        <v>100.92899697025943</v>
      </c>
      <c r="O19">
        <f>tblAppleCoords[[#This Row],[xBase]]</f>
        <v>0.26337837837837841</v>
      </c>
      <c r="P19">
        <f ca="1">tblAppleCoords[[#This Row],[yBase]] - 0.5 * biggestBubbleSize * tblAppleCoords[[#This Row],[WeightJill]] / weightMax + bubbleOffsetYConst</f>
        <v>0.33217249309408031</v>
      </c>
      <c r="Q19">
        <f>tblAppleCoords[[#This Row],[xBase]] + lblOffsetXConst</f>
        <v>0.26337837837837841</v>
      </c>
      <c r="R19">
        <f>tblAppleCoords[[#This Row],[yBase]] + lblOffsetYConst</f>
        <v>0.35306511056511053</v>
      </c>
    </row>
    <row r="20" spans="1:18" x14ac:dyDescent="0.25">
      <c r="A20" cm="1">
        <f t="array" ref="A20">ROW() - ROW(tblAppleCoords[#Headers])</f>
        <v>2</v>
      </c>
      <c r="B20">
        <v>660</v>
      </c>
      <c r="C20">
        <v>247</v>
      </c>
      <c r="D20">
        <f>tblAppleCoords[[#This Row],[xPx]] / 814 * 0.825 + 0.085</f>
        <v>0.75391891891891893</v>
      </c>
      <c r="E20">
        <f>(1 - tblAppleCoords[[#This Row],[yPx]] / 814) * 0.903 -0.002</f>
        <v>0.62699385749385761</v>
      </c>
      <c r="F20" t="str">
        <f ca="1">IF(ISERROR(tblAppleCoords[[#This Row],[WeightJack]]), "", "′")</f>
        <v>′</v>
      </c>
      <c r="G20" cm="1">
        <f t="array" aca="1" ref="G20" ca="1">INDEX(weightsJack, tblAppleCoords[[#This Row],[ID]])</f>
        <v>94.145719269695704</v>
      </c>
      <c r="H20" s="10">
        <f ca="1">IF(showWeightLabels, VALUE(tblAppleCoords[[#This Row],[WeightJack]]), "")</f>
        <v>94.145719269695704</v>
      </c>
      <c r="I20">
        <f>tblAppleCoords[[#This Row],[xBase]]</f>
        <v>0.75391891891891893</v>
      </c>
      <c r="J20">
        <f ca="1">tblAppleCoords[[#This Row],[yBase]] - 0.5 * biggestBubbleSize * tblAppleCoords[[#This Row],[WeightJack]] / weightMax + bubbleOffsetYConst</f>
        <v>0.58784956794181642</v>
      </c>
      <c r="K20">
        <f>tblAppleCoords[[#This Row],[xBase]] + lblOffsetXConst</f>
        <v>0.75391891891891893</v>
      </c>
      <c r="L20">
        <f>tblAppleCoords[[#This Row],[yBase]] + lblOffsetYConst</f>
        <v>0.60599385749385759</v>
      </c>
      <c r="M20" cm="1">
        <f t="array" aca="1" ref="M20" ca="1">INDEX(weightsJill, tblAppleCoords[[#This Row],[ID]])</f>
        <v>96.846938915285037</v>
      </c>
      <c r="N20" s="10">
        <f ca="1">IF(showWeightLabels, VALUE(tblAppleCoords[[#This Row],[WeightJill]]), "")</f>
        <v>96.846938915285037</v>
      </c>
      <c r="O20">
        <f>tblAppleCoords[[#This Row],[xBase]]</f>
        <v>0.75391891891891893</v>
      </c>
      <c r="P20">
        <f ca="1">tblAppleCoords[[#This Row],[yBase]] - 0.5 * biggestBubbleSize * tblAppleCoords[[#This Row],[WeightJill]] / weightMax + bubbleOffsetYConst</f>
        <v>0.58675513576684035</v>
      </c>
      <c r="Q20">
        <f>tblAppleCoords[[#This Row],[xBase]] + lblOffsetXConst</f>
        <v>0.75391891891891893</v>
      </c>
      <c r="R20">
        <f>tblAppleCoords[[#This Row],[yBase]] + lblOffsetYConst</f>
        <v>0.60599385749385759</v>
      </c>
    </row>
    <row r="21" spans="1:18" x14ac:dyDescent="0.25">
      <c r="A21" cm="1">
        <f t="array" ref="A21">ROW() - ROW(tblAppleCoords[#Headers])</f>
        <v>3</v>
      </c>
      <c r="B21">
        <v>319</v>
      </c>
      <c r="C21">
        <v>114</v>
      </c>
      <c r="D21">
        <f>tblAppleCoords[[#This Row],[xPx]] / 814 * 0.825 + 0.085</f>
        <v>0.40831081081081083</v>
      </c>
      <c r="E21">
        <f>(1 - tblAppleCoords[[#This Row],[yPx]] / 814) * 0.903 -0.002</f>
        <v>0.77453562653562658</v>
      </c>
      <c r="F21" t="str">
        <f ca="1">IF(ISERROR(tblAppleCoords[[#This Row],[WeightJack]]), "", "′")</f>
        <v>′</v>
      </c>
      <c r="G21" cm="1">
        <f t="array" aca="1" ref="G21" ca="1">INDEX(weightsJack, tblAppleCoords[[#This Row],[ID]])</f>
        <v>95.650317315787163</v>
      </c>
      <c r="H21" s="10">
        <f ca="1">IF(showWeightLabels, VALUE(tblAppleCoords[[#This Row],[WeightJack]]), "")</f>
        <v>95.650317315787163</v>
      </c>
      <c r="I21">
        <f>tblAppleCoords[[#This Row],[xBase]]</f>
        <v>0.40831081081081083</v>
      </c>
      <c r="J21">
        <f ca="1">tblAppleCoords[[#This Row],[yBase]] - 0.5 * biggestBubbleSize * tblAppleCoords[[#This Row],[WeightJack]] / weightMax + bubbleOffsetYConst</f>
        <v>0.73478173068417263</v>
      </c>
      <c r="K21">
        <f>tblAppleCoords[[#This Row],[xBase]] + lblOffsetXConst</f>
        <v>0.40831081081081083</v>
      </c>
      <c r="L21">
        <f>tblAppleCoords[[#This Row],[yBase]] + lblOffsetYConst</f>
        <v>0.75353562653562656</v>
      </c>
      <c r="M21" cm="1">
        <f t="array" aca="1" ref="M21" ca="1">INDEX(weightsJill, tblAppleCoords[[#This Row],[ID]])</f>
        <v>104.66211126350406</v>
      </c>
      <c r="N21" s="10">
        <f ca="1">IF(showWeightLabels, VALUE(tblAppleCoords[[#This Row],[WeightJill]]), "")</f>
        <v>104.66211126350406</v>
      </c>
      <c r="O21">
        <f>tblAppleCoords[[#This Row],[xBase]]</f>
        <v>0.40831081081081083</v>
      </c>
      <c r="P21">
        <f ca="1">tblAppleCoords[[#This Row],[yBase]] - 0.5 * biggestBubbleSize * tblAppleCoords[[#This Row],[WeightJill]] / weightMax + bubbleOffsetYConst</f>
        <v>0.73113049215318515</v>
      </c>
      <c r="Q21">
        <f>tblAppleCoords[[#This Row],[xBase]] + lblOffsetXConst</f>
        <v>0.40831081081081083</v>
      </c>
      <c r="R21">
        <f>tblAppleCoords[[#This Row],[yBase]] + lblOffsetYConst</f>
        <v>0.75353562653562656</v>
      </c>
    </row>
    <row r="22" spans="1:18" x14ac:dyDescent="0.25">
      <c r="A22" cm="1">
        <f t="array" ref="A22">ROW() - ROW(tblAppleCoords[#Headers])</f>
        <v>4</v>
      </c>
      <c r="B22">
        <v>543</v>
      </c>
      <c r="C22">
        <v>454</v>
      </c>
      <c r="D22">
        <f>tblAppleCoords[[#This Row],[xPx]] / 814 * 0.825 + 0.085</f>
        <v>0.63533783783783782</v>
      </c>
      <c r="E22">
        <f>(1 - tblAppleCoords[[#This Row],[yPx]] / 814) * 0.903 -0.002</f>
        <v>0.39736117936117937</v>
      </c>
      <c r="F22" t="str">
        <f ca="1">IF(ISERROR(tblAppleCoords[[#This Row],[WeightJack]]), "", "′")</f>
        <v>′</v>
      </c>
      <c r="G22" cm="1">
        <f t="array" aca="1" ref="G22" ca="1">INDEX(weightsJack, tblAppleCoords[[#This Row],[ID]])</f>
        <v>88.211302074336658</v>
      </c>
      <c r="H22" s="10">
        <f ca="1">IF(showWeightLabels, VALUE(tblAppleCoords[[#This Row],[WeightJack]]), "")</f>
        <v>88.211302074336658</v>
      </c>
      <c r="I22">
        <f>tblAppleCoords[[#This Row],[xBase]]</f>
        <v>0.63533783783783782</v>
      </c>
      <c r="J22">
        <f ca="1">tblAppleCoords[[#This Row],[yBase]] - 0.5 * biggestBubbleSize * tblAppleCoords[[#This Row],[WeightJack]] / weightMax + bubbleOffsetYConst</f>
        <v>0.36062129151298972</v>
      </c>
      <c r="K22">
        <f>tblAppleCoords[[#This Row],[xBase]] + lblOffsetXConst</f>
        <v>0.63533783783783782</v>
      </c>
      <c r="L22">
        <f>tblAppleCoords[[#This Row],[yBase]] + lblOffsetYConst</f>
        <v>0.37636117936117935</v>
      </c>
      <c r="M22" cm="1">
        <f t="array" aca="1" ref="M22" ca="1">INDEX(weightsJill, tblAppleCoords[[#This Row],[ID]])</f>
        <v>108.5984742805346</v>
      </c>
      <c r="N22" s="10">
        <f ca="1">IF(showWeightLabels, VALUE(tblAppleCoords[[#This Row],[WeightJill]]), "")</f>
        <v>108.5984742805346</v>
      </c>
      <c r="O22">
        <f>tblAppleCoords[[#This Row],[xBase]]</f>
        <v>0.63533783783783782</v>
      </c>
      <c r="P22">
        <f ca="1">tblAppleCoords[[#This Row],[yBase]] - 0.5 * biggestBubbleSize * tblAppleCoords[[#This Row],[WeightJill]] / weightMax + bubbleOffsetYConst</f>
        <v>0.35236117936117939</v>
      </c>
      <c r="Q22">
        <f>tblAppleCoords[[#This Row],[xBase]] + lblOffsetXConst</f>
        <v>0.63533783783783782</v>
      </c>
      <c r="R22">
        <f>tblAppleCoords[[#This Row],[yBase]] + lblOffsetYConst</f>
        <v>0.37636117936117935</v>
      </c>
    </row>
    <row r="23" spans="1:18" x14ac:dyDescent="0.25">
      <c r="A23" cm="1">
        <f t="array" ref="A23">ROW() - ROW(tblAppleCoords[#Headers])</f>
        <v>5</v>
      </c>
      <c r="B23">
        <v>719</v>
      </c>
      <c r="C23">
        <v>355</v>
      </c>
      <c r="D23">
        <f>tblAppleCoords[[#This Row],[xPx]] / 814 * 0.825 + 0.085</f>
        <v>0.81371621621621615</v>
      </c>
      <c r="E23">
        <f>(1 - tblAppleCoords[[#This Row],[yPx]] / 814) * 0.903 -0.002</f>
        <v>0.50718550368550364</v>
      </c>
      <c r="F23" t="str">
        <f ca="1">IF(ISERROR(tblAppleCoords[[#This Row],[WeightJack]]), "", "′")</f>
        <v>′</v>
      </c>
      <c r="G23" cm="1">
        <f t="array" aca="1" ref="G23" ca="1">INDEX(weightsJack, tblAppleCoords[[#This Row],[ID]])</f>
        <v>81.60425163370661</v>
      </c>
      <c r="H23" s="10">
        <f ca="1">IF(showWeightLabels, VALUE(tblAppleCoords[[#This Row],[WeightJack]]), "")</f>
        <v>81.60425163370661</v>
      </c>
      <c r="I23">
        <f>tblAppleCoords[[#This Row],[xBase]]</f>
        <v>0.81371621621621615</v>
      </c>
      <c r="J23">
        <f ca="1">tblAppleCoords[[#This Row],[yBase]] - 0.5 * biggestBubbleSize * tblAppleCoords[[#This Row],[WeightJack]] / weightMax + bubbleOffsetYConst</f>
        <v>0.47312254312670438</v>
      </c>
      <c r="K23">
        <f>tblAppleCoords[[#This Row],[xBase]] + lblOffsetXConst</f>
        <v>0.81371621621621615</v>
      </c>
      <c r="L23">
        <f>tblAppleCoords[[#This Row],[yBase]] + lblOffsetYConst</f>
        <v>0.48618550368550362</v>
      </c>
      <c r="M23" cm="1">
        <f t="array" aca="1" ref="M23" ca="1">INDEX(weightsJill, tblAppleCoords[[#This Row],[ID]])</f>
        <v>106.90584302127395</v>
      </c>
      <c r="N23" s="10">
        <f ca="1">IF(showWeightLabels, VALUE(tblAppleCoords[[#This Row],[WeightJill]]), "")</f>
        <v>106.90584302127395</v>
      </c>
      <c r="O23">
        <f>tblAppleCoords[[#This Row],[xBase]]</f>
        <v>0.81371621621621615</v>
      </c>
      <c r="P23">
        <f ca="1">tblAppleCoords[[#This Row],[yBase]] - 0.5 * biggestBubbleSize * tblAppleCoords[[#This Row],[WeightJill]] / weightMax + bubbleOffsetYConst</f>
        <v>0.46287129394085363</v>
      </c>
      <c r="Q23">
        <f>tblAppleCoords[[#This Row],[xBase]] + lblOffsetXConst</f>
        <v>0.81371621621621615</v>
      </c>
      <c r="R23">
        <f>tblAppleCoords[[#This Row],[yBase]] + lblOffsetYConst</f>
        <v>0.48618550368550362</v>
      </c>
    </row>
    <row r="24" spans="1:18" x14ac:dyDescent="0.25">
      <c r="A24" cm="1">
        <f t="array" ref="A24">ROW() - ROW(tblAppleCoords[#Headers])</f>
        <v>6</v>
      </c>
      <c r="B24">
        <v>97</v>
      </c>
      <c r="C24">
        <v>308</v>
      </c>
      <c r="D24">
        <f>tblAppleCoords[[#This Row],[xPx]] / 814 * 0.825 + 0.085</f>
        <v>0.1833108108108108</v>
      </c>
      <c r="E24">
        <f>(1 - tblAppleCoords[[#This Row],[yPx]] / 814) * 0.903 -0.002</f>
        <v>0.55932432432432433</v>
      </c>
      <c r="F24" t="str">
        <f ca="1">IF(ISERROR(tblAppleCoords[[#This Row],[WeightJack]]), "", "′")</f>
        <v/>
      </c>
      <c r="G24" t="e" cm="1">
        <f t="array" aca="1" ref="G24" ca="1">INDEX(weightsJack, tblAppleCoords[[#This Row],[ID]])</f>
        <v>#REF!</v>
      </c>
      <c r="H24" s="10" t="e">
        <f ca="1">IF(showWeightLabels, VALUE(tblAppleCoords[[#This Row],[WeightJack]]), "")</f>
        <v>#REF!</v>
      </c>
      <c r="I24">
        <f>tblAppleCoords[[#This Row],[xBase]]</f>
        <v>0.1833108108108108</v>
      </c>
      <c r="J24" t="e">
        <f ca="1">tblAppleCoords[[#This Row],[yBase]] - 0.5 * biggestBubbleSize * tblAppleCoords[[#This Row],[WeightJack]] / weightMax + bubbleOffsetYConst</f>
        <v>#REF!</v>
      </c>
      <c r="K24">
        <f>tblAppleCoords[[#This Row],[xBase]] + lblOffsetXConst</f>
        <v>0.1833108108108108</v>
      </c>
      <c r="L24">
        <f>tblAppleCoords[[#This Row],[yBase]] + lblOffsetYConst</f>
        <v>0.53832432432432431</v>
      </c>
      <c r="M24" t="e" cm="1">
        <f t="array" aca="1" ref="M24" ca="1">INDEX(weightsJill, tblAppleCoords[[#This Row],[ID]])</f>
        <v>#REF!</v>
      </c>
      <c r="N24" s="10" t="e">
        <f ca="1">IF(showWeightLabels, VALUE(tblAppleCoords[[#This Row],[WeightJill]]), "")</f>
        <v>#REF!</v>
      </c>
      <c r="O24">
        <f>tblAppleCoords[[#This Row],[xBase]]</f>
        <v>0.1833108108108108</v>
      </c>
      <c r="P24" t="e">
        <f ca="1">tblAppleCoords[[#This Row],[yBase]] - 0.5 * biggestBubbleSize * tblAppleCoords[[#This Row],[WeightJill]] / weightMax + bubbleOffsetYConst</f>
        <v>#REF!</v>
      </c>
      <c r="Q24">
        <f>tblAppleCoords[[#This Row],[xBase]] + lblOffsetXConst</f>
        <v>0.1833108108108108</v>
      </c>
      <c r="R24">
        <f>tblAppleCoords[[#This Row],[yBase]] + lblOffsetYConst</f>
        <v>0.53832432432432431</v>
      </c>
    </row>
    <row r="25" spans="1:18" x14ac:dyDescent="0.25">
      <c r="A25" cm="1">
        <f t="array" ref="A25">ROW() - ROW(tblAppleCoords[#Headers])</f>
        <v>7</v>
      </c>
      <c r="B25">
        <v>495</v>
      </c>
      <c r="C25">
        <v>73</v>
      </c>
      <c r="D25">
        <f>tblAppleCoords[[#This Row],[xPx]] / 814 * 0.825 + 0.085</f>
        <v>0.58668918918918911</v>
      </c>
      <c r="E25">
        <f>(1 - tblAppleCoords[[#This Row],[yPx]] / 814) * 0.903 -0.002</f>
        <v>0.82001842751842757</v>
      </c>
      <c r="F25" t="str">
        <f ca="1">IF(ISERROR(tblAppleCoords[[#This Row],[WeightJack]]), "", "′")</f>
        <v/>
      </c>
      <c r="G25" t="e" cm="1">
        <f t="array" aca="1" ref="G25" ca="1">INDEX(weightsJack, tblAppleCoords[[#This Row],[ID]])</f>
        <v>#REF!</v>
      </c>
      <c r="H25" s="10" t="e">
        <f ca="1">IF(showWeightLabels, VALUE(tblAppleCoords[[#This Row],[WeightJack]]), "")</f>
        <v>#REF!</v>
      </c>
      <c r="I25">
        <f>tblAppleCoords[[#This Row],[xBase]]</f>
        <v>0.58668918918918911</v>
      </c>
      <c r="J25" t="e">
        <f ca="1">tblAppleCoords[[#This Row],[yBase]] - 0.5 * biggestBubbleSize * tblAppleCoords[[#This Row],[WeightJack]] / weightMax + bubbleOffsetYConst</f>
        <v>#REF!</v>
      </c>
      <c r="K25">
        <f>tblAppleCoords[[#This Row],[xBase]] + lblOffsetXConst</f>
        <v>0.58668918918918911</v>
      </c>
      <c r="L25">
        <f>tblAppleCoords[[#This Row],[yBase]] + lblOffsetYConst</f>
        <v>0.79901842751842755</v>
      </c>
      <c r="M25" t="e" cm="1">
        <f t="array" aca="1" ref="M25" ca="1">INDEX(weightsJill, tblAppleCoords[[#This Row],[ID]])</f>
        <v>#REF!</v>
      </c>
      <c r="N25" s="10" t="e">
        <f ca="1">IF(showWeightLabels, VALUE(tblAppleCoords[[#This Row],[WeightJill]]), "")</f>
        <v>#REF!</v>
      </c>
      <c r="O25">
        <f>tblAppleCoords[[#This Row],[xBase]]</f>
        <v>0.58668918918918911</v>
      </c>
      <c r="P25" t="e">
        <f ca="1">tblAppleCoords[[#This Row],[yBase]] - 0.5 * biggestBubbleSize * tblAppleCoords[[#This Row],[WeightJill]] / weightMax + bubbleOffsetYConst</f>
        <v>#REF!</v>
      </c>
      <c r="Q25">
        <f>tblAppleCoords[[#This Row],[xBase]] + lblOffsetXConst</f>
        <v>0.58668918918918911</v>
      </c>
      <c r="R25">
        <f>tblAppleCoords[[#This Row],[yBase]] + lblOffsetYConst</f>
        <v>0.79901842751842755</v>
      </c>
    </row>
    <row r="26" spans="1:18" x14ac:dyDescent="0.25">
      <c r="A26" cm="1">
        <f t="array" ref="A26">ROW() - ROW(tblAppleCoords[#Headers])</f>
        <v>8</v>
      </c>
      <c r="B26">
        <v>644</v>
      </c>
      <c r="C26">
        <v>57</v>
      </c>
      <c r="D26">
        <f>tblAppleCoords[[#This Row],[xPx]] / 814 * 0.825 + 0.085</f>
        <v>0.73770270270270266</v>
      </c>
      <c r="E26">
        <f>(1 - tblAppleCoords[[#This Row],[yPx]] / 814) * 0.903 -0.002</f>
        <v>0.83776781326781324</v>
      </c>
      <c r="F26" t="str">
        <f ca="1">IF(ISERROR(tblAppleCoords[[#This Row],[WeightJack]]), "", "′")</f>
        <v/>
      </c>
      <c r="G26" t="e" cm="1">
        <f t="array" aca="1" ref="G26" ca="1">INDEX(weightsJack, tblAppleCoords[[#This Row],[ID]])</f>
        <v>#REF!</v>
      </c>
      <c r="H26" s="10" t="e">
        <f ca="1">IF(showWeightLabels, VALUE(tblAppleCoords[[#This Row],[WeightJack]]), "")</f>
        <v>#REF!</v>
      </c>
      <c r="I26">
        <f>tblAppleCoords[[#This Row],[xBase]]</f>
        <v>0.73770270270270266</v>
      </c>
      <c r="J26" t="e">
        <f ca="1">tblAppleCoords[[#This Row],[yBase]] - 0.5 * biggestBubbleSize * tblAppleCoords[[#This Row],[WeightJack]] / weightMax + bubbleOffsetYConst</f>
        <v>#REF!</v>
      </c>
      <c r="K26">
        <f>tblAppleCoords[[#This Row],[xBase]] + lblOffsetXConst</f>
        <v>0.73770270270270266</v>
      </c>
      <c r="L26">
        <f>tblAppleCoords[[#This Row],[yBase]] + lblOffsetYConst</f>
        <v>0.81676781326781323</v>
      </c>
      <c r="M26" t="e" cm="1">
        <f t="array" aca="1" ref="M26" ca="1">INDEX(weightsJill, tblAppleCoords[[#This Row],[ID]])</f>
        <v>#REF!</v>
      </c>
      <c r="N26" s="10" t="e">
        <f ca="1">IF(showWeightLabels, VALUE(tblAppleCoords[[#This Row],[WeightJill]]), "")</f>
        <v>#REF!</v>
      </c>
      <c r="O26">
        <f>tblAppleCoords[[#This Row],[xBase]]</f>
        <v>0.73770270270270266</v>
      </c>
      <c r="P26" t="e">
        <f ca="1">tblAppleCoords[[#This Row],[yBase]] - 0.5 * biggestBubbleSize * tblAppleCoords[[#This Row],[WeightJill]] / weightMax + bubbleOffsetYConst</f>
        <v>#REF!</v>
      </c>
      <c r="Q26">
        <f>tblAppleCoords[[#This Row],[xBase]] + lblOffsetXConst</f>
        <v>0.73770270270270266</v>
      </c>
      <c r="R26">
        <f>tblAppleCoords[[#This Row],[yBase]] + lblOffsetYConst</f>
        <v>0.81676781326781323</v>
      </c>
    </row>
    <row r="27" spans="1:18" x14ac:dyDescent="0.25">
      <c r="A27" cm="1">
        <f t="array" ref="A27">ROW() - ROW(tblAppleCoords[#Headers])</f>
        <v>9</v>
      </c>
      <c r="B27">
        <v>106</v>
      </c>
      <c r="C27">
        <v>146</v>
      </c>
      <c r="D27">
        <f>tblAppleCoords[[#This Row],[xPx]] / 814 * 0.825 + 0.085</f>
        <v>0.19243243243243241</v>
      </c>
      <c r="E27">
        <f>(1 - tblAppleCoords[[#This Row],[yPx]] / 814) * 0.903 -0.002</f>
        <v>0.73903685503685512</v>
      </c>
      <c r="F27" t="str">
        <f ca="1">IF(ISERROR(tblAppleCoords[[#This Row],[WeightJack]]), "", "′")</f>
        <v/>
      </c>
      <c r="G27" t="e" cm="1">
        <f t="array" aca="1" ref="G27" ca="1">INDEX(weightsJack, tblAppleCoords[[#This Row],[ID]])</f>
        <v>#REF!</v>
      </c>
      <c r="H27" s="10" t="e">
        <f ca="1">IF(showWeightLabels, VALUE(tblAppleCoords[[#This Row],[WeightJack]]), "")</f>
        <v>#REF!</v>
      </c>
      <c r="I27">
        <f>tblAppleCoords[[#This Row],[xBase]]</f>
        <v>0.19243243243243241</v>
      </c>
      <c r="J27" t="e">
        <f ca="1">tblAppleCoords[[#This Row],[yBase]] - 0.5 * biggestBubbleSize * tblAppleCoords[[#This Row],[WeightJack]] / weightMax + bubbleOffsetYConst</f>
        <v>#REF!</v>
      </c>
      <c r="K27">
        <f>tblAppleCoords[[#This Row],[xBase]] + lblOffsetXConst</f>
        <v>0.19243243243243241</v>
      </c>
      <c r="L27">
        <f>tblAppleCoords[[#This Row],[yBase]] + lblOffsetYConst</f>
        <v>0.7180368550368551</v>
      </c>
      <c r="M27" t="e" cm="1">
        <f t="array" aca="1" ref="M27" ca="1">INDEX(weightsJill, tblAppleCoords[[#This Row],[ID]])</f>
        <v>#REF!</v>
      </c>
      <c r="N27" s="10" t="e">
        <f ca="1">IF(showWeightLabels, VALUE(tblAppleCoords[[#This Row],[WeightJill]]), "")</f>
        <v>#REF!</v>
      </c>
      <c r="O27">
        <f>tblAppleCoords[[#This Row],[xBase]]</f>
        <v>0.19243243243243241</v>
      </c>
      <c r="P27" t="e">
        <f ca="1">tblAppleCoords[[#This Row],[yBase]] - 0.5 * biggestBubbleSize * tblAppleCoords[[#This Row],[WeightJill]] / weightMax + bubbleOffsetYConst</f>
        <v>#REF!</v>
      </c>
      <c r="Q27">
        <f>tblAppleCoords[[#This Row],[xBase]] + lblOffsetXConst</f>
        <v>0.19243243243243241</v>
      </c>
      <c r="R27">
        <f>tblAppleCoords[[#This Row],[yBase]] + lblOffsetYConst</f>
        <v>0.7180368550368551</v>
      </c>
    </row>
    <row r="28" spans="1:18" x14ac:dyDescent="0.25">
      <c r="A28" cm="1">
        <f t="array" ref="A28">ROW() - ROW(tblAppleCoords[#Headers])</f>
        <v>10</v>
      </c>
      <c r="B28">
        <v>98</v>
      </c>
      <c r="C28">
        <v>397</v>
      </c>
      <c r="D28">
        <f>tblAppleCoords[[#This Row],[xPx]] / 814 * 0.825 + 0.085</f>
        <v>0.18432432432432433</v>
      </c>
      <c r="E28">
        <f>(1 - tblAppleCoords[[#This Row],[yPx]] / 814) * 0.903 -0.002</f>
        <v>0.46059336609336604</v>
      </c>
      <c r="F28" t="str">
        <f ca="1">IF(ISERROR(tblAppleCoords[[#This Row],[WeightJack]]), "", "′")</f>
        <v/>
      </c>
      <c r="G28" t="e" cm="1">
        <f t="array" aca="1" ref="G28" ca="1">INDEX(weightsJack, tblAppleCoords[[#This Row],[ID]])</f>
        <v>#REF!</v>
      </c>
      <c r="H28" s="10" t="e">
        <f ca="1">IF(showWeightLabels, VALUE(tblAppleCoords[[#This Row],[WeightJack]]), "")</f>
        <v>#REF!</v>
      </c>
      <c r="I28">
        <f>tblAppleCoords[[#This Row],[xBase]]</f>
        <v>0.18432432432432433</v>
      </c>
      <c r="J28" t="e">
        <f ca="1">tblAppleCoords[[#This Row],[yBase]] - 0.5 * biggestBubbleSize * tblAppleCoords[[#This Row],[WeightJack]] / weightMax + bubbleOffsetYConst</f>
        <v>#REF!</v>
      </c>
      <c r="K28">
        <f>tblAppleCoords[[#This Row],[xBase]] + lblOffsetXConst</f>
        <v>0.18432432432432433</v>
      </c>
      <c r="L28">
        <f>tblAppleCoords[[#This Row],[yBase]] + lblOffsetYConst</f>
        <v>0.43959336609336602</v>
      </c>
      <c r="M28" t="e" cm="1">
        <f t="array" aca="1" ref="M28" ca="1">INDEX(weightsJill, tblAppleCoords[[#This Row],[ID]])</f>
        <v>#REF!</v>
      </c>
      <c r="N28" s="10" t="e">
        <f ca="1">IF(showWeightLabels, VALUE(tblAppleCoords[[#This Row],[WeightJill]]), "")</f>
        <v>#REF!</v>
      </c>
      <c r="O28">
        <f>tblAppleCoords[[#This Row],[xBase]]</f>
        <v>0.18432432432432433</v>
      </c>
      <c r="P28" t="e">
        <f ca="1">tblAppleCoords[[#This Row],[yBase]] - 0.5 * biggestBubbleSize * tblAppleCoords[[#This Row],[WeightJill]] / weightMax + bubbleOffsetYConst</f>
        <v>#REF!</v>
      </c>
      <c r="Q28">
        <f>tblAppleCoords[[#This Row],[xBase]] + lblOffsetXConst</f>
        <v>0.18432432432432433</v>
      </c>
      <c r="R28">
        <f>tblAppleCoords[[#This Row],[yBase]] + lblOffsetYConst</f>
        <v>0.43959336609336602</v>
      </c>
    </row>
    <row r="29" spans="1:18" x14ac:dyDescent="0.25">
      <c r="A29" cm="1">
        <f t="array" ref="A29">ROW() - ROW(tblAppleCoords[#Headers])</f>
        <v>11</v>
      </c>
      <c r="B29">
        <v>712</v>
      </c>
      <c r="C29">
        <v>454</v>
      </c>
      <c r="D29">
        <f>tblAppleCoords[[#This Row],[xPx]] / 814 * 0.825 + 0.085</f>
        <v>0.80662162162162154</v>
      </c>
      <c r="E29">
        <f>(1 - tblAppleCoords[[#This Row],[yPx]] / 814) * 0.903 -0.002</f>
        <v>0.39736117936117937</v>
      </c>
      <c r="F29" t="str">
        <f ca="1">IF(ISERROR(tblAppleCoords[[#This Row],[WeightJack]]), "", "′")</f>
        <v/>
      </c>
      <c r="G29" t="e" cm="1">
        <f t="array" aca="1" ref="G29" ca="1">INDEX(weightsJack, tblAppleCoords[[#This Row],[ID]])</f>
        <v>#REF!</v>
      </c>
      <c r="H29" s="10" t="e">
        <f ca="1">IF(showWeightLabels, VALUE(tblAppleCoords[[#This Row],[WeightJack]]), "")</f>
        <v>#REF!</v>
      </c>
      <c r="I29">
        <f>tblAppleCoords[[#This Row],[xBase]]</f>
        <v>0.80662162162162154</v>
      </c>
      <c r="J29" t="e">
        <f ca="1">tblAppleCoords[[#This Row],[yBase]] - 0.5 * biggestBubbleSize * tblAppleCoords[[#This Row],[WeightJack]] / weightMax + bubbleOffsetYConst</f>
        <v>#REF!</v>
      </c>
      <c r="K29">
        <f>tblAppleCoords[[#This Row],[xBase]] + lblOffsetXConst</f>
        <v>0.80662162162162154</v>
      </c>
      <c r="L29">
        <f>tblAppleCoords[[#This Row],[yBase]] + lblOffsetYConst</f>
        <v>0.37636117936117935</v>
      </c>
      <c r="M29" t="e" cm="1">
        <f t="array" aca="1" ref="M29" ca="1">INDEX(weightsJill, tblAppleCoords[[#This Row],[ID]])</f>
        <v>#REF!</v>
      </c>
      <c r="N29" s="10" t="e">
        <f ca="1">IF(showWeightLabels, VALUE(tblAppleCoords[[#This Row],[WeightJill]]), "")</f>
        <v>#REF!</v>
      </c>
      <c r="O29">
        <f>tblAppleCoords[[#This Row],[xBase]]</f>
        <v>0.80662162162162154</v>
      </c>
      <c r="P29" t="e">
        <f ca="1">tblAppleCoords[[#This Row],[yBase]] - 0.5 * biggestBubbleSize * tblAppleCoords[[#This Row],[WeightJill]] / weightMax + bubbleOffsetYConst</f>
        <v>#REF!</v>
      </c>
      <c r="Q29">
        <f>tblAppleCoords[[#This Row],[xBase]] + lblOffsetXConst</f>
        <v>0.80662162162162154</v>
      </c>
      <c r="R29">
        <f>tblAppleCoords[[#This Row],[yBase]] + lblOffsetYConst</f>
        <v>0.37636117936117935</v>
      </c>
    </row>
    <row r="30" spans="1:18" x14ac:dyDescent="0.25">
      <c r="A30" cm="1">
        <f t="array" ref="A30">ROW() - ROW(tblAppleCoords[#Headers])</f>
        <v>12</v>
      </c>
      <c r="B30">
        <v>387</v>
      </c>
      <c r="C30">
        <v>118</v>
      </c>
      <c r="D30">
        <f>tblAppleCoords[[#This Row],[xPx]] / 814 * 0.825 + 0.085</f>
        <v>0.47722972972972977</v>
      </c>
      <c r="E30">
        <f>(1 - tblAppleCoords[[#This Row],[yPx]] / 814) * 0.903 -0.002</f>
        <v>0.77009828009828007</v>
      </c>
      <c r="F30" t="str">
        <f ca="1">IF(ISERROR(tblAppleCoords[[#This Row],[WeightJack]]), "", "′")</f>
        <v/>
      </c>
      <c r="G30" t="e" cm="1">
        <f t="array" aca="1" ref="G30" ca="1">INDEX(weightsJack, tblAppleCoords[[#This Row],[ID]])</f>
        <v>#REF!</v>
      </c>
      <c r="H30" s="10" t="e">
        <f ca="1">IF(showWeightLabels, VALUE(tblAppleCoords[[#This Row],[WeightJack]]), "")</f>
        <v>#REF!</v>
      </c>
      <c r="I30">
        <f>tblAppleCoords[[#This Row],[xBase]]</f>
        <v>0.47722972972972977</v>
      </c>
      <c r="J30" t="e">
        <f ca="1">tblAppleCoords[[#This Row],[yBase]] - 0.5 * biggestBubbleSize * tblAppleCoords[[#This Row],[WeightJack]] / weightMax + bubbleOffsetYConst</f>
        <v>#REF!</v>
      </c>
      <c r="K30">
        <f>tblAppleCoords[[#This Row],[xBase]] + lblOffsetXConst</f>
        <v>0.47722972972972977</v>
      </c>
      <c r="L30">
        <f>tblAppleCoords[[#This Row],[yBase]] + lblOffsetYConst</f>
        <v>0.74909828009828006</v>
      </c>
      <c r="M30" t="e" cm="1">
        <f t="array" aca="1" ref="M30" ca="1">INDEX(weightsJill, tblAppleCoords[[#This Row],[ID]])</f>
        <v>#REF!</v>
      </c>
      <c r="N30" s="10" t="e">
        <f ca="1">IF(showWeightLabels, VALUE(tblAppleCoords[[#This Row],[WeightJill]]), "")</f>
        <v>#REF!</v>
      </c>
      <c r="O30">
        <f>tblAppleCoords[[#This Row],[xBase]]</f>
        <v>0.47722972972972977</v>
      </c>
      <c r="P30" t="e">
        <f ca="1">tblAppleCoords[[#This Row],[yBase]] - 0.5 * biggestBubbleSize * tblAppleCoords[[#This Row],[WeightJill]] / weightMax + bubbleOffsetYConst</f>
        <v>#REF!</v>
      </c>
      <c r="Q30">
        <f>tblAppleCoords[[#This Row],[xBase]] + lblOffsetXConst</f>
        <v>0.47722972972972977</v>
      </c>
      <c r="R30">
        <f>tblAppleCoords[[#This Row],[yBase]] + lblOffsetYConst</f>
        <v>0.74909828009828006</v>
      </c>
    </row>
    <row r="35" spans="1:6" x14ac:dyDescent="0.25">
      <c r="A35" s="1" t="s">
        <v>85</v>
      </c>
      <c r="D35" s="1" t="s">
        <v>125</v>
      </c>
    </row>
    <row r="36" spans="1:6" x14ac:dyDescent="0.25">
      <c r="A36" t="s">
        <v>86</v>
      </c>
      <c r="B36" t="s">
        <v>87</v>
      </c>
      <c r="D36" t="s">
        <v>86</v>
      </c>
      <c r="E36" t="s">
        <v>126</v>
      </c>
      <c r="F36" t="s">
        <v>127</v>
      </c>
    </row>
    <row r="37" spans="1:6" x14ac:dyDescent="0.25">
      <c r="A37">
        <v>0</v>
      </c>
      <c r="B37" t="s">
        <v>88</v>
      </c>
      <c r="D37" cm="1">
        <f t="array" ref="D37">ROW() - ROW(tblCircledDigits[#Headers])</f>
        <v>1</v>
      </c>
      <c r="E37" t="str">
        <f>_xlfn.UNICHAR(9312 + tblCircledDigits[[#This Row],[Digit]] - 1)</f>
        <v>①</v>
      </c>
      <c r="F37">
        <f>_xlfn.UNICODE(tblCircledDigits[[#This Row],[Circled]])</f>
        <v>9312</v>
      </c>
    </row>
    <row r="38" spans="1:6" x14ac:dyDescent="0.25">
      <c r="A38">
        <v>1</v>
      </c>
      <c r="B38" t="s">
        <v>89</v>
      </c>
      <c r="D38" cm="1">
        <f t="array" ref="D38">ROW() - ROW(tblCircledDigits[#Headers])</f>
        <v>2</v>
      </c>
      <c r="E38" t="str">
        <f>_xlfn.UNICHAR(9312 + tblCircledDigits[[#This Row],[Digit]] - 1)</f>
        <v>②</v>
      </c>
      <c r="F38">
        <f>_xlfn.UNICODE(tblCircledDigits[[#This Row],[Circled]])</f>
        <v>9313</v>
      </c>
    </row>
    <row r="39" spans="1:6" x14ac:dyDescent="0.25">
      <c r="A39">
        <v>2</v>
      </c>
      <c r="B39" t="s">
        <v>90</v>
      </c>
      <c r="D39" cm="1">
        <f t="array" ref="D39">ROW() - ROW(tblCircledDigits[#Headers])</f>
        <v>3</v>
      </c>
      <c r="E39" t="str">
        <f>_xlfn.UNICHAR(9312 + tblCircledDigits[[#This Row],[Digit]] - 1)</f>
        <v>③</v>
      </c>
      <c r="F39">
        <f>_xlfn.UNICODE(tblCircledDigits[[#This Row],[Circled]])</f>
        <v>9314</v>
      </c>
    </row>
    <row r="40" spans="1:6" x14ac:dyDescent="0.25">
      <c r="A40">
        <v>3</v>
      </c>
      <c r="B40" t="s">
        <v>91</v>
      </c>
      <c r="D40" cm="1">
        <f t="array" ref="D40">ROW() - ROW(tblCircledDigits[#Headers])</f>
        <v>4</v>
      </c>
      <c r="E40" t="str">
        <f>_xlfn.UNICHAR(9312 + tblCircledDigits[[#This Row],[Digit]] - 1)</f>
        <v>④</v>
      </c>
      <c r="F40">
        <f>_xlfn.UNICODE(tblCircledDigits[[#This Row],[Circled]])</f>
        <v>9315</v>
      </c>
    </row>
    <row r="41" spans="1:6" x14ac:dyDescent="0.25">
      <c r="A41">
        <v>4</v>
      </c>
      <c r="B41" t="s">
        <v>92</v>
      </c>
      <c r="D41" cm="1">
        <f t="array" ref="D41">ROW() - ROW(tblCircledDigits[#Headers])</f>
        <v>5</v>
      </c>
      <c r="E41" t="str">
        <f>_xlfn.UNICHAR(9312 + tblCircledDigits[[#This Row],[Digit]] - 1)</f>
        <v>⑤</v>
      </c>
      <c r="F41">
        <f>_xlfn.UNICODE(tblCircledDigits[[#This Row],[Circled]])</f>
        <v>9316</v>
      </c>
    </row>
    <row r="42" spans="1:6" x14ac:dyDescent="0.25">
      <c r="A42">
        <v>5</v>
      </c>
      <c r="B42" t="s">
        <v>93</v>
      </c>
      <c r="D42" cm="1">
        <f t="array" ref="D42">ROW() - ROW(tblCircledDigits[#Headers])</f>
        <v>6</v>
      </c>
      <c r="E42" t="str">
        <f>_xlfn.UNICHAR(9312 + tblCircledDigits[[#This Row],[Digit]] - 1)</f>
        <v>⑥</v>
      </c>
      <c r="F42">
        <f>_xlfn.UNICODE(tblCircledDigits[[#This Row],[Circled]])</f>
        <v>9317</v>
      </c>
    </row>
    <row r="43" spans="1:6" x14ac:dyDescent="0.25">
      <c r="A43">
        <v>6</v>
      </c>
      <c r="B43" t="s">
        <v>94</v>
      </c>
      <c r="D43" cm="1">
        <f t="array" ref="D43">ROW() - ROW(tblCircledDigits[#Headers])</f>
        <v>7</v>
      </c>
      <c r="E43" t="str">
        <f>_xlfn.UNICHAR(9312 + tblCircledDigits[[#This Row],[Digit]] - 1)</f>
        <v>⑦</v>
      </c>
      <c r="F43">
        <f>_xlfn.UNICODE(tblCircledDigits[[#This Row],[Circled]])</f>
        <v>9318</v>
      </c>
    </row>
    <row r="44" spans="1:6" x14ac:dyDescent="0.25">
      <c r="A44">
        <v>7</v>
      </c>
      <c r="B44" t="s">
        <v>95</v>
      </c>
      <c r="D44" cm="1">
        <f t="array" ref="D44">ROW() - ROW(tblCircledDigits[#Headers])</f>
        <v>8</v>
      </c>
      <c r="E44" t="str">
        <f>_xlfn.UNICHAR(9312 + tblCircledDigits[[#This Row],[Digit]] - 1)</f>
        <v>⑧</v>
      </c>
      <c r="F44">
        <f>_xlfn.UNICODE(tblCircledDigits[[#This Row],[Circled]])</f>
        <v>9319</v>
      </c>
    </row>
    <row r="45" spans="1:6" x14ac:dyDescent="0.25">
      <c r="A45">
        <v>8</v>
      </c>
      <c r="B45" t="s">
        <v>96</v>
      </c>
      <c r="D45" cm="1">
        <f t="array" ref="D45">ROW() - ROW(tblCircledDigits[#Headers])</f>
        <v>9</v>
      </c>
      <c r="E45" t="str">
        <f>_xlfn.UNICHAR(9312 + tblCircledDigits[[#This Row],[Digit]] - 1)</f>
        <v>⑨</v>
      </c>
      <c r="F45">
        <f>_xlfn.UNICODE(tblCircledDigits[[#This Row],[Circled]])</f>
        <v>9320</v>
      </c>
    </row>
    <row r="46" spans="1:6" x14ac:dyDescent="0.25">
      <c r="A46">
        <v>9</v>
      </c>
      <c r="B46" t="s">
        <v>97</v>
      </c>
      <c r="D46" cm="1">
        <f t="array" ref="D46">ROW() - ROW(tblCircledDigits[#Headers])</f>
        <v>10</v>
      </c>
      <c r="E46" t="str">
        <f>_xlfn.UNICHAR(9312 + tblCircledDigits[[#This Row],[Digit]] - 1)</f>
        <v>⑩</v>
      </c>
      <c r="F46">
        <f>_xlfn.UNICODE(tblCircledDigits[[#This Row],[Circled]])</f>
        <v>9321</v>
      </c>
    </row>
    <row r="47" spans="1:6" x14ac:dyDescent="0.25">
      <c r="D47" cm="1">
        <f t="array" ref="D47">ROW() - ROW(tblCircledDigits[#Headers])</f>
        <v>11</v>
      </c>
      <c r="E47" s="19" t="str">
        <f>_xlfn.UNICHAR(9312 + tblCircledDigits[[#This Row],[Digit]] - 1)</f>
        <v>⑪</v>
      </c>
      <c r="F47" s="19">
        <f>_xlfn.UNICODE(tblCircledDigits[[#This Row],[Circled]])</f>
        <v>9322</v>
      </c>
    </row>
    <row r="48" spans="1:6" x14ac:dyDescent="0.25">
      <c r="D48" cm="1">
        <f t="array" ref="D48">ROW() - ROW(tblCircledDigits[#Headers])</f>
        <v>12</v>
      </c>
      <c r="E48" s="19" t="str">
        <f>_xlfn.UNICHAR(9312 + tblCircledDigits[[#This Row],[Digit]] - 1)</f>
        <v>⑫</v>
      </c>
      <c r="F48" s="19">
        <f>_xlfn.UNICODE(tblCircledDigits[[#This Row],[Circled]])</f>
        <v>9323</v>
      </c>
    </row>
    <row r="49" spans="4:6" x14ac:dyDescent="0.25">
      <c r="D49" cm="1">
        <f t="array" ref="D49">ROW() - ROW(tblCircledDigits[#Headers])</f>
        <v>13</v>
      </c>
      <c r="E49" s="19" t="str">
        <f>_xlfn.UNICHAR(9312 + tblCircledDigits[[#This Row],[Digit]] - 1)</f>
        <v>⑬</v>
      </c>
      <c r="F49" s="19">
        <f>_xlfn.UNICODE(tblCircledDigits[[#This Row],[Circled]])</f>
        <v>9324</v>
      </c>
    </row>
    <row r="50" spans="4:6" x14ac:dyDescent="0.25">
      <c r="D50" cm="1">
        <f t="array" ref="D50">ROW() - ROW(tblCircledDigits[#Headers])</f>
        <v>14</v>
      </c>
      <c r="E50" s="19" t="str">
        <f>_xlfn.UNICHAR(9312 + tblCircledDigits[[#This Row],[Digit]] - 1)</f>
        <v>⑭</v>
      </c>
      <c r="F50" s="19">
        <f>_xlfn.UNICODE(tblCircledDigits[[#This Row],[Circled]])</f>
        <v>9325</v>
      </c>
    </row>
    <row r="51" spans="4:6" x14ac:dyDescent="0.25">
      <c r="D51" cm="1">
        <f t="array" ref="D51">ROW() - ROW(tblCircledDigits[#Headers])</f>
        <v>15</v>
      </c>
      <c r="E51" s="19" t="str">
        <f>_xlfn.UNICHAR(9312 + tblCircledDigits[[#This Row],[Digit]] - 1)</f>
        <v>⑮</v>
      </c>
      <c r="F51" s="19">
        <f>_xlfn.UNICODE(tblCircledDigits[[#This Row],[Circled]])</f>
        <v>9326</v>
      </c>
    </row>
    <row r="52" spans="4:6" x14ac:dyDescent="0.25">
      <c r="D52" cm="1">
        <f t="array" ref="D52">ROW() - ROW(tblCircledDigits[#Headers])</f>
        <v>16</v>
      </c>
      <c r="E52" s="19" t="str">
        <f>_xlfn.UNICHAR(9312 + tblCircledDigits[[#This Row],[Digit]] - 1)</f>
        <v>⑯</v>
      </c>
      <c r="F52" s="19">
        <f>_xlfn.UNICODE(tblCircledDigits[[#This Row],[Circled]])</f>
        <v>9327</v>
      </c>
    </row>
    <row r="53" spans="4:6" x14ac:dyDescent="0.25">
      <c r="D53" cm="1">
        <f t="array" ref="D53">ROW() - ROW(tblCircledDigits[#Headers])</f>
        <v>17</v>
      </c>
      <c r="E53" s="19" t="str">
        <f>_xlfn.UNICHAR(9312 + tblCircledDigits[[#This Row],[Digit]] - 1)</f>
        <v>⑰</v>
      </c>
      <c r="F53" s="19">
        <f>_xlfn.UNICODE(tblCircledDigits[[#This Row],[Circled]])</f>
        <v>9328</v>
      </c>
    </row>
    <row r="54" spans="4:6" x14ac:dyDescent="0.25">
      <c r="D54" cm="1">
        <f t="array" ref="D54">ROW() - ROW(tblCircledDigits[#Headers])</f>
        <v>18</v>
      </c>
      <c r="E54" s="19" t="str">
        <f>_xlfn.UNICHAR(9312 + tblCircledDigits[[#This Row],[Digit]] - 1)</f>
        <v>⑱</v>
      </c>
      <c r="F54" s="19">
        <f>_xlfn.UNICODE(tblCircledDigits[[#This Row],[Circled]])</f>
        <v>9329</v>
      </c>
    </row>
    <row r="55" spans="4:6" x14ac:dyDescent="0.25">
      <c r="D55" cm="1">
        <f t="array" ref="D55">ROW() - ROW(tblCircledDigits[#Headers])</f>
        <v>19</v>
      </c>
      <c r="E55" s="19" t="str">
        <f>_xlfn.UNICHAR(9312 + tblCircledDigits[[#This Row],[Digit]] - 1)</f>
        <v>⑲</v>
      </c>
      <c r="F55" s="19">
        <f>_xlfn.UNICODE(tblCircledDigits[[#This Row],[Circled]])</f>
        <v>9330</v>
      </c>
    </row>
    <row r="56" spans="4:6" x14ac:dyDescent="0.25">
      <c r="D56" cm="1">
        <f t="array" ref="D56">ROW() - ROW(tblCircledDigits[#Headers])</f>
        <v>20</v>
      </c>
      <c r="E56" s="19" t="str">
        <f>_xlfn.UNICHAR(9312 + tblCircledDigits[[#This Row],[Digit]] - 1)</f>
        <v>⑳</v>
      </c>
      <c r="F56" s="19">
        <f>_xlfn.UNICODE(tblCircledDigits[[#This Row],[Circled]])</f>
        <v>9331</v>
      </c>
    </row>
    <row r="57" spans="4:6" x14ac:dyDescent="0.25">
      <c r="E57" s="19"/>
      <c r="F57" s="19"/>
    </row>
    <row r="58" spans="4:6" x14ac:dyDescent="0.25">
      <c r="E58" s="19"/>
      <c r="F58" s="19"/>
    </row>
  </sheetData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8E21-53B0-4CE0-9F3F-462128CEB030}">
  <sheetPr>
    <tabColor rgb="FFFFFF00"/>
  </sheetPr>
  <dimension ref="A1:E10"/>
  <sheetViews>
    <sheetView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98</v>
      </c>
      <c r="B1" s="18" t="str" cm="1">
        <f t="array" ref="B1">_xlfn.LAMBDA(_xlpm.numberStr,
    _xlfn.LET(
        _xlpm.charAry, MID(_xlpm.numberStr, _xlfn.SEQUENCE(LEN(_xlpm.numberStr)), 1),
        _xlfn.CONCAT(IFERROR(_xlfn.XLOOKUP(VALUE(_xlpm.charAry), tblBoldDigits[Digit], tblBoldDigits[Bold], _xlpm.charAry), _xlpm.charAry))
    )
)(A2)</f>
        <v>𝟭𝟮𝟯𝟰.𝟱𝟲</v>
      </c>
    </row>
    <row r="2" spans="1:5" x14ac:dyDescent="0.25">
      <c r="A2">
        <v>1234.56</v>
      </c>
    </row>
    <row r="4" spans="1:5" x14ac:dyDescent="0.25">
      <c r="A4" t="s">
        <v>115</v>
      </c>
      <c r="B4" s="18" cm="1">
        <f t="array" ref="B4">_xlfn.LAMBDA(_xlpm.x,_xlpm.sf,
    ROUND(_xlpm.x, -INT(LOG10(_xlpm.x)) + _xlpm.sf - 1)
)(A5, A6)</f>
        <v>120000</v>
      </c>
    </row>
    <row r="5" spans="1:5" x14ac:dyDescent="0.25">
      <c r="A5">
        <v>123456</v>
      </c>
    </row>
    <row r="6" spans="1:5" x14ac:dyDescent="0.25">
      <c r="A6">
        <v>2</v>
      </c>
    </row>
    <row r="8" spans="1:5" x14ac:dyDescent="0.25">
      <c r="A8" t="s">
        <v>116</v>
      </c>
      <c r="B8" s="18" t="str" cm="1">
        <f t="array" ref="B8">_xlfn.LAMBDA(_xlpm.x,_xlpm.sf,
    _xlfn.LET(
        _xlpm.dp, -INT(LOG10(_xlpm.x)) + _xlpm.sf - 1,
        _xlpm.xRounded, ROUND(_xlpm.x, _xlpm.dp),
        IF(_xlpm.xRounded &gt;= 0.00001,
            TEXT(_xlpm.xRounded, "#,0" &amp; IF(_xlpm.dp &gt;= 1, "." &amp; REPT("0", _xlpm.dp), "")),
            TEXT(_xlpm.xRounded, "0" &amp; IF(_xlpm.sf &gt; 1, "." &amp; REPT("0", _xlpm.sf - 1), "") &amp; "E+00")
        )
    )
)(A9, A10)</f>
        <v>0.00012</v>
      </c>
      <c r="E8" t="str" cm="1">
        <f t="array" ref="E8">BoldNumber(B8)</f>
        <v>𝟬.𝟬𝟬𝟬𝟭𝟮</v>
      </c>
    </row>
    <row r="9" spans="1:5" x14ac:dyDescent="0.25">
      <c r="A9">
        <v>1.2339999999999999E-4</v>
      </c>
      <c r="E9" t="str" cm="1">
        <f t="array" aca="1" ref="E9" ca="1">BoldNumber(RoundSFStr(pValue, 2))</f>
        <v>𝟬.𝟬𝟳𝟱</v>
      </c>
    </row>
    <row r="10" spans="1:5" x14ac:dyDescent="0.25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Hypothesis Testing</vt:lpstr>
      <vt:lpstr>Distributions</vt:lpstr>
      <vt:lpstr>t-test simulation</vt:lpstr>
      <vt:lpstr>Dev</vt:lpstr>
      <vt:lpstr>LAMBDA</vt:lpstr>
      <vt:lpstr>biggestBubbleSize</vt:lpstr>
      <vt:lpstr>bubbleOffsetYConst</vt:lpstr>
      <vt:lpstr>bubbleSizeScale</vt:lpstr>
      <vt:lpstr>inputSymbol</vt:lpstr>
      <vt:lpstr>lblOffsetXConst</vt:lpstr>
      <vt:lpstr>lblOffsetYConst</vt:lpstr>
      <vt:lpstr>meanWeightLabelJack</vt:lpstr>
      <vt:lpstr>meanWeightLabelJill</vt:lpstr>
      <vt:lpstr>N_</vt:lpstr>
      <vt:lpstr>nameHeavier</vt:lpstr>
      <vt:lpstr>nameLighter</vt:lpstr>
      <vt:lpstr>plotLabelDensity</vt:lpstr>
      <vt:lpstr>plotLabelStep</vt:lpstr>
      <vt:lpstr>plotLblOrdMag</vt:lpstr>
      <vt:lpstr>plotNSteps</vt:lpstr>
      <vt:lpstr>plotResolutionCoeff</vt:lpstr>
      <vt:lpstr>plotSDRange</vt:lpstr>
      <vt:lpstr>plotStepSize</vt:lpstr>
      <vt:lpstr>plotWeightMax</vt:lpstr>
      <vt:lpstr>plotWeightMin</vt:lpstr>
      <vt:lpstr>plotWeightRounding</vt:lpstr>
      <vt:lpstr>popMeanJack</vt:lpstr>
      <vt:lpstr>popMeanJill</vt:lpstr>
      <vt:lpstr>popSDJack</vt:lpstr>
      <vt:lpstr>popSDJill</vt:lpstr>
      <vt:lpstr>pValMeanMC</vt:lpstr>
      <vt:lpstr>pValMeanStr</vt:lpstr>
      <vt:lpstr>pValSFMC</vt:lpstr>
      <vt:lpstr>pValue</vt:lpstr>
      <vt:lpstr>pValueBold</vt:lpstr>
      <vt:lpstr>sampMeanJack</vt:lpstr>
      <vt:lpstr>sampMeanJill</vt:lpstr>
      <vt:lpstr>sampSDJack</vt:lpstr>
      <vt:lpstr>sampSDJill</vt:lpstr>
      <vt:lpstr>showWeightLabels</vt:lpstr>
      <vt:lpstr>tTestDF</vt:lpstr>
      <vt:lpstr>weightMax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Alvin</dc:creator>
  <cp:lastModifiedBy>Andrew Alvin</cp:lastModifiedBy>
  <dcterms:created xsi:type="dcterms:W3CDTF">2025-04-16T09:48:52Z</dcterms:created>
  <dcterms:modified xsi:type="dcterms:W3CDTF">2025-04-27T23:36:49Z</dcterms:modified>
</cp:coreProperties>
</file>