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PICT CMSY June\DataPoorComparisons\"/>
    </mc:Choice>
  </mc:AlternateContent>
  <bookViews>
    <workbookView xWindow="0" yWindow="0" windowWidth="17895" windowHeight="5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Y2" i="1"/>
  <c r="M3" i="1"/>
  <c r="AA4" i="1" l="1"/>
  <c r="AB4" i="1" s="1"/>
  <c r="AC4" i="1" s="1"/>
  <c r="AA3" i="1"/>
  <c r="AB3" i="1" s="1"/>
  <c r="AC3" i="1" s="1"/>
  <c r="J3" i="1"/>
  <c r="N3" i="1"/>
  <c r="O3" i="1" s="1"/>
  <c r="I3" i="1"/>
</calcChain>
</file>

<file path=xl/sharedStrings.xml><?xml version="1.0" encoding="utf-8"?>
<sst xmlns="http://schemas.openxmlformats.org/spreadsheetml/2006/main" count="61" uniqueCount="40">
  <si>
    <t>r</t>
  </si>
  <si>
    <t>r.low</t>
  </si>
  <si>
    <t>r.high</t>
  </si>
  <si>
    <t>k</t>
  </si>
  <si>
    <t>k.low</t>
  </si>
  <si>
    <t>k.high</t>
  </si>
  <si>
    <t>Initial.B.low</t>
  </si>
  <si>
    <t>Initial.B.high</t>
  </si>
  <si>
    <t>Final.B.low</t>
  </si>
  <si>
    <t>Final.B.High</t>
  </si>
  <si>
    <t>Int.B.Low</t>
  </si>
  <si>
    <t>Int.B.High</t>
  </si>
  <si>
    <t>q</t>
  </si>
  <si>
    <t>Alpha/Obs Error</t>
  </si>
  <si>
    <t>Beta/Process Error</t>
  </si>
  <si>
    <t>Stock</t>
  </si>
  <si>
    <t>Cod_7_ek</t>
  </si>
  <si>
    <t>Method</t>
  </si>
  <si>
    <t>CMSY</t>
  </si>
  <si>
    <t>BSM</t>
  </si>
  <si>
    <t>SPICT</t>
  </si>
  <si>
    <t>Description</t>
  </si>
  <si>
    <t>Intial.B</t>
  </si>
  <si>
    <t>Med</t>
  </si>
  <si>
    <t>Max.Ct</t>
  </si>
  <si>
    <t>Final.Ct</t>
  </si>
  <si>
    <t>sigma.log.r</t>
  </si>
  <si>
    <t>log.r</t>
  </si>
  <si>
    <t>log.k</t>
  </si>
  <si>
    <t>Default</t>
  </si>
  <si>
    <t>NA</t>
  </si>
  <si>
    <t>q.low</t>
  </si>
  <si>
    <t>q.high</t>
  </si>
  <si>
    <t>log.q</t>
  </si>
  <si>
    <t>log.q.sd</t>
  </si>
  <si>
    <t>Mean 5Yr  Catch</t>
  </si>
  <si>
    <t>Mean 5Yr  CPUE</t>
  </si>
  <si>
    <t>log.k.sd</t>
  </si>
  <si>
    <t>Comment</t>
  </si>
  <si>
    <t>q not set up as prior as not using CPUE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</si>
</sst>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topLeftCell="E1" workbookViewId="0">
      <selection activeCell="I3" sqref="I3"/>
    </sheetView>
  </sheetViews>
  <sheetFormatPr defaultRowHeight="15" x14ac:dyDescent="0.25"/>
  <cols>
    <col min="1" max="1" width="14.85546875" customWidth="1"/>
    <col min="2" max="2" width="12.28515625" customWidth="1"/>
    <col min="5" max="7" width="9.5703125" customWidth="1"/>
    <col min="10" max="10" width="14.42578125" customWidth="1"/>
    <col min="19" max="19" width="14.85546875" customWidth="1"/>
    <col min="20" max="20" width="15.28515625" customWidth="1"/>
    <col min="21" max="21" width="12.28515625" customWidth="1"/>
    <col min="22" max="22" width="12" customWidth="1"/>
    <col min="25" max="25" width="10.42578125" customWidth="1"/>
    <col min="26" max="26" width="14.140625" customWidth="1"/>
    <col min="31" max="31" width="15" customWidth="1"/>
  </cols>
  <sheetData>
    <row r="1" spans="1:32" x14ac:dyDescent="0.25">
      <c r="A1" t="s">
        <v>21</v>
      </c>
      <c r="B1" t="s">
        <v>15</v>
      </c>
      <c r="C1" t="s">
        <v>17</v>
      </c>
      <c r="D1" t="s">
        <v>24</v>
      </c>
      <c r="E1" t="s">
        <v>25</v>
      </c>
      <c r="F1" t="s">
        <v>35</v>
      </c>
      <c r="G1" t="s">
        <v>36</v>
      </c>
      <c r="H1" t="s">
        <v>0</v>
      </c>
      <c r="I1" t="s">
        <v>27</v>
      </c>
      <c r="J1" t="s">
        <v>26</v>
      </c>
      <c r="K1" t="s">
        <v>1</v>
      </c>
      <c r="L1" t="s">
        <v>2</v>
      </c>
      <c r="M1" t="s">
        <v>3</v>
      </c>
      <c r="N1" t="s">
        <v>28</v>
      </c>
      <c r="O1" t="s">
        <v>37</v>
      </c>
      <c r="P1" t="s">
        <v>4</v>
      </c>
      <c r="Q1" t="s">
        <v>5</v>
      </c>
      <c r="R1" t="s">
        <v>22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31</v>
      </c>
      <c r="Z1" t="s">
        <v>32</v>
      </c>
      <c r="AA1" t="s">
        <v>12</v>
      </c>
      <c r="AB1" t="s">
        <v>33</v>
      </c>
      <c r="AC1" t="s">
        <v>34</v>
      </c>
      <c r="AD1" t="s">
        <v>13</v>
      </c>
      <c r="AE1" t="s">
        <v>14</v>
      </c>
      <c r="AF1" t="s">
        <v>38</v>
      </c>
    </row>
    <row r="2" spans="1:32" x14ac:dyDescent="0.25">
      <c r="B2" t="s">
        <v>16</v>
      </c>
      <c r="C2" t="s">
        <v>18</v>
      </c>
      <c r="D2">
        <v>19809</v>
      </c>
      <c r="E2">
        <v>2237</v>
      </c>
      <c r="F2">
        <v>5.1459999999999999</v>
      </c>
      <c r="G2">
        <v>2.4750000000000002E-3</v>
      </c>
      <c r="H2" t="s">
        <v>30</v>
      </c>
      <c r="I2" t="s">
        <v>30</v>
      </c>
      <c r="J2" t="s">
        <v>30</v>
      </c>
      <c r="K2">
        <v>0.2</v>
      </c>
      <c r="L2">
        <v>0.8</v>
      </c>
      <c r="M2" t="s">
        <v>30</v>
      </c>
      <c r="N2" t="s">
        <v>30</v>
      </c>
      <c r="O2" t="s">
        <v>30</v>
      </c>
      <c r="P2">
        <v>20700</v>
      </c>
      <c r="Q2">
        <v>331700</v>
      </c>
      <c r="R2" t="s">
        <v>23</v>
      </c>
      <c r="S2">
        <v>0.2</v>
      </c>
      <c r="T2">
        <v>0.6</v>
      </c>
      <c r="U2">
        <v>0.01</v>
      </c>
      <c r="V2">
        <v>0.4</v>
      </c>
      <c r="W2" t="s">
        <v>29</v>
      </c>
      <c r="X2" t="s">
        <v>29</v>
      </c>
      <c r="Y2" s="1">
        <f>(0.5 * 0.4 *G2)/F2</f>
        <v>9.6191216478818528E-5</v>
      </c>
      <c r="Z2" s="1">
        <f>(0.8 *G2)/F2</f>
        <v>3.8476486591527411E-4</v>
      </c>
      <c r="AA2" s="1"/>
      <c r="AB2" s="1"/>
      <c r="AC2" s="1"/>
      <c r="AF2" t="s">
        <v>39</v>
      </c>
    </row>
    <row r="3" spans="1:32" x14ac:dyDescent="0.25">
      <c r="B3" t="s">
        <v>16</v>
      </c>
      <c r="C3" t="s">
        <v>19</v>
      </c>
      <c r="D3">
        <v>19809</v>
      </c>
      <c r="E3">
        <v>2237</v>
      </c>
      <c r="F3">
        <v>5.1459999999999999</v>
      </c>
      <c r="G3">
        <v>2.4750000000000002E-3</v>
      </c>
      <c r="H3">
        <v>0.5</v>
      </c>
      <c r="I3">
        <f>LOG(H3)</f>
        <v>-0.3010299956639812</v>
      </c>
      <c r="J3">
        <f>ABS(I3-(LOG(0.2))/2)</f>
        <v>4.8455006504028175E-2</v>
      </c>
      <c r="K3" t="s">
        <v>30</v>
      </c>
      <c r="L3" t="s">
        <v>30</v>
      </c>
      <c r="M3">
        <f>(P2+Q2)/2</f>
        <v>176200</v>
      </c>
      <c r="N3">
        <f>LOG(M3)</f>
        <v>5.2460059040760294</v>
      </c>
      <c r="O3">
        <f>(N3-(LOG(P2)))/4</f>
        <v>0.23250888965477801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s="1"/>
      <c r="Z3" s="1"/>
      <c r="AA3" s="1">
        <f>(Y2+Z2)/2</f>
        <v>2.4047804119704631E-4</v>
      </c>
      <c r="AB3" s="1">
        <f>LOG(AA3)</f>
        <v>-3.6189245742687213</v>
      </c>
      <c r="AC3" s="1">
        <f>(AB3-(LOG(Y2)))/4</f>
        <v>9.9485002168009373E-2</v>
      </c>
      <c r="AF3" t="s">
        <v>39</v>
      </c>
    </row>
    <row r="4" spans="1:32" x14ac:dyDescent="0.25">
      <c r="B4" t="s">
        <v>16</v>
      </c>
      <c r="C4" t="s">
        <v>20</v>
      </c>
      <c r="D4">
        <v>19809</v>
      </c>
      <c r="E4">
        <v>2237</v>
      </c>
      <c r="F4">
        <v>5.1459999999999999</v>
      </c>
      <c r="G4">
        <v>2.4750000000000002E-3</v>
      </c>
      <c r="Y4" s="1"/>
      <c r="Z4" s="1"/>
      <c r="AA4" s="1">
        <f>(Y2+Z2)/2</f>
        <v>2.4047804119704631E-4</v>
      </c>
      <c r="AB4" s="1">
        <f>LOG(AA4)</f>
        <v>-3.6189245742687213</v>
      </c>
      <c r="AC4" s="1">
        <f>(AB4-(LOG(Y2)))/4</f>
        <v>9.9485002168009373E-2</v>
      </c>
      <c r="AF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Bouch</dc:creator>
  <cp:lastModifiedBy>Paul Bouch</cp:lastModifiedBy>
  <dcterms:created xsi:type="dcterms:W3CDTF">2018-06-20T15:00:53Z</dcterms:created>
  <dcterms:modified xsi:type="dcterms:W3CDTF">2018-06-21T13:07:17Z</dcterms:modified>
</cp:coreProperties>
</file>