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BS2\ter-ver\3\"/>
    </mc:Choice>
  </mc:AlternateContent>
  <xr:revisionPtr revIDLastSave="0" documentId="13_ncr:1_{6B971065-7FD4-408F-AF42-00CA078EC11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C17" i="2"/>
  <c r="C16" i="2"/>
  <c r="C15" i="2" a="1"/>
  <c r="C15" i="2" s="1"/>
  <c r="C14" i="2"/>
  <c r="C13" i="2"/>
  <c r="C12" i="2"/>
  <c r="K7" i="2"/>
  <c r="J7" i="2"/>
  <c r="I7" i="2"/>
  <c r="H7" i="2"/>
  <c r="G7" i="2"/>
  <c r="F7" i="2"/>
  <c r="E7" i="2"/>
  <c r="D7" i="2"/>
  <c r="C7" i="2"/>
  <c r="B7" i="2"/>
  <c r="C16" i="1"/>
  <c r="B22" i="1" s="1"/>
  <c r="C12" i="1"/>
  <c r="C8" i="1" s="1"/>
  <c r="C11" i="1"/>
  <c r="C6" i="1"/>
  <c r="D6" i="1"/>
  <c r="E6" i="1"/>
  <c r="F6" i="1"/>
  <c r="G6" i="1"/>
  <c r="H6" i="1"/>
  <c r="I6" i="1"/>
  <c r="J6" i="1"/>
  <c r="K6" i="1"/>
  <c r="B6" i="1"/>
  <c r="H9" i="2" l="1"/>
  <c r="J9" i="2"/>
  <c r="B9" i="2"/>
  <c r="G9" i="2"/>
  <c r="I9" i="2"/>
  <c r="K9" i="2"/>
  <c r="C9" i="2"/>
  <c r="D9" i="2"/>
  <c r="E9" i="2"/>
  <c r="F9" i="2"/>
  <c r="K8" i="1"/>
  <c r="I8" i="1"/>
  <c r="F8" i="1"/>
  <c r="E8" i="1"/>
  <c r="H8" i="1"/>
  <c r="D8" i="1"/>
  <c r="B8" i="1"/>
  <c r="J8" i="1"/>
  <c r="G8" i="1"/>
  <c r="C14" i="1" l="1" a="1"/>
  <c r="C14" i="1" s="1"/>
  <c r="C15" i="1" s="1"/>
  <c r="C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<sst xmlns="http://schemas.openxmlformats.org/spreadsheetml/2006/main" count="25" uniqueCount="16">
  <si>
    <t>Перекрестная шлифовка</t>
  </si>
  <si>
    <t>Торцевая обточка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</si>
  <si>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  <scheme val="minor"/>
      </rPr>
      <t>x</t>
    </r>
  </si>
  <si>
    <t>n=</t>
  </si>
  <si>
    <t>AVG(x)</t>
  </si>
  <si>
    <t>D</t>
  </si>
  <si>
    <t>(δx - AVG(x)) ^2</t>
  </si>
  <si>
    <t>s^2</t>
  </si>
  <si>
    <r>
      <rPr>
        <sz val="14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расч</t>
    </r>
  </si>
  <si>
    <r>
      <rPr>
        <sz val="14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табл</t>
    </r>
  </si>
  <si>
    <t>α</t>
  </si>
  <si>
    <t xml:space="preserve">Ответ: </t>
  </si>
  <si>
    <t>Номер</t>
  </si>
  <si>
    <t>Хумасон</t>
  </si>
  <si>
    <t>Майал</t>
  </si>
  <si>
    <t>alpha=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</si>
</sst>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4" borderId="0" xfId="0" applyFont="1" applyFill="1" applyAlignment="1"/>
    <xf numFmtId="0" fontId="0" fillId="4" borderId="0" xfId="0" applyFill="1" applyAlignment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2" fillId="6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A22" sqref="A22:B22"/>
    </sheetView>
  </sheetViews>
  <sheetFormatPr defaultRowHeight="14.4" x14ac:dyDescent="0.3"/>
  <cols>
    <col min="1" max="1" width="25.33203125" customWidth="1"/>
  </cols>
  <sheetData>
    <row r="1" spans="1:11" x14ac:dyDescent="0.3">
      <c r="A1" s="1" t="s">
        <v>0</v>
      </c>
      <c r="B1" s="2">
        <v>16</v>
      </c>
      <c r="C1" s="2">
        <v>20</v>
      </c>
      <c r="D1" s="2">
        <v>14</v>
      </c>
      <c r="E1" s="2">
        <v>15</v>
      </c>
      <c r="F1" s="2">
        <v>19</v>
      </c>
      <c r="G1" s="2">
        <v>18</v>
      </c>
      <c r="H1" s="2">
        <v>18</v>
      </c>
      <c r="I1" s="2">
        <v>17</v>
      </c>
      <c r="J1" s="2">
        <v>19</v>
      </c>
      <c r="K1" s="2">
        <v>18</v>
      </c>
    </row>
    <row r="2" spans="1:11" x14ac:dyDescent="0.3">
      <c r="A2" s="1" t="s">
        <v>1</v>
      </c>
      <c r="B2" s="2">
        <v>13</v>
      </c>
      <c r="C2" s="2">
        <v>14</v>
      </c>
      <c r="D2" s="2">
        <v>19</v>
      </c>
      <c r="E2" s="2">
        <v>15</v>
      </c>
      <c r="F2" s="2">
        <v>14</v>
      </c>
      <c r="G2" s="2">
        <v>10</v>
      </c>
      <c r="H2" s="2">
        <v>17</v>
      </c>
      <c r="I2" s="2">
        <v>13</v>
      </c>
      <c r="J2" s="2">
        <v>21</v>
      </c>
      <c r="K2" s="2">
        <v>15</v>
      </c>
    </row>
    <row r="5" spans="1:11" x14ac:dyDescent="0.3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B6" s="3">
        <f>B1-B2</f>
        <v>3</v>
      </c>
      <c r="C6" s="3">
        <f>C1-C2</f>
        <v>6</v>
      </c>
      <c r="D6" s="3">
        <f>D1-D2</f>
        <v>-5</v>
      </c>
      <c r="E6" s="3">
        <f>E1-E2</f>
        <v>0</v>
      </c>
      <c r="F6" s="3">
        <f>F1-F2</f>
        <v>5</v>
      </c>
      <c r="G6" s="3">
        <f>G1-G2</f>
        <v>8</v>
      </c>
      <c r="H6" s="3">
        <f>H1-H2</f>
        <v>1</v>
      </c>
      <c r="I6" s="3">
        <f>I1-I2</f>
        <v>4</v>
      </c>
      <c r="J6" s="3">
        <f>J1-J2</f>
        <v>-2</v>
      </c>
      <c r="K6" s="3">
        <f>K1-K2</f>
        <v>3</v>
      </c>
    </row>
    <row r="7" spans="1:11" x14ac:dyDescent="0.3">
      <c r="B7" s="9" t="s">
        <v>6</v>
      </c>
      <c r="C7" s="9"/>
      <c r="D7" s="9"/>
      <c r="E7" s="9"/>
      <c r="F7" s="9"/>
      <c r="G7" s="9"/>
      <c r="H7" s="9"/>
      <c r="I7" s="9"/>
      <c r="J7" s="9"/>
      <c r="K7" s="9"/>
    </row>
    <row r="8" spans="1:11" x14ac:dyDescent="0.3">
      <c r="B8" s="10">
        <f>(B6-$C$12)^2</f>
        <v>0.4899999999999996</v>
      </c>
      <c r="C8" s="10">
        <f>(C6-$C$12)^2</f>
        <v>13.689999999999998</v>
      </c>
      <c r="D8" s="10">
        <f>(D6-$C$12)^2</f>
        <v>53.290000000000013</v>
      </c>
      <c r="E8" s="10">
        <f>(E6-$C$12)^2</f>
        <v>5.2900000000000009</v>
      </c>
      <c r="F8" s="10">
        <f>(F6-$C$12)^2</f>
        <v>7.2899999999999983</v>
      </c>
      <c r="G8" s="10">
        <f>(G6-$C$12)^2</f>
        <v>32.489999999999995</v>
      </c>
      <c r="H8" s="10">
        <f>(H6-$C$12)^2</f>
        <v>1.6900000000000006</v>
      </c>
      <c r="I8" s="10">
        <f>(I6-$C$12)^2</f>
        <v>2.8899999999999992</v>
      </c>
      <c r="J8" s="10">
        <f>(J6-$C$12)^2</f>
        <v>18.490000000000006</v>
      </c>
      <c r="K8" s="10">
        <f>(K6-$C$12)^2</f>
        <v>0.4899999999999996</v>
      </c>
    </row>
    <row r="11" spans="1:11" x14ac:dyDescent="0.3">
      <c r="B11" s="6" t="s">
        <v>3</v>
      </c>
      <c r="C11" s="7">
        <f>COUNT(B6:K6)</f>
        <v>10</v>
      </c>
    </row>
    <row r="12" spans="1:11" x14ac:dyDescent="0.3">
      <c r="B12" s="6" t="s">
        <v>4</v>
      </c>
      <c r="C12" s="7">
        <f>1/$C$11 *(SUM(B6:K6))</f>
        <v>2.3000000000000003</v>
      </c>
    </row>
    <row r="13" spans="1:11" x14ac:dyDescent="0.3">
      <c r="B13" s="6" t="s">
        <v>5</v>
      </c>
      <c r="C13" s="7">
        <f>1/$C$11*(SUM(B8:K8))</f>
        <v>13.610000000000003</v>
      </c>
    </row>
    <row r="14" spans="1:11" x14ac:dyDescent="0.3">
      <c r="B14" s="6" t="s">
        <v>7</v>
      </c>
      <c r="C14" s="7" cm="1">
        <f t="array" ref="C14" xml:space="preserve"> 1/(C11-1) * SUM(B8:K8*C11)</f>
        <v>151.22222222222226</v>
      </c>
    </row>
    <row r="15" spans="1:11" ht="18" x14ac:dyDescent="0.35">
      <c r="B15" s="8" t="s">
        <v>8</v>
      </c>
      <c r="C15" s="7">
        <f>C12/SQRT(C14/C11)</f>
        <v>0.59145271284831857</v>
      </c>
    </row>
    <row r="16" spans="1:11" ht="18" x14ac:dyDescent="0.35">
      <c r="B16" s="8" t="s">
        <v>9</v>
      </c>
      <c r="C16" s="7">
        <f>_xlfn.F.INV.RT(C17,C11-1,C11-1)</f>
        <v>3.17889310445827</v>
      </c>
    </row>
    <row r="17" spans="1:3" x14ac:dyDescent="0.3">
      <c r="B17" s="11" t="s">
        <v>10</v>
      </c>
      <c r="C17" s="7">
        <v>0.05</v>
      </c>
    </row>
    <row r="18" spans="1:3" x14ac:dyDescent="0.3">
      <c r="B18" s="6"/>
      <c r="C18" s="7"/>
    </row>
    <row r="19" spans="1:3" x14ac:dyDescent="0.3">
      <c r="B19" s="6"/>
      <c r="C19" s="7"/>
    </row>
    <row r="20" spans="1:3" x14ac:dyDescent="0.3">
      <c r="B20" s="6"/>
      <c r="C20" s="7"/>
    </row>
    <row r="22" spans="1:3" x14ac:dyDescent="0.3">
      <c r="A22" t="s">
        <v>11</v>
      </c>
      <c r="B22" t="b">
        <f>C15&lt;C16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7AF4-16BE-4501-8216-603FE97596DB}">
  <dimension ref="A1:N21"/>
  <sheetViews>
    <sheetView tabSelected="1" workbookViewId="0">
      <selection activeCell="T12" sqref="T12"/>
    </sheetView>
  </sheetViews>
  <sheetFormatPr defaultRowHeight="14.4" x14ac:dyDescent="0.3"/>
  <sheetData>
    <row r="1" spans="1:14" x14ac:dyDescent="0.3">
      <c r="A1" s="9" t="s">
        <v>12</v>
      </c>
      <c r="B1" s="12">
        <v>1332</v>
      </c>
      <c r="C1" s="12">
        <v>3607</v>
      </c>
      <c r="D1" s="12">
        <v>3998</v>
      </c>
      <c r="E1" s="12">
        <v>4111</v>
      </c>
      <c r="F1" s="12">
        <v>5308</v>
      </c>
      <c r="G1" s="12">
        <v>5866</v>
      </c>
      <c r="H1" s="12">
        <v>6661</v>
      </c>
      <c r="I1" s="12">
        <v>6703</v>
      </c>
      <c r="J1" s="12">
        <v>7625</v>
      </c>
      <c r="K1" s="12">
        <v>7679</v>
      </c>
      <c r="M1" s="14" t="s">
        <v>15</v>
      </c>
      <c r="N1" s="12">
        <v>0.05</v>
      </c>
    </row>
    <row r="2" spans="1:14" x14ac:dyDescent="0.3">
      <c r="A2" s="9" t="s">
        <v>13</v>
      </c>
      <c r="B2" s="12">
        <v>1507</v>
      </c>
      <c r="C2" s="12">
        <v>858</v>
      </c>
      <c r="D2" s="12">
        <v>1205</v>
      </c>
      <c r="E2" s="12">
        <v>832</v>
      </c>
      <c r="F2" s="12">
        <v>2206</v>
      </c>
      <c r="G2" s="12">
        <v>924</v>
      </c>
      <c r="H2" s="12">
        <v>4607</v>
      </c>
      <c r="I2" s="12">
        <v>2592</v>
      </c>
      <c r="J2" s="12">
        <v>1930</v>
      </c>
      <c r="K2" s="12">
        <v>5378</v>
      </c>
    </row>
    <row r="3" spans="1:14" x14ac:dyDescent="0.3">
      <c r="A3" s="9" t="s">
        <v>14</v>
      </c>
      <c r="B3" s="12">
        <v>1471</v>
      </c>
      <c r="C3" s="12">
        <v>778</v>
      </c>
      <c r="D3" s="12">
        <v>1155</v>
      </c>
      <c r="E3" s="12">
        <v>915</v>
      </c>
      <c r="F3" s="12">
        <v>2194</v>
      </c>
      <c r="G3" s="12">
        <v>1033</v>
      </c>
      <c r="H3" s="12">
        <v>4430</v>
      </c>
      <c r="I3" s="12">
        <v>2670</v>
      </c>
      <c r="J3" s="12">
        <v>2050</v>
      </c>
      <c r="K3" s="12">
        <v>5278</v>
      </c>
    </row>
    <row r="6" spans="1:14" x14ac:dyDescent="0.3">
      <c r="B6" s="4" t="s">
        <v>2</v>
      </c>
      <c r="C6" s="5"/>
      <c r="D6" s="5"/>
      <c r="E6" s="5"/>
      <c r="F6" s="5"/>
      <c r="G6" s="5"/>
      <c r="H6" s="5"/>
      <c r="I6" s="5"/>
      <c r="J6" s="5"/>
      <c r="K6" s="5"/>
    </row>
    <row r="7" spans="1:14" x14ac:dyDescent="0.3">
      <c r="B7" s="3">
        <f>B2-B3</f>
        <v>36</v>
      </c>
      <c r="C7" s="3">
        <f>C2-C3</f>
        <v>80</v>
      </c>
      <c r="D7" s="3">
        <f>D2-D3</f>
        <v>50</v>
      </c>
      <c r="E7" s="3">
        <f>E2-E3</f>
        <v>-83</v>
      </c>
      <c r="F7" s="3">
        <f>F2-F3</f>
        <v>12</v>
      </c>
      <c r="G7" s="3">
        <f>G2-G3</f>
        <v>-109</v>
      </c>
      <c r="H7" s="3">
        <f>H2-H3</f>
        <v>177</v>
      </c>
      <c r="I7" s="3">
        <f>I2-I3</f>
        <v>-78</v>
      </c>
      <c r="J7" s="3">
        <f>J2-J3</f>
        <v>-120</v>
      </c>
      <c r="K7" s="3">
        <f>K2-K3</f>
        <v>100</v>
      </c>
    </row>
    <row r="8" spans="1:14" x14ac:dyDescent="0.3">
      <c r="B8" s="6" t="s">
        <v>6</v>
      </c>
      <c r="C8" s="6"/>
      <c r="D8" s="6"/>
      <c r="E8" s="6"/>
      <c r="F8" s="6"/>
      <c r="G8" s="6"/>
      <c r="H8" s="6"/>
      <c r="I8" s="6"/>
      <c r="J8" s="6"/>
      <c r="K8" s="6"/>
    </row>
    <row r="9" spans="1:14" x14ac:dyDescent="0.3">
      <c r="B9" s="13">
        <f>(B7-$C$12)^2</f>
        <v>676</v>
      </c>
      <c r="C9" s="13">
        <f>(C7-$C$12)^2</f>
        <v>4900</v>
      </c>
      <c r="D9" s="13">
        <f>(D7-$C$12)^2</f>
        <v>1600</v>
      </c>
      <c r="E9" s="13">
        <f>(E7-$C$12)^2</f>
        <v>8649</v>
      </c>
      <c r="F9" s="13">
        <f>(F7-$C$12)^2</f>
        <v>4</v>
      </c>
      <c r="G9" s="13">
        <f>(G7-$C$12)^2</f>
        <v>14161</v>
      </c>
      <c r="H9" s="13">
        <f>(H7-$C$12)^2</f>
        <v>27889</v>
      </c>
      <c r="I9" s="13">
        <f>(I7-$C$12)^2</f>
        <v>7744</v>
      </c>
      <c r="J9" s="13">
        <f>(J7-$C$12)^2</f>
        <v>16900</v>
      </c>
      <c r="K9" s="13">
        <f>(K7-$C$12)^2</f>
        <v>8100</v>
      </c>
    </row>
    <row r="12" spans="1:14" x14ac:dyDescent="0.3">
      <c r="B12" s="6" t="s">
        <v>3</v>
      </c>
      <c r="C12" s="7">
        <f>COUNT(B7:K7)</f>
        <v>10</v>
      </c>
    </row>
    <row r="13" spans="1:14" x14ac:dyDescent="0.3">
      <c r="B13" s="6" t="s">
        <v>4</v>
      </c>
      <c r="C13" s="7">
        <f>1/$C$12 *(SUM(B7:K7))</f>
        <v>6.5</v>
      </c>
    </row>
    <row r="14" spans="1:14" x14ac:dyDescent="0.3">
      <c r="B14" s="6" t="s">
        <v>5</v>
      </c>
      <c r="C14" s="7">
        <f>1/$C$12*(SUM(B9:K9))</f>
        <v>9062.3000000000011</v>
      </c>
    </row>
    <row r="15" spans="1:14" x14ac:dyDescent="0.3">
      <c r="B15" s="6" t="s">
        <v>7</v>
      </c>
      <c r="C15" s="7" cm="1">
        <f t="array" ref="C15" xml:space="preserve"> 1/(C13-1) * SUM(B9:K9*C12)</f>
        <v>164769.09090909091</v>
      </c>
    </row>
    <row r="16" spans="1:14" ht="18" x14ac:dyDescent="0.35">
      <c r="B16" s="8" t="s">
        <v>8</v>
      </c>
      <c r="C16" s="7">
        <f>C14/SQRT(C15/C12)</f>
        <v>70.599327192261541</v>
      </c>
    </row>
    <row r="17" spans="1:3" ht="18" x14ac:dyDescent="0.35">
      <c r="B17" s="8" t="s">
        <v>9</v>
      </c>
      <c r="C17" s="7">
        <f>_xlfn.F.INV.RT(N1,C12-1,C13)</f>
        <v>4.099015541716521</v>
      </c>
    </row>
    <row r="21" spans="1:3" x14ac:dyDescent="0.3">
      <c r="A21" t="s">
        <v>11</v>
      </c>
      <c r="B21" t="b">
        <f>C16&lt;C17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2015-06-05T18:19:34Z</dcterms:created>
  <dcterms:modified xsi:type="dcterms:W3CDTF">2023-12-12T17:41:04Z</dcterms:modified>
</cp:coreProperties>
</file>