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cygwin64\home\paulc\github\LOG2810\"/>
    </mc:Choice>
  </mc:AlternateContent>
  <xr:revisionPtr revIDLastSave="0" documentId="13_ncr:1_{AD5D87A6-7365-418C-9100-83CC25B435F0}" xr6:coauthVersionLast="40" xr6:coauthVersionMax="40" xr10:uidLastSave="{00000000-0000-0000-0000-000000000000}"/>
  <bookViews>
    <workbookView xWindow="2805" yWindow="3150" windowWidth="10920" windowHeight="8400" xr2:uid="{00000000-000D-0000-FFFF-FFFF00000000}"/>
  </bookViews>
  <sheets>
    <sheet name="Individus" sheetId="1" r:id="rId1"/>
    <sheet name="Cheve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 s="1"/>
  <c r="P9" i="1"/>
  <c r="P10" i="1" s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I9" i="1"/>
  <c r="I10" i="1" s="1"/>
  <c r="L7" i="1"/>
  <c r="M6" i="1"/>
  <c r="M7" i="1" s="1"/>
  <c r="L6" i="1"/>
  <c r="K6" i="1"/>
  <c r="K7" i="1" s="1"/>
  <c r="J6" i="1"/>
  <c r="J7" i="1" s="1"/>
  <c r="I6" i="1"/>
  <c r="I7" i="1" s="1"/>
  <c r="L3" i="1"/>
  <c r="L4" i="1" s="1"/>
  <c r="K3" i="1"/>
  <c r="K4" i="1" s="1"/>
  <c r="J3" i="1"/>
  <c r="J4" i="1" s="1"/>
  <c r="I3" i="1"/>
  <c r="I4" i="1" s="1"/>
  <c r="G4" i="1" l="1"/>
  <c r="G7" i="1"/>
  <c r="G3" i="1"/>
  <c r="G6" i="1"/>
  <c r="G9" i="1"/>
</calcChain>
</file>

<file path=xl/sharedStrings.xml><?xml version="1.0" encoding="utf-8"?>
<sst xmlns="http://schemas.openxmlformats.org/spreadsheetml/2006/main" count="578" uniqueCount="94">
  <si>
    <t>Elorida</t>
  </si>
  <si>
    <t>Clorise</t>
  </si>
  <si>
    <t>Abdoulaye</t>
  </si>
  <si>
    <t>Maximer</t>
  </si>
  <si>
    <t>Nathurin</t>
  </si>
  <si>
    <t>Maurice</t>
  </si>
  <si>
    <t>Adam</t>
  </si>
  <si>
    <t>Adilard</t>
  </si>
  <si>
    <t>Adomard</t>
  </si>
  <si>
    <t>Adjudor</t>
  </si>
  <si>
    <t>Adrien</t>
  </si>
  <si>
    <t>Alarie</t>
  </si>
  <si>
    <t>Florence</t>
  </si>
  <si>
    <t>Midiril</t>
  </si>
  <si>
    <t>Morido</t>
  </si>
  <si>
    <t>Michel</t>
  </si>
  <si>
    <t>Florianne</t>
  </si>
  <si>
    <t>Fortuna</t>
  </si>
  <si>
    <t>France</t>
  </si>
  <si>
    <t>Alban</t>
  </si>
  <si>
    <t>Albarick</t>
  </si>
  <si>
    <t>Albert</t>
  </si>
  <si>
    <t>Prisca</t>
  </si>
  <si>
    <t>Pecine</t>
  </si>
  <si>
    <t>Pulagie</t>
  </si>
  <si>
    <t>Fleurina</t>
  </si>
  <si>
    <t>Flora</t>
  </si>
  <si>
    <t>Flore</t>
  </si>
  <si>
    <t>Penelope</t>
  </si>
  <si>
    <t>Perrine</t>
  </si>
  <si>
    <t>Rita</t>
  </si>
  <si>
    <t>Rolande</t>
  </si>
  <si>
    <t>Marx</t>
  </si>
  <si>
    <t>Romane</t>
  </si>
  <si>
    <t>Martin</t>
  </si>
  <si>
    <t>Miville</t>
  </si>
  <si>
    <t>Mohammed</t>
  </si>
  <si>
    <t>Moussa</t>
  </si>
  <si>
    <t>Mozart</t>
  </si>
  <si>
    <t>Fabienne</t>
  </si>
  <si>
    <t>Fabiola</t>
  </si>
  <si>
    <t>Majoric</t>
  </si>
  <si>
    <t>Malko</t>
  </si>
  <si>
    <t>Folece</t>
  </si>
  <si>
    <t>Rosalie</t>
  </si>
  <si>
    <t>Rose</t>
  </si>
  <si>
    <t>Marc</t>
  </si>
  <si>
    <t>Marcel</t>
  </si>
  <si>
    <t>Fernande</t>
  </si>
  <si>
    <t>Fleurette</t>
  </si>
  <si>
    <t>N</t>
  </si>
  <si>
    <t>R</t>
  </si>
  <si>
    <t>B</t>
  </si>
  <si>
    <t>M</t>
  </si>
  <si>
    <t>V</t>
  </si>
  <si>
    <t>G</t>
  </si>
  <si>
    <t>GE</t>
  </si>
  <si>
    <t>GM</t>
  </si>
  <si>
    <t>GP</t>
  </si>
  <si>
    <t>GA</t>
  </si>
  <si>
    <t>GI</t>
  </si>
  <si>
    <t>GC</t>
  </si>
  <si>
    <t>GInd</t>
  </si>
  <si>
    <t>GB</t>
  </si>
  <si>
    <t>ER</t>
  </si>
  <si>
    <t>Tous cheveux Marons</t>
  </si>
  <si>
    <t>Tous cheveux Noir</t>
  </si>
  <si>
    <t>Tous Cheveux Blonds</t>
  </si>
  <si>
    <t>Tous cheveux Roux</t>
  </si>
  <si>
    <t>Tous Yeux Bleu</t>
  </si>
  <si>
    <t>Tous yeux Gris</t>
  </si>
  <si>
    <t>Tous yeux Marons</t>
  </si>
  <si>
    <t>Tous yeux Noir</t>
  </si>
  <si>
    <t>Tous Génie GE</t>
  </si>
  <si>
    <t>Tous Génie GP</t>
  </si>
  <si>
    <t>Tous Génie GI</t>
  </si>
  <si>
    <t>Tous Génie GM</t>
  </si>
  <si>
    <t>Tous Génie GA</t>
  </si>
  <si>
    <t>Tous Génie GC</t>
  </si>
  <si>
    <t>Tous Génie GB</t>
  </si>
  <si>
    <t>Statistique</t>
  </si>
  <si>
    <t>Yeux</t>
  </si>
  <si>
    <t>Cheveux</t>
  </si>
  <si>
    <t>Blond</t>
  </si>
  <si>
    <t>Maron</t>
  </si>
  <si>
    <t>Noir</t>
  </si>
  <si>
    <t>Roux</t>
  </si>
  <si>
    <t>Bleu</t>
  </si>
  <si>
    <t>Gris</t>
  </si>
  <si>
    <t>Marron</t>
  </si>
  <si>
    <t>Vert</t>
  </si>
  <si>
    <t>Total</t>
  </si>
  <si>
    <t>Nb</t>
  </si>
  <si>
    <t>Génie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</si>
</sst>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_);[Red]\(#,##0.00\ &quot;$&quot;\)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1" xfId="0" applyFill="1" applyBorder="1"/>
    <xf numFmtId="0" fontId="0" fillId="4" borderId="10" xfId="0" applyFill="1" applyBorder="1"/>
    <xf numFmtId="0" fontId="0" fillId="2" borderId="0" xfId="0" applyFill="1"/>
    <xf numFmtId="0" fontId="0" fillId="0" borderId="13" xfId="0" applyBorder="1"/>
    <xf numFmtId="164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A4" workbookViewId="0">
      <selection activeCell="B12" sqref="B12"/>
    </sheetView>
  </sheetViews>
  <sheetFormatPr defaultColWidth="10.6640625" defaultRowHeight="14.25" x14ac:dyDescent="0.45"/>
  <sheetData>
    <row r="1" spans="1:17" x14ac:dyDescent="0.45">
      <c r="A1" t="s">
        <v>8</v>
      </c>
      <c r="B1" t="s">
        <v>52</v>
      </c>
      <c r="C1" t="s">
        <v>52</v>
      </c>
      <c r="D1" t="s">
        <v>56</v>
      </c>
      <c r="G1" s="22" t="s">
        <v>91</v>
      </c>
      <c r="H1" s="22" t="s">
        <v>80</v>
      </c>
      <c r="I1" s="22"/>
      <c r="J1" s="22"/>
      <c r="K1" s="22"/>
      <c r="L1" s="22"/>
      <c r="M1" s="22"/>
      <c r="N1" s="22"/>
      <c r="O1" s="22"/>
      <c r="P1" s="22"/>
      <c r="Q1" s="22"/>
    </row>
    <row r="2" spans="1:17" x14ac:dyDescent="0.45">
      <c r="A2" t="s">
        <v>13</v>
      </c>
      <c r="B2" t="s">
        <v>52</v>
      </c>
      <c r="C2" t="s">
        <v>50</v>
      </c>
      <c r="D2" t="s">
        <v>56</v>
      </c>
      <c r="G2" s="22"/>
      <c r="H2" s="22" t="s">
        <v>82</v>
      </c>
      <c r="I2" s="22" t="s">
        <v>83</v>
      </c>
      <c r="J2" s="23" t="s">
        <v>84</v>
      </c>
      <c r="K2" s="22" t="s">
        <v>85</v>
      </c>
      <c r="L2" s="22" t="s">
        <v>86</v>
      </c>
      <c r="M2" s="22"/>
      <c r="N2" s="22"/>
      <c r="O2" s="22"/>
      <c r="P2" s="22"/>
      <c r="Q2" s="22"/>
    </row>
    <row r="3" spans="1:17" x14ac:dyDescent="0.45">
      <c r="A3" t="s">
        <v>17</v>
      </c>
      <c r="B3" t="s">
        <v>52</v>
      </c>
      <c r="C3" t="s">
        <v>55</v>
      </c>
      <c r="D3" t="s">
        <v>58</v>
      </c>
      <c r="G3" s="22">
        <f>SUM(I3:L3)</f>
        <v>50</v>
      </c>
      <c r="H3" s="22" t="s">
        <v>92</v>
      </c>
      <c r="I3" s="22">
        <f>COUNTIF(B:B,"B")</f>
        <v>11</v>
      </c>
      <c r="J3" s="22">
        <f>COUNTIF(B:B,"M")</f>
        <v>13</v>
      </c>
      <c r="K3" s="22">
        <f>COUNTIF(B:B,"N")</f>
        <v>17</v>
      </c>
      <c r="L3" s="22">
        <f>COUNTIF(B:B,"R")</f>
        <v>9</v>
      </c>
      <c r="M3" s="22"/>
      <c r="N3" s="22"/>
      <c r="O3" s="22"/>
      <c r="P3" s="22"/>
      <c r="Q3" s="22"/>
    </row>
    <row r="4" spans="1:17" x14ac:dyDescent="0.45">
      <c r="A4" t="s">
        <v>18</v>
      </c>
      <c r="B4" t="s">
        <v>52</v>
      </c>
      <c r="C4" t="s">
        <v>50</v>
      </c>
      <c r="D4" t="s">
        <v>63</v>
      </c>
      <c r="G4" s="22">
        <f>SUM(I4:L4)</f>
        <v>100</v>
      </c>
      <c r="H4" s="22" t="s">
        <v>80</v>
      </c>
      <c r="I4" s="22">
        <f>I3*100/50</f>
        <v>22</v>
      </c>
      <c r="J4" s="22">
        <f t="shared" ref="J4:L4" si="0">J3*100/50</f>
        <v>26</v>
      </c>
      <c r="K4" s="22">
        <f t="shared" si="0"/>
        <v>34</v>
      </c>
      <c r="L4" s="22">
        <f t="shared" si="0"/>
        <v>18</v>
      </c>
      <c r="M4" s="22"/>
      <c r="N4" s="22"/>
      <c r="O4" s="22"/>
      <c r="P4" s="22"/>
      <c r="Q4" s="22"/>
    </row>
    <row r="5" spans="1:17" x14ac:dyDescent="0.45">
      <c r="A5" t="s">
        <v>24</v>
      </c>
      <c r="B5" t="s">
        <v>52</v>
      </c>
      <c r="C5" t="s">
        <v>55</v>
      </c>
      <c r="D5" t="s">
        <v>60</v>
      </c>
      <c r="G5" s="22"/>
      <c r="H5" s="22" t="s">
        <v>81</v>
      </c>
      <c r="I5" s="22" t="s">
        <v>87</v>
      </c>
      <c r="J5" s="22" t="s">
        <v>85</v>
      </c>
      <c r="K5" s="22" t="s">
        <v>88</v>
      </c>
      <c r="L5" s="22" t="s">
        <v>89</v>
      </c>
      <c r="M5" s="22" t="s">
        <v>90</v>
      </c>
      <c r="N5" s="22"/>
      <c r="O5" s="22"/>
      <c r="P5" s="22"/>
      <c r="Q5" s="22"/>
    </row>
    <row r="6" spans="1:17" x14ac:dyDescent="0.45">
      <c r="A6" t="s">
        <v>28</v>
      </c>
      <c r="B6" t="s">
        <v>52</v>
      </c>
      <c r="C6" t="s">
        <v>53</v>
      </c>
      <c r="D6" t="s">
        <v>56</v>
      </c>
      <c r="G6" s="22">
        <f>SUM(I6:M6)</f>
        <v>50</v>
      </c>
      <c r="H6" s="22" t="s">
        <v>92</v>
      </c>
      <c r="I6" s="22">
        <f>COUNTIF(C:C,"B")</f>
        <v>17</v>
      </c>
      <c r="J6" s="22">
        <f>COUNTIF(C:C,"N")</f>
        <v>12</v>
      </c>
      <c r="K6" s="22">
        <f>COUNTIF(C:C,"G")</f>
        <v>13</v>
      </c>
      <c r="L6" s="22">
        <f>COUNTIF(C:C,"M")</f>
        <v>1</v>
      </c>
      <c r="M6" s="22">
        <f>COUNTIF(C:C,"V")</f>
        <v>7</v>
      </c>
      <c r="N6" s="22"/>
      <c r="O6" s="22"/>
      <c r="P6" s="22"/>
      <c r="Q6" s="22"/>
    </row>
    <row r="7" spans="1:17" x14ac:dyDescent="0.45">
      <c r="A7" t="s">
        <v>29</v>
      </c>
      <c r="B7" t="s">
        <v>52</v>
      </c>
      <c r="C7" t="s">
        <v>52</v>
      </c>
      <c r="D7" t="s">
        <v>56</v>
      </c>
      <c r="G7" s="22">
        <f>SUM(I7:M7)</f>
        <v>100</v>
      </c>
      <c r="H7" s="22" t="s">
        <v>80</v>
      </c>
      <c r="I7" s="22">
        <f>I6*100/50</f>
        <v>34</v>
      </c>
      <c r="J7" s="22">
        <f t="shared" ref="J7:M7" si="1">J6*100/50</f>
        <v>24</v>
      </c>
      <c r="K7" s="22">
        <f t="shared" si="1"/>
        <v>26</v>
      </c>
      <c r="L7" s="22">
        <f t="shared" si="1"/>
        <v>2</v>
      </c>
      <c r="M7" s="22">
        <f t="shared" si="1"/>
        <v>14</v>
      </c>
      <c r="N7" s="22"/>
      <c r="O7" s="22"/>
      <c r="P7" s="22"/>
      <c r="Q7" s="22"/>
    </row>
    <row r="8" spans="1:17" x14ac:dyDescent="0.45">
      <c r="A8" t="s">
        <v>30</v>
      </c>
      <c r="B8" t="s">
        <v>52</v>
      </c>
      <c r="C8" t="s">
        <v>55</v>
      </c>
      <c r="D8" t="s">
        <v>57</v>
      </c>
      <c r="G8" s="22"/>
      <c r="H8" s="22" t="s">
        <v>93</v>
      </c>
      <c r="I8" s="22" t="s">
        <v>60</v>
      </c>
      <c r="J8" s="22" t="s">
        <v>56</v>
      </c>
      <c r="K8" s="22" t="s">
        <v>58</v>
      </c>
      <c r="L8" s="22" t="s">
        <v>61</v>
      </c>
      <c r="M8" s="22" t="s">
        <v>59</v>
      </c>
      <c r="N8" s="22" t="s">
        <v>57</v>
      </c>
      <c r="O8" s="22" t="s">
        <v>63</v>
      </c>
      <c r="P8" s="22" t="s">
        <v>62</v>
      </c>
      <c r="Q8" s="22" t="s">
        <v>64</v>
      </c>
    </row>
    <row r="9" spans="1:17" x14ac:dyDescent="0.45">
      <c r="A9" t="s">
        <v>31</v>
      </c>
      <c r="B9" t="s">
        <v>52</v>
      </c>
      <c r="C9" t="s">
        <v>50</v>
      </c>
      <c r="D9" t="s">
        <v>61</v>
      </c>
      <c r="G9" s="22">
        <f>SUM(I9:Q9)</f>
        <v>50</v>
      </c>
      <c r="H9" s="22" t="s">
        <v>92</v>
      </c>
      <c r="I9" s="22">
        <f>COUNTIF(D:D,"GI")</f>
        <v>6</v>
      </c>
      <c r="J9" s="22">
        <f>COUNTIF(D:D,"GE")</f>
        <v>8</v>
      </c>
      <c r="K9" s="22">
        <f>COUNTIF(D:D,"GP")</f>
        <v>4</v>
      </c>
      <c r="L9" s="22">
        <f>COUNTIF(D:D,"GC")</f>
        <v>6</v>
      </c>
      <c r="M9" s="22">
        <f>COUNTIF(D:D,"GA")</f>
        <v>6</v>
      </c>
      <c r="N9" s="22">
        <f>COUNTIF(D:D,"GM")</f>
        <v>7</v>
      </c>
      <c r="O9" s="22">
        <f>COUNTIF(D:D,"GB")</f>
        <v>5</v>
      </c>
      <c r="P9" s="22">
        <f>COUNTIF(D:D,"GInd")</f>
        <v>5</v>
      </c>
      <c r="Q9" s="22">
        <f>COUNTIF(D:D,"ER")</f>
        <v>3</v>
      </c>
    </row>
    <row r="10" spans="1:17" x14ac:dyDescent="0.45">
      <c r="A10" t="s">
        <v>36</v>
      </c>
      <c r="B10" t="s">
        <v>52</v>
      </c>
      <c r="C10" t="s">
        <v>55</v>
      </c>
      <c r="D10" t="s">
        <v>59</v>
      </c>
      <c r="G10" s="22"/>
      <c r="H10" s="22" t="s">
        <v>80</v>
      </c>
      <c r="I10" s="22">
        <f>I9*100/50</f>
        <v>12</v>
      </c>
      <c r="J10" s="22">
        <f t="shared" ref="J10:Q10" si="2">J9*100/50</f>
        <v>16</v>
      </c>
      <c r="K10" s="22">
        <f t="shared" si="2"/>
        <v>8</v>
      </c>
      <c r="L10" s="22">
        <f t="shared" si="2"/>
        <v>12</v>
      </c>
      <c r="M10" s="22">
        <f t="shared" si="2"/>
        <v>12</v>
      </c>
      <c r="N10" s="22">
        <f t="shared" si="2"/>
        <v>14</v>
      </c>
      <c r="O10" s="22">
        <f t="shared" si="2"/>
        <v>10</v>
      </c>
      <c r="P10" s="22">
        <f t="shared" si="2"/>
        <v>10</v>
      </c>
      <c r="Q10" s="22">
        <f t="shared" si="2"/>
        <v>6</v>
      </c>
    </row>
    <row r="11" spans="1:17" x14ac:dyDescent="0.45">
      <c r="A11" t="s">
        <v>41</v>
      </c>
      <c r="B11" t="s">
        <v>52</v>
      </c>
      <c r="C11" t="s">
        <v>55</v>
      </c>
      <c r="D11" t="s">
        <v>61</v>
      </c>
    </row>
    <row r="12" spans="1:17" x14ac:dyDescent="0.45">
      <c r="A12" t="s">
        <v>11</v>
      </c>
      <c r="B12" t="s">
        <v>53</v>
      </c>
      <c r="C12" t="s">
        <v>54</v>
      </c>
      <c r="D12" t="s">
        <v>63</v>
      </c>
    </row>
    <row r="13" spans="1:17" ht="14.65" thickBot="1" x14ac:dyDescent="0.5">
      <c r="A13" t="s">
        <v>12</v>
      </c>
      <c r="B13" t="s">
        <v>53</v>
      </c>
      <c r="C13" t="s">
        <v>50</v>
      </c>
      <c r="D13" t="s">
        <v>57</v>
      </c>
    </row>
    <row r="14" spans="1:17" ht="14.65" thickBot="1" x14ac:dyDescent="0.5">
      <c r="A14" t="s">
        <v>15</v>
      </c>
      <c r="B14" t="s">
        <v>53</v>
      </c>
      <c r="C14" t="s">
        <v>50</v>
      </c>
      <c r="D14" t="s">
        <v>58</v>
      </c>
      <c r="H14" t="s">
        <v>83</v>
      </c>
      <c r="I14" s="13">
        <v>11</v>
      </c>
    </row>
    <row r="15" spans="1:17" ht="14.65" thickBot="1" x14ac:dyDescent="0.5">
      <c r="A15" s="21" t="s">
        <v>20</v>
      </c>
      <c r="B15" s="21" t="s">
        <v>53</v>
      </c>
      <c r="C15" s="21" t="s">
        <v>50</v>
      </c>
      <c r="D15" s="21" t="s">
        <v>60</v>
      </c>
      <c r="H15" t="s">
        <v>87</v>
      </c>
      <c r="I15" s="15">
        <v>2</v>
      </c>
      <c r="J15" t="s">
        <v>85</v>
      </c>
      <c r="K15" s="14">
        <v>3</v>
      </c>
      <c r="L15" t="s">
        <v>88</v>
      </c>
      <c r="M15" s="16">
        <v>5</v>
      </c>
      <c r="N15" t="s">
        <v>84</v>
      </c>
      <c r="O15" s="17">
        <v>1</v>
      </c>
      <c r="P15" t="s">
        <v>90</v>
      </c>
      <c r="Q15" s="18">
        <v>0</v>
      </c>
    </row>
    <row r="16" spans="1:17" x14ac:dyDescent="0.45">
      <c r="A16" t="s">
        <v>25</v>
      </c>
      <c r="B16" t="s">
        <v>53</v>
      </c>
      <c r="C16" t="s">
        <v>55</v>
      </c>
      <c r="D16" t="s">
        <v>59</v>
      </c>
      <c r="H16" t="s">
        <v>60</v>
      </c>
      <c r="I16" s="10">
        <v>0</v>
      </c>
      <c r="J16" t="s">
        <v>60</v>
      </c>
      <c r="K16" s="10">
        <v>0</v>
      </c>
      <c r="L16" t="s">
        <v>60</v>
      </c>
      <c r="M16" s="20">
        <v>1</v>
      </c>
      <c r="N16" t="s">
        <v>60</v>
      </c>
      <c r="O16" s="10">
        <v>0</v>
      </c>
      <c r="P16" t="s">
        <v>60</v>
      </c>
      <c r="Q16" s="10">
        <v>0</v>
      </c>
    </row>
    <row r="17" spans="1:17" x14ac:dyDescent="0.45">
      <c r="A17" t="s">
        <v>34</v>
      </c>
      <c r="B17" t="s">
        <v>53</v>
      </c>
      <c r="C17" t="s">
        <v>52</v>
      </c>
      <c r="D17" t="s">
        <v>64</v>
      </c>
      <c r="H17" t="s">
        <v>56</v>
      </c>
      <c r="I17" s="19">
        <v>2</v>
      </c>
      <c r="J17" t="s">
        <v>56</v>
      </c>
      <c r="K17" s="19">
        <v>1</v>
      </c>
      <c r="L17" t="s">
        <v>56</v>
      </c>
      <c r="M17" s="11">
        <v>0</v>
      </c>
      <c r="N17" t="s">
        <v>56</v>
      </c>
      <c r="O17" s="19">
        <v>1</v>
      </c>
      <c r="P17" t="s">
        <v>56</v>
      </c>
      <c r="Q17" s="11">
        <v>0</v>
      </c>
    </row>
    <row r="18" spans="1:17" x14ac:dyDescent="0.45">
      <c r="A18" t="s">
        <v>40</v>
      </c>
      <c r="B18" t="s">
        <v>53</v>
      </c>
      <c r="C18" t="s">
        <v>50</v>
      </c>
      <c r="D18" t="s">
        <v>59</v>
      </c>
      <c r="H18" t="s">
        <v>58</v>
      </c>
      <c r="I18" s="11">
        <v>0</v>
      </c>
      <c r="J18" t="s">
        <v>58</v>
      </c>
      <c r="K18" s="11">
        <v>0</v>
      </c>
      <c r="L18" t="s">
        <v>58</v>
      </c>
      <c r="M18" s="19">
        <v>1</v>
      </c>
      <c r="N18" t="s">
        <v>58</v>
      </c>
      <c r="O18" s="11">
        <v>0</v>
      </c>
      <c r="P18" t="s">
        <v>58</v>
      </c>
      <c r="Q18" s="11">
        <v>0</v>
      </c>
    </row>
    <row r="19" spans="1:17" x14ac:dyDescent="0.45">
      <c r="A19" t="s">
        <v>42</v>
      </c>
      <c r="B19" t="s">
        <v>53</v>
      </c>
      <c r="C19" t="s">
        <v>54</v>
      </c>
      <c r="D19" t="s">
        <v>57</v>
      </c>
      <c r="H19" t="s">
        <v>61</v>
      </c>
      <c r="I19" s="11">
        <v>0</v>
      </c>
      <c r="J19" t="s">
        <v>61</v>
      </c>
      <c r="K19" s="19">
        <v>1</v>
      </c>
      <c r="L19" t="s">
        <v>61</v>
      </c>
      <c r="M19" s="19">
        <v>1</v>
      </c>
      <c r="N19" t="s">
        <v>61</v>
      </c>
      <c r="O19" s="11">
        <v>0</v>
      </c>
      <c r="P19" t="s">
        <v>61</v>
      </c>
      <c r="Q19" s="11">
        <v>0</v>
      </c>
    </row>
    <row r="20" spans="1:17" x14ac:dyDescent="0.45">
      <c r="A20" t="s">
        <v>45</v>
      </c>
      <c r="B20" t="s">
        <v>53</v>
      </c>
      <c r="C20" t="s">
        <v>50</v>
      </c>
      <c r="D20" t="s">
        <v>64</v>
      </c>
      <c r="H20" t="s">
        <v>59</v>
      </c>
      <c r="I20" s="11">
        <v>0</v>
      </c>
      <c r="J20" t="s">
        <v>59</v>
      </c>
      <c r="K20" s="11">
        <v>0</v>
      </c>
      <c r="L20" t="s">
        <v>59</v>
      </c>
      <c r="M20" s="19">
        <v>1</v>
      </c>
      <c r="N20" t="s">
        <v>59</v>
      </c>
      <c r="O20" s="11">
        <v>0</v>
      </c>
      <c r="P20" t="s">
        <v>59</v>
      </c>
      <c r="Q20" s="11">
        <v>0</v>
      </c>
    </row>
    <row r="21" spans="1:17" x14ac:dyDescent="0.45">
      <c r="A21" t="s">
        <v>46</v>
      </c>
      <c r="B21" t="s">
        <v>53</v>
      </c>
      <c r="C21" t="s">
        <v>52</v>
      </c>
      <c r="D21" t="s">
        <v>60</v>
      </c>
      <c r="H21" t="s">
        <v>57</v>
      </c>
      <c r="I21" s="11">
        <v>0</v>
      </c>
      <c r="J21" t="s">
        <v>57</v>
      </c>
      <c r="K21" s="11">
        <v>0</v>
      </c>
      <c r="L21" t="s">
        <v>57</v>
      </c>
      <c r="M21" s="19">
        <v>1</v>
      </c>
      <c r="N21" t="s">
        <v>57</v>
      </c>
      <c r="O21" s="11">
        <v>0</v>
      </c>
      <c r="P21" t="s">
        <v>57</v>
      </c>
      <c r="Q21" s="11">
        <v>0</v>
      </c>
    </row>
    <row r="22" spans="1:17" x14ac:dyDescent="0.45">
      <c r="A22" t="s">
        <v>47</v>
      </c>
      <c r="B22" t="s">
        <v>53</v>
      </c>
      <c r="C22" t="s">
        <v>52</v>
      </c>
      <c r="D22" t="s">
        <v>63</v>
      </c>
      <c r="H22" t="s">
        <v>63</v>
      </c>
      <c r="I22" s="11">
        <v>0</v>
      </c>
      <c r="J22" t="s">
        <v>63</v>
      </c>
      <c r="K22" s="19">
        <v>1</v>
      </c>
      <c r="L22" t="s">
        <v>63</v>
      </c>
      <c r="M22" s="11">
        <v>0</v>
      </c>
      <c r="N22" t="s">
        <v>63</v>
      </c>
      <c r="O22" s="11">
        <v>0</v>
      </c>
      <c r="P22" t="s">
        <v>63</v>
      </c>
      <c r="Q22" s="11">
        <v>0</v>
      </c>
    </row>
    <row r="23" spans="1:17" x14ac:dyDescent="0.45">
      <c r="A23" t="s">
        <v>48</v>
      </c>
      <c r="B23" t="s">
        <v>53</v>
      </c>
      <c r="C23" t="s">
        <v>55</v>
      </c>
      <c r="D23" t="s">
        <v>61</v>
      </c>
      <c r="H23" t="s">
        <v>62</v>
      </c>
      <c r="I23" s="11">
        <v>0</v>
      </c>
      <c r="J23" t="s">
        <v>62</v>
      </c>
      <c r="K23" s="11">
        <v>0</v>
      </c>
      <c r="L23" t="s">
        <v>62</v>
      </c>
      <c r="M23" s="11">
        <v>0</v>
      </c>
      <c r="N23" t="s">
        <v>62</v>
      </c>
      <c r="O23" s="11">
        <v>0</v>
      </c>
      <c r="P23" t="s">
        <v>62</v>
      </c>
      <c r="Q23" s="11">
        <v>0</v>
      </c>
    </row>
    <row r="24" spans="1:17" ht="14.65" thickBot="1" x14ac:dyDescent="0.5">
      <c r="A24" t="s">
        <v>49</v>
      </c>
      <c r="B24" t="s">
        <v>53</v>
      </c>
      <c r="C24" t="s">
        <v>50</v>
      </c>
      <c r="D24" t="s">
        <v>60</v>
      </c>
      <c r="H24" t="s">
        <v>64</v>
      </c>
      <c r="I24" s="12">
        <v>0</v>
      </c>
      <c r="J24" t="s">
        <v>64</v>
      </c>
      <c r="K24" s="12">
        <v>0</v>
      </c>
      <c r="L24" t="s">
        <v>64</v>
      </c>
      <c r="M24" s="12">
        <v>0</v>
      </c>
      <c r="N24" t="s">
        <v>64</v>
      </c>
      <c r="O24" s="12">
        <v>0</v>
      </c>
      <c r="P24" t="s">
        <v>64</v>
      </c>
      <c r="Q24" s="12">
        <v>0</v>
      </c>
    </row>
    <row r="25" spans="1:17" x14ac:dyDescent="0.45">
      <c r="A25" t="s">
        <v>0</v>
      </c>
      <c r="B25" t="s">
        <v>50</v>
      </c>
      <c r="C25" t="s">
        <v>52</v>
      </c>
      <c r="D25" t="s">
        <v>56</v>
      </c>
    </row>
    <row r="26" spans="1:17" x14ac:dyDescent="0.45">
      <c r="A26" t="s">
        <v>1</v>
      </c>
      <c r="B26" t="s">
        <v>50</v>
      </c>
      <c r="C26" t="s">
        <v>54</v>
      </c>
      <c r="D26" t="s">
        <v>57</v>
      </c>
    </row>
    <row r="27" spans="1:17" x14ac:dyDescent="0.45">
      <c r="A27" t="s">
        <v>2</v>
      </c>
      <c r="B27" t="s">
        <v>50</v>
      </c>
      <c r="C27" t="s">
        <v>50</v>
      </c>
      <c r="D27" t="s">
        <v>58</v>
      </c>
    </row>
    <row r="28" spans="1:17" x14ac:dyDescent="0.45">
      <c r="A28" t="s">
        <v>3</v>
      </c>
      <c r="B28" t="s">
        <v>50</v>
      </c>
      <c r="C28" t="s">
        <v>50</v>
      </c>
      <c r="D28" t="s">
        <v>59</v>
      </c>
    </row>
    <row r="29" spans="1:17" x14ac:dyDescent="0.45">
      <c r="A29" t="s">
        <v>4</v>
      </c>
      <c r="B29" t="s">
        <v>50</v>
      </c>
      <c r="C29" t="s">
        <v>52</v>
      </c>
      <c r="D29" t="s">
        <v>57</v>
      </c>
    </row>
    <row r="30" spans="1:17" x14ac:dyDescent="0.45">
      <c r="A30" t="s">
        <v>5</v>
      </c>
      <c r="B30" t="s">
        <v>50</v>
      </c>
      <c r="C30" t="s">
        <v>52</v>
      </c>
      <c r="D30" t="s">
        <v>60</v>
      </c>
    </row>
    <row r="31" spans="1:17" x14ac:dyDescent="0.45">
      <c r="A31" t="s">
        <v>6</v>
      </c>
      <c r="B31" t="s">
        <v>50</v>
      </c>
      <c r="C31" t="s">
        <v>54</v>
      </c>
      <c r="D31" t="s">
        <v>61</v>
      </c>
    </row>
    <row r="32" spans="1:17" x14ac:dyDescent="0.45">
      <c r="A32" t="s">
        <v>9</v>
      </c>
      <c r="B32" t="s">
        <v>50</v>
      </c>
      <c r="C32" t="s">
        <v>52</v>
      </c>
      <c r="D32" t="s">
        <v>61</v>
      </c>
    </row>
    <row r="33" spans="1:4" x14ac:dyDescent="0.45">
      <c r="A33" t="s">
        <v>10</v>
      </c>
      <c r="B33" t="s">
        <v>50</v>
      </c>
      <c r="C33" t="s">
        <v>52</v>
      </c>
      <c r="D33" t="s">
        <v>59</v>
      </c>
    </row>
    <row r="34" spans="1:4" x14ac:dyDescent="0.45">
      <c r="A34" t="s">
        <v>14</v>
      </c>
      <c r="B34" t="s">
        <v>50</v>
      </c>
      <c r="C34" t="s">
        <v>52</v>
      </c>
      <c r="D34" t="s">
        <v>62</v>
      </c>
    </row>
    <row r="35" spans="1:4" x14ac:dyDescent="0.45">
      <c r="A35" t="s">
        <v>22</v>
      </c>
      <c r="B35" t="s">
        <v>50</v>
      </c>
      <c r="C35" t="s">
        <v>52</v>
      </c>
      <c r="D35" t="s">
        <v>64</v>
      </c>
    </row>
    <row r="36" spans="1:4" x14ac:dyDescent="0.45">
      <c r="A36" t="s">
        <v>27</v>
      </c>
      <c r="B36" t="s">
        <v>50</v>
      </c>
      <c r="C36" t="s">
        <v>52</v>
      </c>
      <c r="D36" t="s">
        <v>63</v>
      </c>
    </row>
    <row r="37" spans="1:4" x14ac:dyDescent="0.45">
      <c r="A37" s="21" t="s">
        <v>33</v>
      </c>
      <c r="B37" s="21" t="s">
        <v>50</v>
      </c>
      <c r="C37" s="21" t="s">
        <v>55</v>
      </c>
      <c r="D37" s="21" t="s">
        <v>60</v>
      </c>
    </row>
    <row r="38" spans="1:4" x14ac:dyDescent="0.45">
      <c r="A38" t="s">
        <v>37</v>
      </c>
      <c r="B38" t="s">
        <v>50</v>
      </c>
      <c r="C38" t="s">
        <v>54</v>
      </c>
      <c r="D38" t="s">
        <v>63</v>
      </c>
    </row>
    <row r="39" spans="1:4" x14ac:dyDescent="0.45">
      <c r="A39" t="s">
        <v>38</v>
      </c>
      <c r="B39" t="s">
        <v>50</v>
      </c>
      <c r="C39" t="s">
        <v>52</v>
      </c>
      <c r="D39" t="s">
        <v>56</v>
      </c>
    </row>
    <row r="40" spans="1:4" x14ac:dyDescent="0.45">
      <c r="A40" t="s">
        <v>39</v>
      </c>
      <c r="B40" t="s">
        <v>50</v>
      </c>
      <c r="C40" t="s">
        <v>55</v>
      </c>
      <c r="D40" t="s">
        <v>62</v>
      </c>
    </row>
    <row r="41" spans="1:4" x14ac:dyDescent="0.45">
      <c r="A41" t="s">
        <v>44</v>
      </c>
      <c r="B41" t="s">
        <v>50</v>
      </c>
      <c r="C41" t="s">
        <v>55</v>
      </c>
      <c r="D41" t="s">
        <v>58</v>
      </c>
    </row>
    <row r="42" spans="1:4" x14ac:dyDescent="0.45">
      <c r="A42" t="s">
        <v>7</v>
      </c>
      <c r="B42" t="s">
        <v>51</v>
      </c>
      <c r="C42" t="s">
        <v>52</v>
      </c>
      <c r="D42" t="s">
        <v>62</v>
      </c>
    </row>
    <row r="43" spans="1:4" x14ac:dyDescent="0.45">
      <c r="A43" t="s">
        <v>16</v>
      </c>
      <c r="B43" t="s">
        <v>51</v>
      </c>
      <c r="C43" t="s">
        <v>55</v>
      </c>
      <c r="D43" t="s">
        <v>59</v>
      </c>
    </row>
    <row r="44" spans="1:4" x14ac:dyDescent="0.45">
      <c r="A44" t="s">
        <v>19</v>
      </c>
      <c r="B44" t="s">
        <v>51</v>
      </c>
      <c r="C44" t="s">
        <v>55</v>
      </c>
      <c r="D44" t="s">
        <v>62</v>
      </c>
    </row>
    <row r="45" spans="1:4" x14ac:dyDescent="0.45">
      <c r="A45" t="s">
        <v>21</v>
      </c>
      <c r="B45" t="s">
        <v>51</v>
      </c>
      <c r="C45" t="s">
        <v>55</v>
      </c>
      <c r="D45" t="s">
        <v>57</v>
      </c>
    </row>
    <row r="46" spans="1:4" x14ac:dyDescent="0.45">
      <c r="A46" t="s">
        <v>23</v>
      </c>
      <c r="B46" t="s">
        <v>51</v>
      </c>
      <c r="C46" t="s">
        <v>54</v>
      </c>
      <c r="D46" t="s">
        <v>56</v>
      </c>
    </row>
    <row r="47" spans="1:4" x14ac:dyDescent="0.45">
      <c r="A47" t="s">
        <v>26</v>
      </c>
      <c r="B47" t="s">
        <v>51</v>
      </c>
      <c r="C47" t="s">
        <v>54</v>
      </c>
      <c r="D47" t="s">
        <v>57</v>
      </c>
    </row>
    <row r="48" spans="1:4" x14ac:dyDescent="0.45">
      <c r="A48" t="s">
        <v>32</v>
      </c>
      <c r="B48" t="s">
        <v>51</v>
      </c>
      <c r="C48" t="s">
        <v>52</v>
      </c>
      <c r="D48" t="s">
        <v>62</v>
      </c>
    </row>
    <row r="49" spans="1:4" x14ac:dyDescent="0.45">
      <c r="A49" t="s">
        <v>35</v>
      </c>
      <c r="B49" t="s">
        <v>51</v>
      </c>
      <c r="C49" t="s">
        <v>50</v>
      </c>
      <c r="D49" t="s">
        <v>61</v>
      </c>
    </row>
    <row r="50" spans="1:4" x14ac:dyDescent="0.45">
      <c r="A50" t="s">
        <v>43</v>
      </c>
      <c r="B50" t="s">
        <v>51</v>
      </c>
      <c r="C50" t="s">
        <v>52</v>
      </c>
      <c r="D50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5"/>
  <sheetViews>
    <sheetView topLeftCell="E1" workbookViewId="0">
      <selection activeCell="W25" sqref="W25"/>
    </sheetView>
  </sheetViews>
  <sheetFormatPr defaultColWidth="10.6640625" defaultRowHeight="14.25" x14ac:dyDescent="0.45"/>
  <sheetData>
    <row r="1" spans="1:29" x14ac:dyDescent="0.45">
      <c r="F1" s="1" t="s">
        <v>67</v>
      </c>
      <c r="G1" s="2"/>
      <c r="H1" s="2"/>
      <c r="I1" s="3"/>
      <c r="R1" t="s">
        <v>65</v>
      </c>
      <c r="V1" t="s">
        <v>66</v>
      </c>
      <c r="Z1" t="s">
        <v>68</v>
      </c>
    </row>
    <row r="2" spans="1:29" x14ac:dyDescent="0.45">
      <c r="F2" s="4" t="s">
        <v>8</v>
      </c>
      <c r="G2" s="5" t="s">
        <v>52</v>
      </c>
      <c r="H2" s="5" t="s">
        <v>52</v>
      </c>
      <c r="I2" s="6" t="s">
        <v>56</v>
      </c>
      <c r="R2" t="s">
        <v>11</v>
      </c>
      <c r="S2" t="s">
        <v>53</v>
      </c>
      <c r="T2" t="s">
        <v>54</v>
      </c>
      <c r="U2" t="s">
        <v>63</v>
      </c>
      <c r="V2" t="s">
        <v>0</v>
      </c>
      <c r="W2" t="s">
        <v>50</v>
      </c>
      <c r="X2" t="s">
        <v>52</v>
      </c>
      <c r="Y2" t="s">
        <v>56</v>
      </c>
      <c r="Z2" t="s">
        <v>7</v>
      </c>
      <c r="AA2" t="s">
        <v>51</v>
      </c>
      <c r="AB2" t="s">
        <v>52</v>
      </c>
      <c r="AC2" t="s">
        <v>62</v>
      </c>
    </row>
    <row r="3" spans="1:29" x14ac:dyDescent="0.45">
      <c r="F3" s="4" t="s">
        <v>29</v>
      </c>
      <c r="G3" s="5" t="s">
        <v>52</v>
      </c>
      <c r="H3" s="5" t="s">
        <v>52</v>
      </c>
      <c r="I3" s="6" t="s">
        <v>56</v>
      </c>
      <c r="R3" t="s">
        <v>12</v>
      </c>
      <c r="S3" t="s">
        <v>53</v>
      </c>
      <c r="T3" t="s">
        <v>50</v>
      </c>
      <c r="U3" t="s">
        <v>57</v>
      </c>
      <c r="V3" t="s">
        <v>1</v>
      </c>
      <c r="W3" t="s">
        <v>50</v>
      </c>
      <c r="X3" t="s">
        <v>54</v>
      </c>
      <c r="Y3" t="s">
        <v>57</v>
      </c>
      <c r="Z3" t="s">
        <v>16</v>
      </c>
      <c r="AA3" t="s">
        <v>51</v>
      </c>
      <c r="AB3" t="s">
        <v>55</v>
      </c>
      <c r="AC3" t="s">
        <v>59</v>
      </c>
    </row>
    <row r="4" spans="1:29" x14ac:dyDescent="0.45">
      <c r="F4" s="4" t="s">
        <v>17</v>
      </c>
      <c r="G4" s="5" t="s">
        <v>52</v>
      </c>
      <c r="H4" s="5" t="s">
        <v>55</v>
      </c>
      <c r="I4" s="6" t="s">
        <v>58</v>
      </c>
      <c r="R4" t="s">
        <v>15</v>
      </c>
      <c r="S4" t="s">
        <v>53</v>
      </c>
      <c r="T4" t="s">
        <v>50</v>
      </c>
      <c r="U4" t="s">
        <v>58</v>
      </c>
      <c r="V4" t="s">
        <v>2</v>
      </c>
      <c r="W4" t="s">
        <v>50</v>
      </c>
      <c r="X4" t="s">
        <v>50</v>
      </c>
      <c r="Y4" t="s">
        <v>58</v>
      </c>
      <c r="Z4" t="s">
        <v>19</v>
      </c>
      <c r="AA4" t="s">
        <v>51</v>
      </c>
      <c r="AB4" t="s">
        <v>55</v>
      </c>
      <c r="AC4" t="s">
        <v>62</v>
      </c>
    </row>
    <row r="5" spans="1:29" x14ac:dyDescent="0.45">
      <c r="F5" s="4" t="s">
        <v>24</v>
      </c>
      <c r="G5" s="5" t="s">
        <v>52</v>
      </c>
      <c r="H5" s="5" t="s">
        <v>55</v>
      </c>
      <c r="I5" s="6" t="s">
        <v>60</v>
      </c>
      <c r="R5" t="s">
        <v>20</v>
      </c>
      <c r="S5" t="s">
        <v>53</v>
      </c>
      <c r="T5" t="s">
        <v>50</v>
      </c>
      <c r="U5" t="s">
        <v>60</v>
      </c>
      <c r="V5" t="s">
        <v>3</v>
      </c>
      <c r="W5" t="s">
        <v>50</v>
      </c>
      <c r="X5" t="s">
        <v>50</v>
      </c>
      <c r="Y5" t="s">
        <v>59</v>
      </c>
      <c r="Z5" t="s">
        <v>21</v>
      </c>
      <c r="AA5" t="s">
        <v>51</v>
      </c>
      <c r="AB5" t="s">
        <v>55</v>
      </c>
      <c r="AC5" t="s">
        <v>57</v>
      </c>
    </row>
    <row r="6" spans="1:29" x14ac:dyDescent="0.45">
      <c r="F6" s="4" t="s">
        <v>30</v>
      </c>
      <c r="G6" s="5" t="s">
        <v>52</v>
      </c>
      <c r="H6" s="5" t="s">
        <v>55</v>
      </c>
      <c r="I6" s="6" t="s">
        <v>57</v>
      </c>
      <c r="R6" t="s">
        <v>25</v>
      </c>
      <c r="S6" t="s">
        <v>53</v>
      </c>
      <c r="T6" t="s">
        <v>55</v>
      </c>
      <c r="U6" t="s">
        <v>59</v>
      </c>
      <c r="V6" t="s">
        <v>4</v>
      </c>
      <c r="W6" t="s">
        <v>50</v>
      </c>
      <c r="X6" t="s">
        <v>52</v>
      </c>
      <c r="Y6" t="s">
        <v>57</v>
      </c>
      <c r="Z6" t="s">
        <v>23</v>
      </c>
      <c r="AA6" t="s">
        <v>51</v>
      </c>
      <c r="AB6" t="s">
        <v>54</v>
      </c>
      <c r="AC6" t="s">
        <v>56</v>
      </c>
    </row>
    <row r="7" spans="1:29" x14ac:dyDescent="0.45">
      <c r="F7" s="4" t="s">
        <v>36</v>
      </c>
      <c r="G7" s="5" t="s">
        <v>52</v>
      </c>
      <c r="H7" s="5" t="s">
        <v>55</v>
      </c>
      <c r="I7" s="6" t="s">
        <v>59</v>
      </c>
      <c r="R7" t="s">
        <v>34</v>
      </c>
      <c r="S7" t="s">
        <v>53</v>
      </c>
      <c r="T7" t="s">
        <v>52</v>
      </c>
      <c r="U7" t="s">
        <v>64</v>
      </c>
      <c r="V7" t="s">
        <v>5</v>
      </c>
      <c r="W7" t="s">
        <v>50</v>
      </c>
      <c r="X7" t="s">
        <v>52</v>
      </c>
      <c r="Y7" t="s">
        <v>60</v>
      </c>
      <c r="Z7" t="s">
        <v>26</v>
      </c>
      <c r="AA7" t="s">
        <v>51</v>
      </c>
      <c r="AB7" t="s">
        <v>54</v>
      </c>
      <c r="AC7" t="s">
        <v>57</v>
      </c>
    </row>
    <row r="8" spans="1:29" x14ac:dyDescent="0.45">
      <c r="F8" s="4" t="s">
        <v>41</v>
      </c>
      <c r="G8" s="5" t="s">
        <v>52</v>
      </c>
      <c r="H8" s="5" t="s">
        <v>55</v>
      </c>
      <c r="I8" s="6" t="s">
        <v>61</v>
      </c>
      <c r="R8" t="s">
        <v>40</v>
      </c>
      <c r="S8" t="s">
        <v>53</v>
      </c>
      <c r="T8" t="s">
        <v>50</v>
      </c>
      <c r="U8" t="s">
        <v>59</v>
      </c>
      <c r="V8" t="s">
        <v>6</v>
      </c>
      <c r="W8" t="s">
        <v>50</v>
      </c>
      <c r="X8" t="s">
        <v>54</v>
      </c>
      <c r="Y8" t="s">
        <v>61</v>
      </c>
      <c r="Z8" t="s">
        <v>32</v>
      </c>
      <c r="AA8" t="s">
        <v>51</v>
      </c>
      <c r="AB8" t="s">
        <v>52</v>
      </c>
      <c r="AC8" t="s">
        <v>62</v>
      </c>
    </row>
    <row r="9" spans="1:29" x14ac:dyDescent="0.45">
      <c r="F9" s="4" t="s">
        <v>28</v>
      </c>
      <c r="G9" s="5" t="s">
        <v>52</v>
      </c>
      <c r="H9" s="5" t="s">
        <v>53</v>
      </c>
      <c r="I9" s="6" t="s">
        <v>56</v>
      </c>
      <c r="R9" t="s">
        <v>42</v>
      </c>
      <c r="S9" t="s">
        <v>53</v>
      </c>
      <c r="T9" t="s">
        <v>54</v>
      </c>
      <c r="U9" t="s">
        <v>57</v>
      </c>
      <c r="V9" t="s">
        <v>9</v>
      </c>
      <c r="W9" t="s">
        <v>50</v>
      </c>
      <c r="X9" t="s">
        <v>52</v>
      </c>
      <c r="Y9" t="s">
        <v>61</v>
      </c>
      <c r="Z9" t="s">
        <v>35</v>
      </c>
      <c r="AA9" t="s">
        <v>51</v>
      </c>
      <c r="AB9" t="s">
        <v>50</v>
      </c>
      <c r="AC9" t="s">
        <v>61</v>
      </c>
    </row>
    <row r="10" spans="1:29" x14ac:dyDescent="0.45">
      <c r="F10" s="4" t="s">
        <v>13</v>
      </c>
      <c r="G10" s="5" t="s">
        <v>52</v>
      </c>
      <c r="H10" s="5" t="s">
        <v>50</v>
      </c>
      <c r="I10" s="6" t="s">
        <v>56</v>
      </c>
      <c r="R10" t="s">
        <v>45</v>
      </c>
      <c r="S10" t="s">
        <v>53</v>
      </c>
      <c r="T10" t="s">
        <v>50</v>
      </c>
      <c r="U10" t="s">
        <v>64</v>
      </c>
      <c r="V10" t="s">
        <v>10</v>
      </c>
      <c r="W10" t="s">
        <v>50</v>
      </c>
      <c r="X10" t="s">
        <v>52</v>
      </c>
      <c r="Y10" t="s">
        <v>59</v>
      </c>
      <c r="Z10" t="s">
        <v>43</v>
      </c>
      <c r="AA10" t="s">
        <v>51</v>
      </c>
      <c r="AB10" t="s">
        <v>52</v>
      </c>
      <c r="AC10" t="s">
        <v>56</v>
      </c>
    </row>
    <row r="11" spans="1:29" x14ac:dyDescent="0.45">
      <c r="F11" s="4" t="s">
        <v>18</v>
      </c>
      <c r="G11" s="5" t="s">
        <v>52</v>
      </c>
      <c r="H11" s="5" t="s">
        <v>50</v>
      </c>
      <c r="I11" s="6" t="s">
        <v>63</v>
      </c>
      <c r="R11" t="s">
        <v>46</v>
      </c>
      <c r="S11" t="s">
        <v>53</v>
      </c>
      <c r="T11" t="s">
        <v>52</v>
      </c>
      <c r="U11" t="s">
        <v>60</v>
      </c>
      <c r="V11" t="s">
        <v>14</v>
      </c>
      <c r="W11" t="s">
        <v>50</v>
      </c>
      <c r="X11" t="s">
        <v>52</v>
      </c>
      <c r="Y11" t="s">
        <v>62</v>
      </c>
    </row>
    <row r="12" spans="1:29" ht="14.65" thickBot="1" x14ac:dyDescent="0.5">
      <c r="F12" s="7" t="s">
        <v>31</v>
      </c>
      <c r="G12" s="8" t="s">
        <v>52</v>
      </c>
      <c r="H12" s="8" t="s">
        <v>50</v>
      </c>
      <c r="I12" s="9" t="s">
        <v>61</v>
      </c>
      <c r="R12" t="s">
        <v>47</v>
      </c>
      <c r="S12" t="s">
        <v>53</v>
      </c>
      <c r="T12" t="s">
        <v>52</v>
      </c>
      <c r="U12" t="s">
        <v>63</v>
      </c>
      <c r="V12" t="s">
        <v>22</v>
      </c>
      <c r="W12" t="s">
        <v>50</v>
      </c>
      <c r="X12" t="s">
        <v>52</v>
      </c>
      <c r="Y12" t="s">
        <v>64</v>
      </c>
    </row>
    <row r="13" spans="1:29" ht="14.65" thickBot="1" x14ac:dyDescent="0.5">
      <c r="V13" t="s">
        <v>27</v>
      </c>
      <c r="W13" t="s">
        <v>50</v>
      </c>
      <c r="X13" t="s">
        <v>52</v>
      </c>
      <c r="Y13" t="s">
        <v>63</v>
      </c>
    </row>
    <row r="14" spans="1:29" x14ac:dyDescent="0.45">
      <c r="A14" s="1" t="s">
        <v>69</v>
      </c>
      <c r="B14" s="2"/>
      <c r="C14" s="2"/>
      <c r="D14" s="3"/>
      <c r="E14" s="1" t="s">
        <v>70</v>
      </c>
      <c r="F14" s="2"/>
      <c r="G14" s="2"/>
      <c r="H14" s="3"/>
      <c r="I14" s="2" t="s">
        <v>71</v>
      </c>
      <c r="J14" s="2"/>
      <c r="K14" s="2"/>
      <c r="L14" s="3"/>
      <c r="M14" s="1" t="s">
        <v>72</v>
      </c>
      <c r="N14" s="2"/>
      <c r="O14" s="2"/>
      <c r="P14" s="3"/>
      <c r="V14" t="s">
        <v>33</v>
      </c>
      <c r="W14" t="s">
        <v>50</v>
      </c>
      <c r="X14" t="s">
        <v>55</v>
      </c>
      <c r="Y14" t="s">
        <v>60</v>
      </c>
    </row>
    <row r="15" spans="1:29" ht="14.65" thickBot="1" x14ac:dyDescent="0.5">
      <c r="A15" s="4" t="s">
        <v>8</v>
      </c>
      <c r="B15" s="5" t="s">
        <v>52</v>
      </c>
      <c r="C15" s="5" t="s">
        <v>52</v>
      </c>
      <c r="D15" s="6" t="s">
        <v>56</v>
      </c>
      <c r="E15" s="4" t="s">
        <v>17</v>
      </c>
      <c r="F15" s="5" t="s">
        <v>52</v>
      </c>
      <c r="G15" s="5" t="s">
        <v>55</v>
      </c>
      <c r="H15" s="6" t="s">
        <v>58</v>
      </c>
      <c r="I15" s="8" t="s">
        <v>28</v>
      </c>
      <c r="J15" s="8" t="s">
        <v>52</v>
      </c>
      <c r="K15" s="8" t="s">
        <v>53</v>
      </c>
      <c r="L15" s="9" t="s">
        <v>56</v>
      </c>
      <c r="M15" s="4" t="s">
        <v>13</v>
      </c>
      <c r="N15" s="5" t="s">
        <v>52</v>
      </c>
      <c r="O15" s="5" t="s">
        <v>50</v>
      </c>
      <c r="P15" s="6" t="s">
        <v>56</v>
      </c>
      <c r="V15" t="s">
        <v>37</v>
      </c>
      <c r="W15" t="s">
        <v>50</v>
      </c>
      <c r="X15" t="s">
        <v>54</v>
      </c>
      <c r="Y15" t="s">
        <v>63</v>
      </c>
    </row>
    <row r="16" spans="1:29" ht="14.65" thickBot="1" x14ac:dyDescent="0.5">
      <c r="A16" s="7" t="s">
        <v>29</v>
      </c>
      <c r="B16" s="8" t="s">
        <v>52</v>
      </c>
      <c r="C16" s="8" t="s">
        <v>52</v>
      </c>
      <c r="D16" s="9" t="s">
        <v>56</v>
      </c>
      <c r="E16" s="4" t="s">
        <v>24</v>
      </c>
      <c r="F16" s="5" t="s">
        <v>52</v>
      </c>
      <c r="G16" s="5" t="s">
        <v>55</v>
      </c>
      <c r="H16" s="6" t="s">
        <v>60</v>
      </c>
      <c r="M16" s="4" t="s">
        <v>18</v>
      </c>
      <c r="N16" s="5" t="s">
        <v>52</v>
      </c>
      <c r="O16" s="5" t="s">
        <v>50</v>
      </c>
      <c r="P16" s="6" t="s">
        <v>63</v>
      </c>
      <c r="V16" t="s">
        <v>38</v>
      </c>
      <c r="W16" t="s">
        <v>50</v>
      </c>
      <c r="X16" t="s">
        <v>52</v>
      </c>
      <c r="Y16" t="s">
        <v>56</v>
      </c>
    </row>
    <row r="17" spans="1:25" ht="14.65" thickBot="1" x14ac:dyDescent="0.5">
      <c r="E17" s="4" t="s">
        <v>30</v>
      </c>
      <c r="F17" s="5" t="s">
        <v>52</v>
      </c>
      <c r="G17" s="5" t="s">
        <v>55</v>
      </c>
      <c r="H17" s="6" t="s">
        <v>57</v>
      </c>
      <c r="M17" s="7" t="s">
        <v>31</v>
      </c>
      <c r="N17" s="8" t="s">
        <v>52</v>
      </c>
      <c r="O17" s="8" t="s">
        <v>50</v>
      </c>
      <c r="P17" s="9" t="s">
        <v>61</v>
      </c>
      <c r="V17" t="s">
        <v>39</v>
      </c>
      <c r="W17" t="s">
        <v>50</v>
      </c>
      <c r="X17" t="s">
        <v>55</v>
      </c>
      <c r="Y17" t="s">
        <v>62</v>
      </c>
    </row>
    <row r="18" spans="1:25" x14ac:dyDescent="0.45">
      <c r="E18" s="4" t="s">
        <v>36</v>
      </c>
      <c r="F18" s="5" t="s">
        <v>52</v>
      </c>
      <c r="G18" s="5" t="s">
        <v>55</v>
      </c>
      <c r="H18" s="6" t="s">
        <v>59</v>
      </c>
      <c r="V18" t="s">
        <v>44</v>
      </c>
      <c r="W18" t="s">
        <v>50</v>
      </c>
      <c r="X18" t="s">
        <v>55</v>
      </c>
      <c r="Y18" t="s">
        <v>58</v>
      </c>
    </row>
    <row r="19" spans="1:25" ht="14.65" thickBot="1" x14ac:dyDescent="0.5">
      <c r="E19" s="7" t="s">
        <v>41</v>
      </c>
      <c r="F19" s="8" t="s">
        <v>52</v>
      </c>
      <c r="G19" s="8" t="s">
        <v>55</v>
      </c>
      <c r="H19" s="9" t="s">
        <v>61</v>
      </c>
    </row>
    <row r="21" spans="1:25" ht="14.65" thickBot="1" x14ac:dyDescent="0.5"/>
    <row r="22" spans="1:25" x14ac:dyDescent="0.45">
      <c r="A22" s="1" t="s">
        <v>73</v>
      </c>
      <c r="B22" s="2"/>
      <c r="C22" s="2"/>
      <c r="D22" s="3"/>
      <c r="E22" s="1" t="s">
        <v>74</v>
      </c>
      <c r="F22" s="2"/>
      <c r="G22" s="2"/>
      <c r="H22" s="3"/>
      <c r="I22" s="1" t="s">
        <v>73</v>
      </c>
      <c r="J22" s="2"/>
      <c r="K22" s="2"/>
      <c r="L22" s="3"/>
      <c r="M22" s="1" t="s">
        <v>73</v>
      </c>
      <c r="N22" s="2"/>
      <c r="O22" s="2"/>
      <c r="P22" s="3"/>
    </row>
    <row r="23" spans="1:25" ht="14.65" thickBot="1" x14ac:dyDescent="0.5">
      <c r="A23" s="4" t="s">
        <v>8</v>
      </c>
      <c r="B23" s="5" t="s">
        <v>52</v>
      </c>
      <c r="C23" s="5" t="s">
        <v>52</v>
      </c>
      <c r="D23" s="6" t="s">
        <v>56</v>
      </c>
      <c r="E23" s="7" t="s">
        <v>17</v>
      </c>
      <c r="F23" s="8" t="s">
        <v>52</v>
      </c>
      <c r="G23" s="8" t="s">
        <v>55</v>
      </c>
      <c r="H23" s="9" t="s">
        <v>58</v>
      </c>
      <c r="I23" s="7" t="s">
        <v>28</v>
      </c>
      <c r="J23" s="8" t="s">
        <v>52</v>
      </c>
      <c r="K23" s="8" t="s">
        <v>53</v>
      </c>
      <c r="L23" s="9" t="s">
        <v>56</v>
      </c>
      <c r="M23" s="7" t="s">
        <v>13</v>
      </c>
      <c r="N23" s="8" t="s">
        <v>52</v>
      </c>
      <c r="O23" s="8" t="s">
        <v>50</v>
      </c>
      <c r="P23" s="9" t="s">
        <v>56</v>
      </c>
    </row>
    <row r="24" spans="1:25" ht="14.65" thickBot="1" x14ac:dyDescent="0.5">
      <c r="A24" s="7" t="s">
        <v>29</v>
      </c>
      <c r="B24" s="8" t="s">
        <v>52</v>
      </c>
      <c r="C24" s="8" t="s">
        <v>52</v>
      </c>
      <c r="D24" s="9" t="s">
        <v>56</v>
      </c>
    </row>
    <row r="25" spans="1:25" x14ac:dyDescent="0.45">
      <c r="E25" s="1" t="s">
        <v>75</v>
      </c>
      <c r="F25" s="2"/>
      <c r="G25" s="2"/>
      <c r="H25" s="3"/>
      <c r="M25" s="1" t="s">
        <v>79</v>
      </c>
      <c r="N25" s="2"/>
      <c r="O25" s="2"/>
      <c r="P25" s="3"/>
    </row>
    <row r="26" spans="1:25" ht="14.65" thickBot="1" x14ac:dyDescent="0.5">
      <c r="E26" s="7" t="s">
        <v>24</v>
      </c>
      <c r="F26" s="8" t="s">
        <v>52</v>
      </c>
      <c r="G26" s="8" t="s">
        <v>55</v>
      </c>
      <c r="H26" s="9" t="s">
        <v>60</v>
      </c>
      <c r="M26" s="7" t="s">
        <v>18</v>
      </c>
      <c r="N26" s="8" t="s">
        <v>52</v>
      </c>
      <c r="O26" s="8" t="s">
        <v>50</v>
      </c>
      <c r="P26" s="9" t="s">
        <v>63</v>
      </c>
    </row>
    <row r="27" spans="1:25" ht="14.65" thickBot="1" x14ac:dyDescent="0.5"/>
    <row r="28" spans="1:25" x14ac:dyDescent="0.45">
      <c r="E28" s="1" t="s">
        <v>76</v>
      </c>
      <c r="F28" s="2"/>
      <c r="G28" s="2"/>
      <c r="H28" s="3"/>
      <c r="M28" s="1" t="s">
        <v>78</v>
      </c>
      <c r="N28" s="2"/>
      <c r="O28" s="2"/>
      <c r="P28" s="3"/>
    </row>
    <row r="29" spans="1:25" ht="14.65" thickBot="1" x14ac:dyDescent="0.5">
      <c r="E29" s="7" t="s">
        <v>30</v>
      </c>
      <c r="F29" s="8" t="s">
        <v>52</v>
      </c>
      <c r="G29" s="8" t="s">
        <v>55</v>
      </c>
      <c r="H29" s="9" t="s">
        <v>57</v>
      </c>
      <c r="M29" s="7" t="s">
        <v>31</v>
      </c>
      <c r="N29" s="8" t="s">
        <v>52</v>
      </c>
      <c r="O29" s="8" t="s">
        <v>50</v>
      </c>
      <c r="P29" s="9" t="s">
        <v>61</v>
      </c>
    </row>
    <row r="30" spans="1:25" ht="14.65" thickBot="1" x14ac:dyDescent="0.5"/>
    <row r="31" spans="1:25" x14ac:dyDescent="0.45">
      <c r="E31" s="1" t="s">
        <v>77</v>
      </c>
      <c r="F31" s="2"/>
      <c r="G31" s="2"/>
      <c r="H31" s="3"/>
    </row>
    <row r="32" spans="1:25" ht="14.65" thickBot="1" x14ac:dyDescent="0.5">
      <c r="E32" s="7" t="s">
        <v>36</v>
      </c>
      <c r="F32" s="8" t="s">
        <v>52</v>
      </c>
      <c r="G32" s="8" t="s">
        <v>55</v>
      </c>
      <c r="H32" s="9" t="s">
        <v>59</v>
      </c>
    </row>
    <row r="33" spans="5:8" ht="14.65" thickBot="1" x14ac:dyDescent="0.5"/>
    <row r="34" spans="5:8" x14ac:dyDescent="0.45">
      <c r="E34" s="1" t="s">
        <v>78</v>
      </c>
      <c r="F34" s="2"/>
      <c r="G34" s="2"/>
      <c r="H34" s="3"/>
    </row>
    <row r="35" spans="5:8" ht="14.65" thickBot="1" x14ac:dyDescent="0.5">
      <c r="E35" s="7" t="s">
        <v>41</v>
      </c>
      <c r="F35" s="8" t="s">
        <v>52</v>
      </c>
      <c r="G35" s="8" t="s">
        <v>55</v>
      </c>
      <c r="H35" s="9" t="s">
        <v>61</v>
      </c>
    </row>
  </sheetData>
  <sortState xmlns:xlrd2="http://schemas.microsoft.com/office/spreadsheetml/2017/richdata2" ref="F2:I12">
    <sortCondition ref="H2:H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Individus</vt:lpstr>
      <vt:lpstr>Cheveux</vt:lpstr>
    </vt:vector>
  </TitlesOfParts>
  <Company>Ecole Polytechnique de Montreal:  GIGL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Clas</dc:creator>
  <cp:lastModifiedBy>Paul Clas</cp:lastModifiedBy>
  <dcterms:created xsi:type="dcterms:W3CDTF">2019-02-28T00:26:18Z</dcterms:created>
  <dcterms:modified xsi:type="dcterms:W3CDTF">2019-03-04T02:43:54Z</dcterms:modified>
</cp:coreProperties>
</file>