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yurisv/Desktop/Manuscripts/Domain paper/Heterozygous reads/Figure 1/SFigure 1/RT-qPCR/"/>
    </mc:Choice>
  </mc:AlternateContent>
  <xr:revisionPtr revIDLastSave="0" documentId="13_ncr:1_{91FC5812-44AF-AD4E-9107-DB47357DB1FC}" xr6:coauthVersionLast="47" xr6:coauthVersionMax="47" xr10:uidLastSave="{00000000-0000-0000-0000-000000000000}"/>
  <bookViews>
    <workbookView xWindow="0" yWindow="460" windowWidth="25600" windowHeight="14580" xr2:uid="{00000000-000D-0000-FFFF-FFFF00000000}"/>
  </bookViews>
  <sheets>
    <sheet name="Template" sheetId="10" r:id="rId1"/>
    <sheet name="Rstudio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0" l="1"/>
  <c r="E36" i="10"/>
  <c r="E37" i="10" s="1"/>
  <c r="E38" i="10" s="1"/>
  <c r="E39" i="10" s="1"/>
  <c r="E40" i="10" s="1"/>
  <c r="E41" i="10" s="1"/>
  <c r="E17" i="10"/>
  <c r="E11" i="10"/>
  <c r="E30" i="10"/>
  <c r="E31" i="10"/>
  <c r="E32" i="10"/>
  <c r="E33" i="10"/>
  <c r="E34" i="10"/>
  <c r="E35" i="10"/>
  <c r="C2" i="11" l="1"/>
  <c r="E12" i="10"/>
  <c r="F12" i="10" l="1"/>
  <c r="E13" i="10"/>
  <c r="E14" i="10" s="1"/>
  <c r="F14" i="10" l="1"/>
  <c r="E15" i="10"/>
  <c r="C3" i="11"/>
  <c r="H12" i="10"/>
  <c r="I12" i="10" s="1"/>
  <c r="G12" i="10"/>
  <c r="E16" i="10" l="1"/>
  <c r="F15" i="10"/>
  <c r="C7" i="11" s="1"/>
  <c r="C6" i="11"/>
  <c r="G15" i="10" l="1"/>
  <c r="H15" i="10"/>
  <c r="I15" i="10" s="1"/>
  <c r="E18" i="10"/>
  <c r="F17" i="10"/>
  <c r="C4" i="11" l="1"/>
  <c r="E19" i="10"/>
  <c r="E20" i="10" s="1"/>
  <c r="F18" i="10"/>
  <c r="C5" i="11" s="1"/>
  <c r="H18" i="10" l="1"/>
  <c r="E21" i="10"/>
  <c r="F20" i="10"/>
  <c r="G18" i="10"/>
  <c r="I18" i="10" s="1"/>
  <c r="C8" i="11" l="1"/>
  <c r="F21" i="10"/>
  <c r="C9" i="11" s="1"/>
  <c r="E22" i="10"/>
  <c r="G21" i="10" l="1"/>
  <c r="H21" i="10"/>
  <c r="I21" i="10" s="1"/>
</calcChain>
</file>

<file path=xl/sharedStrings.xml><?xml version="1.0" encoding="utf-8"?>
<sst xmlns="http://schemas.openxmlformats.org/spreadsheetml/2006/main" count="80" uniqueCount="40">
  <si>
    <t>A</t>
  </si>
  <si>
    <t>B</t>
  </si>
  <si>
    <t>C</t>
  </si>
  <si>
    <t xml:space="preserve">DNA </t>
  </si>
  <si>
    <t>D</t>
  </si>
  <si>
    <t>F</t>
  </si>
  <si>
    <t xml:space="preserve">GEN </t>
  </si>
  <si>
    <t>Ct</t>
  </si>
  <si>
    <t>mean Ct(A)</t>
  </si>
  <si>
    <t>Nr.</t>
  </si>
  <si>
    <t>deltadeltact</t>
  </si>
  <si>
    <t>average</t>
  </si>
  <si>
    <t>stdev</t>
  </si>
  <si>
    <t>RNA-prep: 24-05-2013</t>
  </si>
  <si>
    <t>cDNA-prep: 27-05-2013</t>
  </si>
  <si>
    <t>GFP_cDNA1</t>
  </si>
  <si>
    <t>GFP_cDNA2</t>
  </si>
  <si>
    <t>GFP_cDNA3</t>
  </si>
  <si>
    <t>GFP_cDNA4</t>
  </si>
  <si>
    <t>efficientie GFP</t>
  </si>
  <si>
    <t>Qpcr-run: 04-06-2013</t>
  </si>
  <si>
    <t>efficientie UBQ10</t>
  </si>
  <si>
    <t>UBQ10_cDNA1</t>
  </si>
  <si>
    <t>UBQ10_cDNA2</t>
  </si>
  <si>
    <t>UBQ10_cDNA3</t>
  </si>
  <si>
    <t>UBQ10_cDNA4</t>
  </si>
  <si>
    <t>cv (%)</t>
  </si>
  <si>
    <t>DeltaDeltaCt</t>
  </si>
  <si>
    <t>ESR+</t>
  </si>
  <si>
    <t>DAL+</t>
  </si>
  <si>
    <t>Endosperm-</t>
  </si>
  <si>
    <t>All-</t>
  </si>
  <si>
    <t>Sample</t>
  </si>
  <si>
    <t>GFP</t>
  </si>
  <si>
    <t>Pos</t>
  </si>
  <si>
    <t>Neg</t>
  </si>
  <si>
    <t>ESR pos</t>
  </si>
  <si>
    <t>ESR neg</t>
  </si>
  <si>
    <t>DAL pos</t>
  </si>
  <si>
    <t>DAL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</si>
</sst>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26" borderId="14" applyNumberFormat="0" applyFont="0" applyAlignment="0" applyProtection="0"/>
    <xf numFmtId="0" fontId="2" fillId="26" borderId="14" applyNumberFormat="0" applyFont="0" applyAlignment="0" applyProtection="0"/>
    <xf numFmtId="0" fontId="2" fillId="26" borderId="14" applyNumberFormat="0" applyFont="0" applyAlignment="0" applyProtection="0"/>
    <xf numFmtId="0" fontId="2" fillId="26" borderId="14" applyNumberFormat="0" applyFont="0" applyAlignment="0" applyProtection="0"/>
    <xf numFmtId="0" fontId="2" fillId="26" borderId="14" applyNumberFormat="0" applyFont="0" applyAlignment="0" applyProtection="0"/>
    <xf numFmtId="0" fontId="2" fillId="26" borderId="14" applyNumberFormat="0" applyFont="0" applyAlignment="0" applyProtection="0"/>
    <xf numFmtId="0" fontId="2" fillId="26" borderId="14" applyNumberFormat="0" applyFont="0" applyAlignment="0" applyProtection="0"/>
    <xf numFmtId="0" fontId="2" fillId="26" borderId="14" applyNumberFormat="0" applyFont="0" applyAlignment="0" applyProtection="0"/>
    <xf numFmtId="0" fontId="2" fillId="26" borderId="14" applyNumberFormat="0" applyFont="0" applyAlignment="0" applyProtection="0"/>
    <xf numFmtId="0" fontId="2" fillId="26" borderId="14" applyNumberFormat="0" applyFont="0" applyAlignment="0" applyProtection="0"/>
    <xf numFmtId="0" fontId="2" fillId="26" borderId="14" applyNumberFormat="0" applyFont="0" applyAlignment="0" applyProtection="0"/>
  </cellStyleXfs>
  <cellXfs count="4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5" fillId="0" borderId="0" xfId="28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/>
    <xf numFmtId="0" fontId="0" fillId="27" borderId="6" xfId="0" applyFill="1" applyBorder="1"/>
    <xf numFmtId="0" fontId="0" fillId="27" borderId="2" xfId="0" applyFill="1" applyBorder="1"/>
    <xf numFmtId="0" fontId="0" fillId="0" borderId="8" xfId="0" applyFill="1" applyBorder="1"/>
    <xf numFmtId="0" fontId="0" fillId="0" borderId="5" xfId="0" applyFill="1" applyBorder="1" applyAlignment="1">
      <alignment horizontal="center"/>
    </xf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10" xfId="0" applyFill="1" applyBorder="1" applyAlignment="1">
      <alignment horizontal="center"/>
    </xf>
    <xf numFmtId="0" fontId="0" fillId="0" borderId="7" xfId="0" applyFill="1" applyBorder="1"/>
    <xf numFmtId="0" fontId="0" fillId="0" borderId="2" xfId="0" applyFill="1" applyBorder="1" applyAlignment="1">
      <alignment horizontal="center"/>
    </xf>
    <xf numFmtId="0" fontId="0" fillId="0" borderId="6" xfId="0" applyFill="1" applyBorder="1"/>
    <xf numFmtId="0" fontId="0" fillId="0" borderId="2" xfId="0" applyFill="1" applyBorder="1"/>
    <xf numFmtId="0" fontId="0" fillId="0" borderId="1" xfId="0" applyFill="1" applyBorder="1"/>
    <xf numFmtId="0" fontId="3" fillId="0" borderId="0" xfId="0" applyFont="1"/>
    <xf numFmtId="0" fontId="4" fillId="0" borderId="0" xfId="0" applyFont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Normal" xfId="0" builtinId="0"/>
    <cellStyle name="Normal 2 2" xfId="25" xr:uid="{00000000-0005-0000-0000-000019000000}"/>
    <cellStyle name="Normal 2 3" xfId="26" xr:uid="{00000000-0005-0000-0000-00001A000000}"/>
    <cellStyle name="Normal 2 4" xfId="27" xr:uid="{00000000-0005-0000-0000-00001B000000}"/>
    <cellStyle name="Normal 3" xfId="28" xr:uid="{00000000-0005-0000-0000-00001C000000}"/>
    <cellStyle name="Normal 3 2" xfId="29" xr:uid="{00000000-0005-0000-0000-00001D000000}"/>
    <cellStyle name="Normal 3 3" xfId="30" xr:uid="{00000000-0005-0000-0000-00001E000000}"/>
    <cellStyle name="Normal 3 4" xfId="31" xr:uid="{00000000-0005-0000-0000-00001F000000}"/>
    <cellStyle name="Normal 4" xfId="32" xr:uid="{00000000-0005-0000-0000-000020000000}"/>
    <cellStyle name="Normal 5" xfId="33" xr:uid="{00000000-0005-0000-0000-000021000000}"/>
    <cellStyle name="Note 2" xfId="34" xr:uid="{00000000-0005-0000-0000-000022000000}"/>
    <cellStyle name="Note 2 2" xfId="35" xr:uid="{00000000-0005-0000-0000-000023000000}"/>
    <cellStyle name="Note 2 3" xfId="36" xr:uid="{00000000-0005-0000-0000-000024000000}"/>
    <cellStyle name="Note 2 4" xfId="37" xr:uid="{00000000-0005-0000-0000-000025000000}"/>
    <cellStyle name="Note 3" xfId="38" xr:uid="{00000000-0005-0000-0000-000026000000}"/>
    <cellStyle name="Note 3 2" xfId="39" xr:uid="{00000000-0005-0000-0000-000027000000}"/>
    <cellStyle name="Note 3 3" xfId="40" xr:uid="{00000000-0005-0000-0000-000028000000}"/>
    <cellStyle name="Note 3 4" xfId="41" xr:uid="{00000000-0005-0000-0000-000029000000}"/>
    <cellStyle name="Note 4" xfId="42" xr:uid="{00000000-0005-0000-0000-00002A000000}"/>
    <cellStyle name="Note 5" xfId="43" xr:uid="{00000000-0005-0000-0000-00002B000000}"/>
    <cellStyle name="Note 6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2"/>
  <sheetViews>
    <sheetView tabSelected="1" zoomScale="85" zoomScaleNormal="85" workbookViewId="0">
      <selection activeCell="O27" sqref="O27"/>
    </sheetView>
  </sheetViews>
  <sheetFormatPr baseColWidth="10" defaultColWidth="9.1640625" defaultRowHeight="13" x14ac:dyDescent="0.15"/>
  <cols>
    <col min="1" max="1" width="3.1640625" style="1" customWidth="1"/>
    <col min="2" max="2" width="6.5" style="4" customWidth="1"/>
    <col min="3" max="3" width="20.1640625" style="1" customWidth="1"/>
    <col min="4" max="4" width="12.33203125" style="1" customWidth="1"/>
    <col min="5" max="5" width="10" style="1" customWidth="1"/>
    <col min="6" max="6" width="11.5" style="1" bestFit="1" customWidth="1"/>
    <col min="7" max="16384" width="9.1640625" style="1"/>
  </cols>
  <sheetData>
    <row r="2" spans="1:13" x14ac:dyDescent="0.15">
      <c r="C2" s="1" t="s">
        <v>20</v>
      </c>
    </row>
    <row r="3" spans="1:13" x14ac:dyDescent="0.15">
      <c r="C3" s="1" t="s">
        <v>14</v>
      </c>
    </row>
    <row r="4" spans="1:13" x14ac:dyDescent="0.15">
      <c r="C4" s="1" t="s">
        <v>13</v>
      </c>
    </row>
    <row r="5" spans="1:13" x14ac:dyDescent="0.15">
      <c r="C5" s="2"/>
    </row>
    <row r="6" spans="1:13" x14ac:dyDescent="0.15">
      <c r="C6" s="2"/>
    </row>
    <row r="7" spans="1:13" x14ac:dyDescent="0.15">
      <c r="C7" s="2"/>
    </row>
    <row r="8" spans="1:13" x14ac:dyDescent="0.15">
      <c r="C8" s="2"/>
    </row>
    <row r="9" spans="1:13" ht="14" thickBot="1" x14ac:dyDescent="0.2"/>
    <row r="10" spans="1:13" ht="14" thickBot="1" x14ac:dyDescent="0.2">
      <c r="A10" s="8" t="s">
        <v>9</v>
      </c>
      <c r="B10" s="9" t="s">
        <v>3</v>
      </c>
      <c r="C10" s="18" t="s">
        <v>6</v>
      </c>
      <c r="D10" s="22" t="s">
        <v>7</v>
      </c>
      <c r="E10" s="11" t="s">
        <v>8</v>
      </c>
      <c r="F10" s="16" t="s">
        <v>10</v>
      </c>
      <c r="G10" s="15" t="s">
        <v>11</v>
      </c>
      <c r="H10" s="15" t="s">
        <v>12</v>
      </c>
      <c r="I10" s="15" t="s">
        <v>26</v>
      </c>
    </row>
    <row r="11" spans="1:13" x14ac:dyDescent="0.15">
      <c r="A11" s="8">
        <v>1</v>
      </c>
      <c r="B11" s="9" t="s">
        <v>0</v>
      </c>
      <c r="C11" s="17" t="s">
        <v>17</v>
      </c>
      <c r="D11">
        <v>24.975999999999999</v>
      </c>
      <c r="E11" s="7">
        <f>AVERAGE(D11:D12)</f>
        <v>24.86</v>
      </c>
      <c r="F11" s="8">
        <f>($M$12^-D11)*($M$11^D30)*($M$12^E11)*($M$11^-E30)</f>
        <v>1.0186660792056847</v>
      </c>
      <c r="G11" s="7"/>
      <c r="H11" s="7"/>
      <c r="I11" s="7"/>
      <c r="J11" s="1" t="s">
        <v>36</v>
      </c>
      <c r="K11" s="8" t="s">
        <v>21</v>
      </c>
      <c r="L11" s="12"/>
      <c r="M11">
        <v>1.8438749999999999</v>
      </c>
    </row>
    <row r="12" spans="1:13" ht="14" thickBot="1" x14ac:dyDescent="0.2">
      <c r="A12" s="13">
        <v>2</v>
      </c>
      <c r="B12" s="19" t="s">
        <v>0</v>
      </c>
      <c r="C12" s="17" t="s">
        <v>17</v>
      </c>
      <c r="D12">
        <v>24.744</v>
      </c>
      <c r="E12" s="17">
        <f>E11</f>
        <v>24.86</v>
      </c>
      <c r="F12" s="13">
        <f>($M$12^-D12)*($M$11^D31)*($M$12^E12)*($M$11^-E31)</f>
        <v>0.98167595879874248</v>
      </c>
      <c r="G12" s="17">
        <f>AVERAGE(F11:F12)</f>
        <v>1.0001710190022135</v>
      </c>
      <c r="H12" s="17">
        <f>STDEV(F11:F13)</f>
        <v>2.6155964976655777E-2</v>
      </c>
      <c r="I12" s="17">
        <f>H12/G12*100</f>
        <v>2.6151492574489295</v>
      </c>
      <c r="K12" s="3" t="s">
        <v>19</v>
      </c>
      <c r="L12" s="6"/>
      <c r="M12">
        <v>1.7151000000000001</v>
      </c>
    </row>
    <row r="13" spans="1:13" ht="14" thickBot="1" x14ac:dyDescent="0.2">
      <c r="A13" s="3">
        <v>3</v>
      </c>
      <c r="B13" s="19" t="s">
        <v>0</v>
      </c>
      <c r="C13" s="10"/>
      <c r="D13" s="26"/>
      <c r="E13" s="17">
        <f>E12</f>
        <v>24.86</v>
      </c>
      <c r="F13" s="13"/>
      <c r="G13" s="17"/>
      <c r="H13" s="17"/>
      <c r="I13" s="17"/>
    </row>
    <row r="14" spans="1:13" ht="14" thickBot="1" x14ac:dyDescent="0.2">
      <c r="A14" s="8">
        <v>4</v>
      </c>
      <c r="B14" s="9" t="s">
        <v>1</v>
      </c>
      <c r="C14" s="17" t="s">
        <v>16</v>
      </c>
      <c r="D14">
        <v>34.616</v>
      </c>
      <c r="E14" s="7">
        <f>E13</f>
        <v>24.86</v>
      </c>
      <c r="F14" s="8">
        <f>($M$12^-D14)*($M$11^D33)*($M$12^E14)*($M$11^-E33)</f>
        <v>1.7083678889388429E-2</v>
      </c>
      <c r="G14" s="7"/>
      <c r="H14" s="7"/>
      <c r="I14" s="7"/>
      <c r="J14" s="1" t="s">
        <v>37</v>
      </c>
    </row>
    <row r="15" spans="1:13" ht="14" thickBot="1" x14ac:dyDescent="0.2">
      <c r="A15" s="13">
        <v>5</v>
      </c>
      <c r="B15" s="19" t="s">
        <v>1</v>
      </c>
      <c r="C15" s="17" t="s">
        <v>16</v>
      </c>
      <c r="D15">
        <v>34.222999999999999</v>
      </c>
      <c r="E15" s="7">
        <f t="shared" ref="E15:E22" si="0">E14</f>
        <v>24.86</v>
      </c>
      <c r="F15" s="13">
        <f>($M$12^-D15)*($M$11^D34)*($M$12^E15)*($M$11^-E34)</f>
        <v>2.3247539487642872E-2</v>
      </c>
      <c r="G15" s="17">
        <f>AVERAGE(F14:F15)</f>
        <v>2.0165609188515649E-2</v>
      </c>
      <c r="H15" s="17">
        <f>STDEV(F14:F16)</f>
        <v>4.3585076273142858E-3</v>
      </c>
      <c r="I15" s="17">
        <f>H15/G15*100</f>
        <v>21.613567864820389</v>
      </c>
    </row>
    <row r="16" spans="1:13" ht="14" thickBot="1" x14ac:dyDescent="0.2">
      <c r="A16" s="3">
        <v>6</v>
      </c>
      <c r="B16" s="14" t="s">
        <v>1</v>
      </c>
      <c r="C16" s="10"/>
      <c r="D16" s="26"/>
      <c r="E16" s="7">
        <f t="shared" si="0"/>
        <v>24.86</v>
      </c>
      <c r="F16" s="3"/>
      <c r="G16" s="10"/>
      <c r="H16" s="10"/>
      <c r="I16" s="10"/>
    </row>
    <row r="17" spans="1:12" ht="14" thickBot="1" x14ac:dyDescent="0.2">
      <c r="A17" s="8">
        <v>7</v>
      </c>
      <c r="B17" s="19" t="s">
        <v>2</v>
      </c>
      <c r="C17" s="17" t="s">
        <v>15</v>
      </c>
      <c r="D17">
        <v>31.395</v>
      </c>
      <c r="E17" s="7">
        <f>AVERAGE(D17:D18)</f>
        <v>31.04</v>
      </c>
      <c r="F17" s="8">
        <f>($M$12^-D17)*($M$11^D36)*($M$12^E17)*($M$11^-E36)</f>
        <v>1.2144256794851411</v>
      </c>
      <c r="G17" s="7"/>
      <c r="H17" s="7"/>
      <c r="I17" s="7"/>
      <c r="J17" s="1" t="s">
        <v>38</v>
      </c>
    </row>
    <row r="18" spans="1:12" ht="14" thickBot="1" x14ac:dyDescent="0.2">
      <c r="A18" s="13">
        <v>8</v>
      </c>
      <c r="B18" s="19" t="s">
        <v>2</v>
      </c>
      <c r="C18" s="17" t="s">
        <v>15</v>
      </c>
      <c r="D18">
        <v>30.684999999999999</v>
      </c>
      <c r="E18" s="7">
        <f t="shared" si="0"/>
        <v>31.04</v>
      </c>
      <c r="F18" s="13">
        <f>($M$12^-D18)*($M$11^D37)*($M$12^E18)*($M$11^-E37)</f>
        <v>0.82343449820985315</v>
      </c>
      <c r="G18" s="17">
        <f>AVERAGE(F17:F18)</f>
        <v>1.018930088847497</v>
      </c>
      <c r="H18" s="17">
        <f>STDEV(F17:F19)</f>
        <v>0.27647251566389569</v>
      </c>
      <c r="I18" s="17">
        <f>H18/G18*100</f>
        <v>27.13360991985342</v>
      </c>
    </row>
    <row r="19" spans="1:12" ht="14" thickBot="1" x14ac:dyDescent="0.2">
      <c r="A19" s="3">
        <v>9</v>
      </c>
      <c r="B19" s="14" t="s">
        <v>2</v>
      </c>
      <c r="C19" s="10"/>
      <c r="D19" s="26"/>
      <c r="E19" s="7">
        <f t="shared" si="0"/>
        <v>31.04</v>
      </c>
      <c r="F19" s="3"/>
      <c r="G19" s="10"/>
      <c r="H19" s="10"/>
      <c r="I19" s="10"/>
    </row>
    <row r="20" spans="1:12" ht="14" thickBot="1" x14ac:dyDescent="0.2">
      <c r="A20" s="8">
        <v>10</v>
      </c>
      <c r="B20" s="9" t="s">
        <v>4</v>
      </c>
      <c r="C20" s="17" t="s">
        <v>18</v>
      </c>
      <c r="D20">
        <v>33.179000000000002</v>
      </c>
      <c r="E20" s="7">
        <f t="shared" si="0"/>
        <v>31.04</v>
      </c>
      <c r="F20" s="8">
        <f>($M$12^-D20)*($M$11^D39)*($M$12^E20)*($M$11^-E39)</f>
        <v>4.1079288827331802E-3</v>
      </c>
      <c r="G20" s="7"/>
      <c r="H20" s="7"/>
      <c r="I20" s="7"/>
      <c r="J20" s="1" t="s">
        <v>39</v>
      </c>
    </row>
    <row r="21" spans="1:12" ht="14" thickBot="1" x14ac:dyDescent="0.2">
      <c r="A21" s="13">
        <v>11</v>
      </c>
      <c r="B21" s="19" t="s">
        <v>4</v>
      </c>
      <c r="C21" s="17" t="s">
        <v>18</v>
      </c>
      <c r="D21">
        <v>33.128999999999998</v>
      </c>
      <c r="E21" s="7">
        <f t="shared" si="0"/>
        <v>31.04</v>
      </c>
      <c r="F21" s="13">
        <f>($M$12^-D21)*($M$11^D40)*($M$12^E21)*($M$11^-E40)</f>
        <v>5.002772329451342E-3</v>
      </c>
      <c r="G21" s="17">
        <f>AVERAGE(F20:F21)</f>
        <v>4.5553506060922611E-3</v>
      </c>
      <c r="H21" s="17">
        <f>STDEV(F20:F22)</f>
        <v>6.327498692747552E-4</v>
      </c>
      <c r="I21" s="17">
        <f>H21/G21*100</f>
        <v>13.89025618420072</v>
      </c>
      <c r="J21" s="2"/>
      <c r="K21" s="2"/>
      <c r="L21" s="2"/>
    </row>
    <row r="22" spans="1:12" ht="14" thickBot="1" x14ac:dyDescent="0.2">
      <c r="A22" s="3">
        <v>12</v>
      </c>
      <c r="B22" s="14" t="s">
        <v>4</v>
      </c>
      <c r="C22" s="10"/>
      <c r="D22" s="26"/>
      <c r="E22" s="7">
        <f t="shared" si="0"/>
        <v>31.04</v>
      </c>
      <c r="F22" s="3"/>
      <c r="G22" s="10"/>
      <c r="H22" s="10"/>
      <c r="I22" s="10"/>
      <c r="J22" s="2"/>
      <c r="K22" s="2"/>
      <c r="L22" s="2"/>
    </row>
    <row r="23" spans="1:12" ht="14" thickBot="1" x14ac:dyDescent="0.2">
      <c r="A23" s="8">
        <v>13</v>
      </c>
      <c r="B23" s="28"/>
      <c r="C23" s="27"/>
      <c r="D23" s="29"/>
      <c r="E23" s="30"/>
      <c r="F23" s="31"/>
      <c r="G23" s="30"/>
      <c r="H23" s="30"/>
      <c r="I23" s="30"/>
      <c r="J23" s="2"/>
      <c r="K23" s="2"/>
      <c r="L23" s="2"/>
    </row>
    <row r="24" spans="1:12" ht="14" thickBot="1" x14ac:dyDescent="0.2">
      <c r="A24" s="13">
        <v>14</v>
      </c>
      <c r="B24" s="32"/>
      <c r="C24" s="27"/>
      <c r="D24" s="29"/>
      <c r="E24" s="30"/>
      <c r="F24" s="33"/>
      <c r="G24" s="27"/>
      <c r="H24" s="27"/>
      <c r="I24" s="27"/>
      <c r="J24" s="2"/>
      <c r="K24" s="2"/>
      <c r="L24" s="2"/>
    </row>
    <row r="25" spans="1:12" ht="14" thickBot="1" x14ac:dyDescent="0.2">
      <c r="A25" s="3">
        <v>15</v>
      </c>
      <c r="B25" s="34"/>
      <c r="C25" s="35"/>
      <c r="D25" s="36"/>
      <c r="E25" s="30"/>
      <c r="F25" s="37"/>
      <c r="G25" s="35"/>
      <c r="H25" s="35"/>
      <c r="I25" s="35"/>
      <c r="J25" s="2"/>
      <c r="K25" s="2"/>
      <c r="L25" s="2"/>
    </row>
    <row r="26" spans="1:12" x14ac:dyDescent="0.15">
      <c r="A26" s="8">
        <v>16</v>
      </c>
      <c r="B26" s="9" t="s">
        <v>5</v>
      </c>
      <c r="C26" s="17"/>
      <c r="D26"/>
      <c r="E26" s="7"/>
      <c r="F26" s="8"/>
      <c r="G26" s="7"/>
      <c r="H26" s="7"/>
      <c r="I26" s="7"/>
      <c r="J26" s="2"/>
      <c r="K26" s="2"/>
      <c r="L26" s="2"/>
    </row>
    <row r="27" spans="1:12" x14ac:dyDescent="0.15">
      <c r="A27" s="13">
        <v>17</v>
      </c>
      <c r="B27" s="19" t="s">
        <v>5</v>
      </c>
      <c r="C27" s="17"/>
      <c r="D27"/>
      <c r="E27" s="17"/>
      <c r="F27" s="13"/>
      <c r="G27" s="17"/>
      <c r="H27" s="17"/>
      <c r="I27" s="17"/>
      <c r="J27" s="2"/>
      <c r="K27" s="2"/>
      <c r="L27" s="2"/>
    </row>
    <row r="28" spans="1:12" ht="14" thickBot="1" x14ac:dyDescent="0.2">
      <c r="A28" s="3">
        <v>18</v>
      </c>
      <c r="B28" s="14" t="s">
        <v>5</v>
      </c>
      <c r="C28" s="10"/>
      <c r="D28"/>
      <c r="E28" s="10"/>
      <c r="F28" s="3"/>
      <c r="G28" s="10"/>
      <c r="H28" s="10"/>
      <c r="I28" s="10"/>
      <c r="J28" s="2"/>
      <c r="K28" s="2"/>
      <c r="L28" s="2"/>
    </row>
    <row r="29" spans="1:12" ht="14" thickBot="1" x14ac:dyDescent="0.2">
      <c r="C29" s="21"/>
      <c r="D29" s="20"/>
    </row>
    <row r="30" spans="1:12" x14ac:dyDescent="0.15">
      <c r="A30" s="8">
        <v>1</v>
      </c>
      <c r="B30" s="9" t="s">
        <v>0</v>
      </c>
      <c r="C30" t="s">
        <v>24</v>
      </c>
      <c r="D30" s="7">
        <v>27.196999999999999</v>
      </c>
      <c r="E30" s="7">
        <f>AVERAGE(D30:D31)</f>
        <v>27.064499999999999</v>
      </c>
      <c r="F30" s="1" t="s">
        <v>36</v>
      </c>
    </row>
    <row r="31" spans="1:12" x14ac:dyDescent="0.15">
      <c r="A31" s="13">
        <v>2</v>
      </c>
      <c r="B31" s="19" t="s">
        <v>0</v>
      </c>
      <c r="C31" t="s">
        <v>24</v>
      </c>
      <c r="D31" s="17">
        <v>26.931999999999999</v>
      </c>
      <c r="E31" s="24">
        <f>E30</f>
        <v>27.064499999999999</v>
      </c>
    </row>
    <row r="32" spans="1:12" ht="14" thickBot="1" x14ac:dyDescent="0.2">
      <c r="A32" s="3">
        <v>3</v>
      </c>
      <c r="B32" s="14"/>
      <c r="C32" s="3"/>
      <c r="D32" s="25"/>
      <c r="E32" s="10">
        <f>E31</f>
        <v>27.064499999999999</v>
      </c>
    </row>
    <row r="33" spans="1:6" ht="14" thickBot="1" x14ac:dyDescent="0.2">
      <c r="A33" s="8">
        <v>4</v>
      </c>
      <c r="B33" s="9" t="s">
        <v>1</v>
      </c>
      <c r="C33" t="s">
        <v>23</v>
      </c>
      <c r="D33" s="17">
        <v>29.015000000000001</v>
      </c>
      <c r="E33" s="10">
        <f t="shared" ref="E33:E41" si="1">E32</f>
        <v>27.064499999999999</v>
      </c>
      <c r="F33" s="1" t="s">
        <v>37</v>
      </c>
    </row>
    <row r="34" spans="1:6" ht="14" thickBot="1" x14ac:dyDescent="0.2">
      <c r="A34" s="13">
        <v>5</v>
      </c>
      <c r="B34" s="19" t="s">
        <v>1</v>
      </c>
      <c r="C34" t="s">
        <v>23</v>
      </c>
      <c r="D34" s="17">
        <v>29.172000000000001</v>
      </c>
      <c r="E34" s="10">
        <f t="shared" si="1"/>
        <v>27.064499999999999</v>
      </c>
    </row>
    <row r="35" spans="1:6" ht="14" thickBot="1" x14ac:dyDescent="0.2">
      <c r="A35" s="3">
        <v>6</v>
      </c>
      <c r="B35" s="23"/>
      <c r="C35" s="10"/>
      <c r="D35" s="26"/>
      <c r="E35" s="10">
        <f t="shared" si="1"/>
        <v>27.064499999999999</v>
      </c>
    </row>
    <row r="36" spans="1:6" x14ac:dyDescent="0.15">
      <c r="A36" s="8">
        <v>7</v>
      </c>
      <c r="B36" s="9" t="s">
        <v>2</v>
      </c>
      <c r="C36" t="s">
        <v>22</v>
      </c>
      <c r="D36" s="27">
        <v>35.097000000000001</v>
      </c>
      <c r="E36" s="7">
        <f>AVERAGE(D36:D37)</f>
        <v>34.466499999999996</v>
      </c>
      <c r="F36" s="1" t="s">
        <v>38</v>
      </c>
    </row>
    <row r="37" spans="1:6" ht="14" thickBot="1" x14ac:dyDescent="0.2">
      <c r="A37" s="13">
        <v>8</v>
      </c>
      <c r="B37" s="19" t="s">
        <v>2</v>
      </c>
      <c r="C37" t="s">
        <v>22</v>
      </c>
      <c r="D37" s="27">
        <v>33.835999999999999</v>
      </c>
      <c r="E37" s="10">
        <f t="shared" si="1"/>
        <v>34.466499999999996</v>
      </c>
    </row>
    <row r="38" spans="1:6" ht="14" thickBot="1" x14ac:dyDescent="0.2">
      <c r="A38" s="3">
        <v>9</v>
      </c>
      <c r="B38" s="14"/>
      <c r="C38" s="10"/>
      <c r="D38" s="25"/>
      <c r="E38" s="10">
        <f t="shared" si="1"/>
        <v>34.466499999999996</v>
      </c>
    </row>
    <row r="39" spans="1:6" ht="14" thickBot="1" x14ac:dyDescent="0.2">
      <c r="A39" s="8">
        <v>10</v>
      </c>
      <c r="B39" s="9" t="s">
        <v>4</v>
      </c>
      <c r="C39" t="s">
        <v>25</v>
      </c>
      <c r="D39" s="17">
        <v>27.372</v>
      </c>
      <c r="E39" s="10">
        <f t="shared" si="1"/>
        <v>34.466499999999996</v>
      </c>
      <c r="F39" s="1" t="s">
        <v>39</v>
      </c>
    </row>
    <row r="40" spans="1:6" ht="14" thickBot="1" x14ac:dyDescent="0.2">
      <c r="A40" s="13">
        <v>11</v>
      </c>
      <c r="B40" s="19" t="s">
        <v>4</v>
      </c>
      <c r="C40" t="s">
        <v>25</v>
      </c>
      <c r="D40" s="17">
        <v>27.65</v>
      </c>
      <c r="E40" s="10">
        <f t="shared" si="1"/>
        <v>34.466499999999996</v>
      </c>
    </row>
    <row r="41" spans="1:6" ht="14" thickBot="1" x14ac:dyDescent="0.2">
      <c r="A41" s="3">
        <v>12</v>
      </c>
      <c r="B41" s="14"/>
      <c r="C41" s="10"/>
      <c r="D41" s="25"/>
      <c r="E41" s="10">
        <f t="shared" si="1"/>
        <v>34.466499999999996</v>
      </c>
    </row>
    <row r="42" spans="1:6" ht="14" thickBot="1" x14ac:dyDescent="0.2">
      <c r="A42" s="8">
        <v>13</v>
      </c>
      <c r="B42" s="9"/>
      <c r="C42"/>
      <c r="D42" s="17"/>
      <c r="E42" s="10"/>
    </row>
    <row r="43" spans="1:6" ht="14" thickBot="1" x14ac:dyDescent="0.2">
      <c r="A43" s="13">
        <v>14</v>
      </c>
      <c r="B43" s="19"/>
      <c r="C43"/>
      <c r="D43" s="17"/>
      <c r="E43" s="10"/>
    </row>
    <row r="44" spans="1:6" ht="14" thickBot="1" x14ac:dyDescent="0.2">
      <c r="A44" s="3">
        <v>15</v>
      </c>
      <c r="B44" s="14"/>
      <c r="C44" s="10"/>
      <c r="D44" s="10"/>
      <c r="E44" s="10"/>
    </row>
    <row r="45" spans="1:6" x14ac:dyDescent="0.15">
      <c r="A45" s="8"/>
      <c r="B45" s="9"/>
      <c r="C45"/>
      <c r="D45" s="17"/>
      <c r="E45" s="7"/>
    </row>
    <row r="46" spans="1:6" x14ac:dyDescent="0.15">
      <c r="A46" s="13"/>
      <c r="B46" s="19"/>
      <c r="C46"/>
      <c r="D46" s="17"/>
      <c r="E46" s="17"/>
      <c r="F46" s="13"/>
    </row>
    <row r="47" spans="1:6" ht="14" thickBot="1" x14ac:dyDescent="0.2">
      <c r="A47" s="3"/>
      <c r="B47" s="14"/>
      <c r="C47" s="10"/>
      <c r="D47" s="10"/>
      <c r="E47" s="10"/>
    </row>
    <row r="48" spans="1:6" ht="15" x14ac:dyDescent="0.2">
      <c r="D48" s="5"/>
    </row>
    <row r="49" spans="4:4" ht="15" x14ac:dyDescent="0.2">
      <c r="D49" s="5"/>
    </row>
    <row r="50" spans="4:4" ht="15" x14ac:dyDescent="0.2">
      <c r="D50" s="5"/>
    </row>
    <row r="51" spans="4:4" ht="15" x14ac:dyDescent="0.2">
      <c r="D51" s="5"/>
    </row>
    <row r="52" spans="4:4" ht="15" x14ac:dyDescent="0.2">
      <c r="D52" s="5"/>
    </row>
    <row r="53" spans="4:4" ht="15" x14ac:dyDescent="0.2">
      <c r="D53" s="5"/>
    </row>
    <row r="54" spans="4:4" ht="15" x14ac:dyDescent="0.2">
      <c r="D54" s="5"/>
    </row>
    <row r="55" spans="4:4" ht="15" x14ac:dyDescent="0.2">
      <c r="D55" s="5"/>
    </row>
    <row r="56" spans="4:4" ht="15" x14ac:dyDescent="0.2">
      <c r="D56" s="5"/>
    </row>
    <row r="57" spans="4:4" ht="15" x14ac:dyDescent="0.2">
      <c r="D57" s="5"/>
    </row>
    <row r="58" spans="4:4" ht="15" x14ac:dyDescent="0.2">
      <c r="D58" s="5"/>
    </row>
    <row r="59" spans="4:4" ht="15" x14ac:dyDescent="0.2">
      <c r="D59" s="5"/>
    </row>
    <row r="60" spans="4:4" ht="15" x14ac:dyDescent="0.2">
      <c r="D60" s="5"/>
    </row>
    <row r="61" spans="4:4" ht="15" x14ac:dyDescent="0.2">
      <c r="D61" s="5"/>
    </row>
    <row r="62" spans="4:4" ht="15" x14ac:dyDescent="0.2">
      <c r="D62" s="5"/>
    </row>
  </sheetData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E8" sqref="E8"/>
    </sheetView>
  </sheetViews>
  <sheetFormatPr baseColWidth="10" defaultRowHeight="13" x14ac:dyDescent="0.15"/>
  <sheetData>
    <row r="1" spans="1:3" x14ac:dyDescent="0.15">
      <c r="A1" s="39" t="s">
        <v>32</v>
      </c>
      <c r="B1" s="39" t="s">
        <v>33</v>
      </c>
      <c r="C1" s="38" t="s">
        <v>27</v>
      </c>
    </row>
    <row r="2" spans="1:3" x14ac:dyDescent="0.15">
      <c r="A2" s="39" t="s">
        <v>28</v>
      </c>
      <c r="B2" s="39" t="s">
        <v>34</v>
      </c>
      <c r="C2">
        <f>Template!F11</f>
        <v>1.0186660792056847</v>
      </c>
    </row>
    <row r="3" spans="1:3" x14ac:dyDescent="0.15">
      <c r="A3" s="39" t="s">
        <v>28</v>
      </c>
      <c r="B3" s="39" t="s">
        <v>34</v>
      </c>
      <c r="C3">
        <f>Template!F12</f>
        <v>0.98167595879874248</v>
      </c>
    </row>
    <row r="4" spans="1:3" x14ac:dyDescent="0.15">
      <c r="A4" s="39" t="s">
        <v>29</v>
      </c>
      <c r="B4" s="39" t="s">
        <v>34</v>
      </c>
      <c r="C4">
        <f>Template!F17</f>
        <v>1.2144256794851411</v>
      </c>
    </row>
    <row r="5" spans="1:3" x14ac:dyDescent="0.15">
      <c r="A5" s="39" t="s">
        <v>29</v>
      </c>
      <c r="B5" s="39" t="s">
        <v>34</v>
      </c>
      <c r="C5">
        <f>Template!F18</f>
        <v>0.82343449820985315</v>
      </c>
    </row>
    <row r="6" spans="1:3" x14ac:dyDescent="0.15">
      <c r="A6" s="39" t="s">
        <v>30</v>
      </c>
      <c r="B6" s="39" t="s">
        <v>35</v>
      </c>
      <c r="C6">
        <f>Template!F14</f>
        <v>1.7083678889388429E-2</v>
      </c>
    </row>
    <row r="7" spans="1:3" x14ac:dyDescent="0.15">
      <c r="A7" s="39" t="s">
        <v>30</v>
      </c>
      <c r="B7" s="39" t="s">
        <v>35</v>
      </c>
      <c r="C7">
        <f>Template!F15</f>
        <v>2.3247539487642872E-2</v>
      </c>
    </row>
    <row r="8" spans="1:3" x14ac:dyDescent="0.15">
      <c r="A8" s="39" t="s">
        <v>31</v>
      </c>
      <c r="B8" s="39" t="s">
        <v>35</v>
      </c>
      <c r="C8">
        <f>Template!F20</f>
        <v>4.1079288827331802E-3</v>
      </c>
    </row>
    <row r="9" spans="1:3" x14ac:dyDescent="0.15">
      <c r="A9" s="39" t="s">
        <v>31</v>
      </c>
      <c r="B9" s="39" t="s">
        <v>35</v>
      </c>
      <c r="C9">
        <f>Template!F21</f>
        <v>5.002772329451342E-3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Rstudio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Microsoft Office User</cp:lastModifiedBy>
  <cp:lastPrinted>2008-10-06T14:47:28Z</cp:lastPrinted>
  <dcterms:created xsi:type="dcterms:W3CDTF">2004-12-01T07:33:51Z</dcterms:created>
  <dcterms:modified xsi:type="dcterms:W3CDTF">2022-02-02T11:35:16Z</dcterms:modified>
</cp:coreProperties>
</file>