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T57" i="1" s="1"/>
  <c r="Q2" i="1"/>
  <c r="P2" i="1"/>
  <c r="R13" i="1" s="1"/>
  <c r="O51" i="1"/>
  <c r="N2" i="1"/>
  <c r="AE2" i="1" s="1"/>
  <c r="N11" i="1" l="1"/>
  <c r="O23" i="1"/>
  <c r="O35" i="1"/>
  <c r="O43" i="1"/>
  <c r="O55" i="1"/>
  <c r="R9" i="1"/>
  <c r="U6" i="1"/>
  <c r="U10" i="1"/>
  <c r="U14" i="1"/>
  <c r="U22" i="1"/>
  <c r="U26" i="1"/>
  <c r="T34" i="1"/>
  <c r="U38" i="1"/>
  <c r="U42" i="1"/>
  <c r="T50" i="1"/>
  <c r="U54" i="1"/>
  <c r="O7" i="1"/>
  <c r="O15" i="1"/>
  <c r="N27" i="1"/>
  <c r="O39" i="1"/>
  <c r="U8" i="1"/>
  <c r="U12" i="1"/>
  <c r="U20" i="1"/>
  <c r="U24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34" i="1"/>
  <c r="O28" i="1"/>
  <c r="O26" i="1"/>
  <c r="N24" i="1"/>
  <c r="O22" i="1"/>
  <c r="O20" i="1"/>
  <c r="O14" i="1"/>
  <c r="O12" i="1"/>
  <c r="O10" i="1"/>
  <c r="O8" i="1"/>
  <c r="O6" i="1"/>
  <c r="N9" i="1"/>
  <c r="O13" i="1"/>
  <c r="O21" i="1"/>
  <c r="O25" i="1"/>
  <c r="O29" i="1"/>
  <c r="O37" i="1"/>
  <c r="O41" i="1"/>
  <c r="O49" i="1"/>
  <c r="O53" i="1"/>
  <c r="O57" i="1"/>
  <c r="R6" i="1"/>
  <c r="R56" i="1"/>
  <c r="R54" i="1"/>
  <c r="R52" i="1"/>
  <c r="R50" i="1"/>
  <c r="R48" i="1"/>
  <c r="R42" i="1"/>
  <c r="R40" i="1"/>
  <c r="R38" i="1"/>
  <c r="R36" i="1"/>
  <c r="R34" i="1"/>
  <c r="R28" i="1"/>
  <c r="R26" i="1"/>
  <c r="R24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U25" i="1"/>
  <c r="U27" i="1"/>
  <c r="U29" i="1"/>
  <c r="U35" i="1"/>
  <c r="U37" i="1"/>
  <c r="U39" i="1"/>
  <c r="T41" i="1"/>
  <c r="U43" i="1"/>
  <c r="U49" i="1"/>
  <c r="U51" i="1"/>
  <c r="U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<sst xmlns="http://schemas.openxmlformats.org/spreadsheetml/2006/main" count="281" uniqueCount="85">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</sst>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L1" zoomScale="70" zoomScaleNormal="70" workbookViewId="0">
      <selection activeCell="O3" sqref="O3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42844</v>
      </c>
      <c r="C2" s="8">
        <v>0.33834490740740741</v>
      </c>
      <c r="D2" s="5" t="s">
        <v>42</v>
      </c>
      <c r="E2" s="9">
        <v>1.946</v>
      </c>
      <c r="F2" s="9">
        <v>39.073900000000002</v>
      </c>
      <c r="G2" s="9" t="s">
        <v>43</v>
      </c>
      <c r="H2" s="9">
        <v>2.86</v>
      </c>
      <c r="I2" s="9">
        <v>3814.5967999999998</v>
      </c>
      <c r="J2" s="9" t="s">
        <v>44</v>
      </c>
      <c r="K2" s="9">
        <v>3.1059999999999999</v>
      </c>
      <c r="L2" s="9">
        <v>711.5616</v>
      </c>
      <c r="M2" s="4">
        <f>AVERAGE(F2:F5,F16:F19,F30:F33,F44:F47,F58:F61)</f>
        <v>39.389315000000003</v>
      </c>
      <c r="N2" s="4">
        <f>STDEV(F2:F5,F16:F19,F30:F33,F44:F47,G58:G61)</f>
        <v>0.21105837739039568</v>
      </c>
      <c r="O2" s="4">
        <v>4.08</v>
      </c>
      <c r="P2" s="4">
        <f>AVERAGE(I2:I5,I16:I19,I30:I33,I44:I47,I58:I61)</f>
        <v>3835.5200250000007</v>
      </c>
      <c r="Q2" s="4">
        <f>STDEV(I2:I5,I16:I19,I30:I33,I44:I47,I58:I61)</f>
        <v>11.62963427880757</v>
      </c>
      <c r="R2" s="4">
        <v>399</v>
      </c>
      <c r="S2" s="4">
        <f>AVERAGE(L2:L5,L16:L19,L30:L33,L44:L47,L58:L61)</f>
        <v>706.24408500000004</v>
      </c>
      <c r="T2" s="4">
        <f>STDEV(L2:L5,L16:L19,L30:L33,L44:L47,L58:L61)</f>
        <v>4.1333587139497387</v>
      </c>
      <c r="U2" s="4">
        <v>399</v>
      </c>
      <c r="AD2" s="7">
        <v>42804</v>
      </c>
      <c r="AE2" s="6">
        <f>(N2/M2)^2</f>
        <v>2.8711000940441515E-5</v>
      </c>
      <c r="AF2" s="6">
        <f>(T2/S2)^2</f>
        <v>3.4252836964118186E-5</v>
      </c>
      <c r="AG2" s="6">
        <f>(T2/S2)^2</f>
        <v>3.4252836964118186E-5</v>
      </c>
    </row>
    <row r="3" spans="1:33" x14ac:dyDescent="0.25">
      <c r="A3" s="5" t="s">
        <v>41</v>
      </c>
      <c r="B3" s="7">
        <v>42844</v>
      </c>
      <c r="C3" s="8">
        <v>0.34207175925925926</v>
      </c>
      <c r="D3" s="5" t="s">
        <v>42</v>
      </c>
      <c r="E3" s="9">
        <v>1.94</v>
      </c>
      <c r="F3" s="9">
        <v>38.9437</v>
      </c>
      <c r="G3" s="9" t="s">
        <v>43</v>
      </c>
      <c r="H3" s="9">
        <v>2.8559999999999999</v>
      </c>
      <c r="I3" s="9">
        <v>3820.259</v>
      </c>
      <c r="J3" s="9" t="s">
        <v>44</v>
      </c>
      <c r="K3" s="9">
        <v>3.1030000000000002</v>
      </c>
      <c r="L3" s="9">
        <v>707.43709999999999</v>
      </c>
      <c r="M3" s="5"/>
      <c r="N3" s="4"/>
      <c r="O3" s="5"/>
      <c r="P3" s="5"/>
      <c r="Q3" s="4"/>
      <c r="R3" s="4"/>
      <c r="S3" s="5"/>
      <c r="T3" s="4"/>
      <c r="U3" s="4"/>
      <c r="AD3" s="7">
        <v>42804</v>
      </c>
    </row>
    <row r="4" spans="1:33" x14ac:dyDescent="0.25">
      <c r="A4" s="5" t="s">
        <v>41</v>
      </c>
      <c r="B4" s="7">
        <v>42844</v>
      </c>
      <c r="C4" s="8">
        <v>0.3457986111111111</v>
      </c>
      <c r="D4" s="5" t="s">
        <v>42</v>
      </c>
      <c r="E4" s="9">
        <v>1.946</v>
      </c>
      <c r="F4" s="9">
        <v>39.051900000000003</v>
      </c>
      <c r="G4" s="9" t="s">
        <v>43</v>
      </c>
      <c r="H4" s="9">
        <v>2.863</v>
      </c>
      <c r="I4" s="9">
        <v>3845.1918000000001</v>
      </c>
      <c r="J4" s="9" t="s">
        <v>44</v>
      </c>
      <c r="K4" s="9">
        <v>3.1059999999999999</v>
      </c>
      <c r="L4" s="9">
        <v>707.88160000000005</v>
      </c>
      <c r="M4" s="5"/>
      <c r="N4" s="4"/>
      <c r="O4" s="5"/>
      <c r="P4" s="5"/>
      <c r="Q4" s="4"/>
      <c r="R4" s="4"/>
      <c r="S4" s="5"/>
      <c r="T4" s="4"/>
      <c r="U4" s="4"/>
      <c r="AD4" s="7">
        <v>42804</v>
      </c>
    </row>
    <row r="5" spans="1:33" x14ac:dyDescent="0.25">
      <c r="A5" s="5" t="s">
        <v>41</v>
      </c>
      <c r="B5" s="7">
        <v>42844</v>
      </c>
      <c r="C5" s="8">
        <v>0.34953703703703703</v>
      </c>
      <c r="D5" s="5" t="s">
        <v>42</v>
      </c>
      <c r="E5" s="9">
        <v>1.9430000000000001</v>
      </c>
      <c r="F5" s="9">
        <v>39.253300000000003</v>
      </c>
      <c r="G5" s="9" t="s">
        <v>43</v>
      </c>
      <c r="H5" s="9">
        <v>2.86</v>
      </c>
      <c r="I5" s="9">
        <v>3860.0594000000001</v>
      </c>
      <c r="J5" s="9" t="s">
        <v>44</v>
      </c>
      <c r="K5" s="9">
        <v>3.1030000000000002</v>
      </c>
      <c r="L5" s="9">
        <v>711.25120000000004</v>
      </c>
      <c r="M5" s="5"/>
      <c r="N5" s="4"/>
      <c r="O5" s="5"/>
      <c r="P5" s="5"/>
      <c r="Q5" s="4"/>
      <c r="R5" s="4"/>
      <c r="S5" s="5"/>
      <c r="T5" s="4"/>
      <c r="U5" s="4"/>
      <c r="AD5" s="7">
        <v>42804</v>
      </c>
    </row>
    <row r="6" spans="1:33" x14ac:dyDescent="0.25">
      <c r="A6" s="18" t="s">
        <v>45</v>
      </c>
      <c r="B6" s="27">
        <v>42844</v>
      </c>
      <c r="C6" s="28">
        <v>0.35327546296296292</v>
      </c>
      <c r="D6" s="18" t="s">
        <v>42</v>
      </c>
      <c r="E6" s="29">
        <v>1.95</v>
      </c>
      <c r="F6" s="29">
        <v>19.539400000000001</v>
      </c>
      <c r="G6" s="29" t="s">
        <v>43</v>
      </c>
      <c r="H6" s="29">
        <v>2.8660000000000001</v>
      </c>
      <c r="I6" s="29">
        <v>4499.0111999999999</v>
      </c>
      <c r="J6" s="29" t="s">
        <v>44</v>
      </c>
      <c r="K6" s="29">
        <v>3.1059999999999999</v>
      </c>
      <c r="L6" s="29">
        <v>525.96900000000005</v>
      </c>
      <c r="O6" s="10">
        <f>($O$2/$M$2)*F6</f>
        <v>2.0239182123375334</v>
      </c>
      <c r="R6" s="10">
        <f>($R$2/$P$2)*I6</f>
        <v>468.02140442481448</v>
      </c>
      <c r="U6" s="10">
        <f t="shared" ref="U6:U15" si="0">($S$2/$U$2)*L6</f>
        <v>930.9836971011656</v>
      </c>
      <c r="V6" s="3">
        <v>0</v>
      </c>
      <c r="W6" s="11" t="s">
        <v>33</v>
      </c>
      <c r="X6" s="2">
        <f>SLOPE(O6:O10,$V$6:$V$10)</f>
        <v>1.0296878009393457E-3</v>
      </c>
      <c r="Y6" s="2">
        <f>RSQ(O6:O10,$V$6:$V$10)</f>
        <v>0.744343183586889</v>
      </c>
      <c r="Z6" s="2">
        <f>SLOPE($R6:$R10,$V$6:$V$10)</f>
        <v>2.2225370923464296</v>
      </c>
      <c r="AA6" s="2">
        <f>RSQ(R6:R10,$V$6:$V$10)</f>
        <v>0.94725787037226206</v>
      </c>
      <c r="AB6" s="2">
        <f>SLOPE(U6:U10,$V$6:$V$10)</f>
        <v>1.3159327443439828</v>
      </c>
      <c r="AC6" s="2">
        <f>RSQ(U6:U10,$V$6:$V$10)</f>
        <v>0.97126640800400255</v>
      </c>
      <c r="AD6" s="7">
        <v>42804</v>
      </c>
      <c r="AE6" s="2"/>
    </row>
    <row r="7" spans="1:33" x14ac:dyDescent="0.25">
      <c r="A7" s="18" t="s">
        <v>46</v>
      </c>
      <c r="B7" s="27">
        <v>42844</v>
      </c>
      <c r="C7" s="28">
        <v>0.35701388888888891</v>
      </c>
      <c r="D7" s="18" t="s">
        <v>42</v>
      </c>
      <c r="E7" s="29">
        <v>1.946</v>
      </c>
      <c r="F7" s="29">
        <v>19.463200000000001</v>
      </c>
      <c r="G7" s="29" t="s">
        <v>43</v>
      </c>
      <c r="H7" s="29">
        <v>2.863</v>
      </c>
      <c r="I7" s="29">
        <v>4768.5511999999999</v>
      </c>
      <c r="J7" s="29" t="s">
        <v>44</v>
      </c>
      <c r="K7" s="29">
        <v>3.1059999999999999</v>
      </c>
      <c r="L7" s="29">
        <v>536.91800000000001</v>
      </c>
      <c r="O7" s="10">
        <f>($O$2/$M$2)*F7</f>
        <v>2.0160253104173047</v>
      </c>
      <c r="R7" s="10">
        <f>($R$2/$P$2)*I7</f>
        <v>496.06100773779679</v>
      </c>
      <c r="U7" s="10">
        <f t="shared" si="0"/>
        <v>950.36381360909786</v>
      </c>
      <c r="V7" s="3">
        <v>10</v>
      </c>
      <c r="W7" s="13" t="s">
        <v>34</v>
      </c>
      <c r="X7" s="2">
        <f>SLOPE($O11:$O15,$V$6:$V$10)</f>
        <v>1.2563386796647792E-3</v>
      </c>
      <c r="Y7" s="2">
        <f>RSQ(O11:O15,$V$6:$V$10)</f>
        <v>0.92840841840724997</v>
      </c>
      <c r="Z7" s="2">
        <f>SLOPE($R11:$R15,$V$6:$V$10)</f>
        <v>3.148590503839173</v>
      </c>
      <c r="AA7" s="2">
        <f>RSQ(R11:R15,$V$6:$V$10)</f>
        <v>0.91736018068379643</v>
      </c>
      <c r="AB7" s="2">
        <f>SLOPE(U11:U15,$V$6:$V$10)</f>
        <v>2.1563313448585721</v>
      </c>
      <c r="AC7" s="2">
        <f>RSQ(U11:U15,$V$6:$V$10)</f>
        <v>0.86785393389954835</v>
      </c>
      <c r="AD7" s="7">
        <v>42804</v>
      </c>
      <c r="AE7" s="2"/>
    </row>
    <row r="8" spans="1:33" x14ac:dyDescent="0.25">
      <c r="A8" s="18" t="s">
        <v>47</v>
      </c>
      <c r="B8" s="27">
        <v>42844</v>
      </c>
      <c r="C8" s="28">
        <v>0.36074074074074075</v>
      </c>
      <c r="D8" s="18" t="s">
        <v>42</v>
      </c>
      <c r="E8" s="29">
        <v>1.9430000000000001</v>
      </c>
      <c r="F8" s="29">
        <v>19.538399999999999</v>
      </c>
      <c r="G8" s="29" t="s">
        <v>43</v>
      </c>
      <c r="H8" s="29">
        <v>2.8559999999999999</v>
      </c>
      <c r="I8" s="29">
        <v>5122.7093999999997</v>
      </c>
      <c r="J8" s="29" t="s">
        <v>44</v>
      </c>
      <c r="K8" s="29">
        <v>3.1</v>
      </c>
      <c r="L8" s="29">
        <v>545.54259999999999</v>
      </c>
      <c r="O8" s="10">
        <f>($O$2/$M$2)*F8</f>
        <v>2.0238146309475042</v>
      </c>
      <c r="R8" s="10">
        <f>($R$2/$P$2)*I8</f>
        <v>532.90324057166129</v>
      </c>
      <c r="U8" s="10">
        <f t="shared" si="0"/>
        <v>965.62966006396243</v>
      </c>
      <c r="V8" s="3">
        <v>20</v>
      </c>
      <c r="W8" s="15" t="s">
        <v>35</v>
      </c>
      <c r="X8" s="2">
        <f>SLOPE($O20:$O24,$V$6:$V$10)</f>
        <v>-7.2361959074435317E-4</v>
      </c>
      <c r="Y8" s="2">
        <f>RSQ(O20:O24,$V$6:$V$10)</f>
        <v>0.87976226829360893</v>
      </c>
      <c r="Z8" s="2">
        <f>SLOPE($R20:$R24,$V$6:$V$10)</f>
        <v>2.7412584146265782</v>
      </c>
      <c r="AA8" s="2">
        <f>RSQ(R20:R24,$V$6:$V$10)</f>
        <v>0.94115335875603912</v>
      </c>
      <c r="AB8" s="2">
        <f>SLOPE($U20:$U24,$V$6:$V$10)</f>
        <v>1.6724036936330082</v>
      </c>
      <c r="AC8" s="2">
        <f>RSQ(U20:U24,$V$6:$V$10)</f>
        <v>0.90219572189334307</v>
      </c>
      <c r="AD8" s="7">
        <v>42804</v>
      </c>
      <c r="AE8" s="2"/>
    </row>
    <row r="9" spans="1:33" x14ac:dyDescent="0.25">
      <c r="A9" s="18" t="s">
        <v>48</v>
      </c>
      <c r="B9" s="27">
        <v>42844</v>
      </c>
      <c r="C9" s="28">
        <v>0.36447916666666669</v>
      </c>
      <c r="D9" s="18" t="s">
        <v>42</v>
      </c>
      <c r="E9" s="29">
        <v>1.9430000000000001</v>
      </c>
      <c r="F9" s="29">
        <v>19.493200000000002</v>
      </c>
      <c r="G9" s="29" t="s">
        <v>43</v>
      </c>
      <c r="H9" s="29">
        <v>2.86</v>
      </c>
      <c r="I9" s="29">
        <v>5184.6742000000004</v>
      </c>
      <c r="J9" s="29" t="s">
        <v>44</v>
      </c>
      <c r="K9" s="29">
        <v>3.1030000000000002</v>
      </c>
      <c r="L9" s="29">
        <v>548.67499999999995</v>
      </c>
      <c r="N9" s="10">
        <f>($O$2/$M$2)*F9</f>
        <v>2.0191327521181823</v>
      </c>
      <c r="R9" s="10">
        <f t="shared" ref="R9:R15" si="1">($R$2/$P$2)*I9</f>
        <v>539.34929092177003</v>
      </c>
      <c r="U9" s="10">
        <f t="shared" si="0"/>
        <v>971.17411864003759</v>
      </c>
      <c r="V9" s="3">
        <v>30</v>
      </c>
      <c r="W9" s="18" t="s">
        <v>36</v>
      </c>
      <c r="X9" s="2">
        <f>SLOPE($O25:$O29,$V$6:$V$10)</f>
        <v>-9.2736418493186699E-4</v>
      </c>
      <c r="Y9" s="2">
        <f>RSQ(O25:O29,$V$6:$V$10)</f>
        <v>0.91822548427630357</v>
      </c>
      <c r="Z9" s="2">
        <f>SLOPE($R25:$R29,$V$6:$V$10)</f>
        <v>14.425306708703729</v>
      </c>
      <c r="AA9" s="2">
        <f>RSQ(R25:R29,$V$6:$V$10)</f>
        <v>0.99072513783280691</v>
      </c>
      <c r="AB9" s="2">
        <f>SLOPE(U25:U29,$V$6:$V$10)</f>
        <v>1.0185508834999621</v>
      </c>
      <c r="AC9" s="2">
        <f>RSQ(U25:U29,$V$6:$V$10)</f>
        <v>0.73362507875892546</v>
      </c>
      <c r="AD9" s="7">
        <v>42804</v>
      </c>
      <c r="AE9" s="2"/>
    </row>
    <row r="10" spans="1:33" x14ac:dyDescent="0.25">
      <c r="A10" s="18" t="s">
        <v>49</v>
      </c>
      <c r="B10" s="27">
        <v>42844</v>
      </c>
      <c r="C10" s="28">
        <v>0.36821759259259257</v>
      </c>
      <c r="D10" s="18" t="s">
        <v>42</v>
      </c>
      <c r="E10" s="29">
        <v>1.9430000000000001</v>
      </c>
      <c r="F10" s="29">
        <v>19.900700000000001</v>
      </c>
      <c r="G10" s="29" t="s">
        <v>43</v>
      </c>
      <c r="H10" s="29">
        <v>2.8559999999999999</v>
      </c>
      <c r="I10" s="29">
        <v>5359.1935000000003</v>
      </c>
      <c r="J10" s="29" t="s">
        <v>44</v>
      </c>
      <c r="K10" s="29">
        <v>3.1030000000000002</v>
      </c>
      <c r="L10" s="29">
        <v>557.26300000000003</v>
      </c>
      <c r="O10" s="10">
        <f t="shared" ref="O10:O15" si="2">($O$2/$M$2)*F10</f>
        <v>2.0613421685551017</v>
      </c>
      <c r="R10" s="10">
        <f t="shared" si="1"/>
        <v>557.50411745014935</v>
      </c>
      <c r="U10" s="10">
        <f t="shared" si="0"/>
        <v>986.37518180289487</v>
      </c>
      <c r="V10" s="3">
        <v>40</v>
      </c>
      <c r="W10" s="20" t="s">
        <v>37</v>
      </c>
      <c r="X10" s="2">
        <f>SLOPE($O34:$O38,$V$6:$V$10)</f>
        <v>-1.82717572011597E-3</v>
      </c>
      <c r="Y10" s="2">
        <f>RSQ(O34:O38,$V$6:$V$10)</f>
        <v>0.81300722942728099</v>
      </c>
      <c r="Z10" s="2">
        <f>SLOPE($R34:$R38,$V$6:$V$10)</f>
        <v>9.8417278689608683</v>
      </c>
      <c r="AA10" s="2">
        <f>RSQ(R34:R38,$V$6:$V$10)</f>
        <v>0.99876928105915808</v>
      </c>
      <c r="AB10" s="2">
        <f>SLOPE(U34:U38,$V$6:$V$10)</f>
        <v>-0.93706376835924976</v>
      </c>
      <c r="AC10" s="2">
        <f>RSQ(U34:U38,$V$6:$V$10)</f>
        <v>0.8317482588390851</v>
      </c>
      <c r="AD10" s="7">
        <v>42804</v>
      </c>
      <c r="AE10" s="2"/>
    </row>
    <row r="11" spans="1:33" x14ac:dyDescent="0.25">
      <c r="A11" s="18" t="s">
        <v>50</v>
      </c>
      <c r="B11" s="27">
        <v>42844</v>
      </c>
      <c r="C11" s="28">
        <v>0.37195601851851851</v>
      </c>
      <c r="D11" s="18" t="s">
        <v>42</v>
      </c>
      <c r="E11" s="29">
        <v>1.95</v>
      </c>
      <c r="F11" s="29">
        <v>20.013000000000002</v>
      </c>
      <c r="G11" s="29" t="s">
        <v>43</v>
      </c>
      <c r="H11" s="29">
        <v>2.8660000000000001</v>
      </c>
      <c r="I11" s="29">
        <v>4317.3073000000004</v>
      </c>
      <c r="J11" s="29" t="s">
        <v>44</v>
      </c>
      <c r="K11" s="29">
        <v>3.11</v>
      </c>
      <c r="L11" s="29">
        <v>515.8886</v>
      </c>
      <c r="N11" s="12">
        <f>($O$2/$M$2)*F11</f>
        <v>2.0729743586553866</v>
      </c>
      <c r="R11" s="12">
        <f t="shared" si="1"/>
        <v>449.11918109461567</v>
      </c>
      <c r="U11" s="12">
        <f t="shared" si="0"/>
        <v>913.14103325546625</v>
      </c>
      <c r="V11" s="3"/>
      <c r="W11" s="21" t="s">
        <v>38</v>
      </c>
      <c r="X11" s="2">
        <f>SLOPE($O39:$O43,$V$6:$V$10)</f>
        <v>-2.4759059658691651E-3</v>
      </c>
      <c r="Y11" s="2">
        <f>RSQ(O39:O43,$V$6:$V$10)</f>
        <v>0.97283919495006965</v>
      </c>
      <c r="Z11" s="2">
        <f>SLOPE($R39:$R43,$V$6:$V$10)</f>
        <v>3.6996956226294224</v>
      </c>
      <c r="AA11" s="2">
        <f>RSQ(R39:R43,$V$6:$V$10)</f>
        <v>0.88623988920450891</v>
      </c>
      <c r="AB11" s="2">
        <f>SLOPE($U39:$U43,$V$6:$V$10)</f>
        <v>-0.11983492993150435</v>
      </c>
      <c r="AC11" s="2">
        <f>RSQ(U39:U43,$V$6:$V$10)</f>
        <v>0.75696605371601433</v>
      </c>
      <c r="AD11" s="7">
        <v>42804</v>
      </c>
      <c r="AE11" s="2"/>
    </row>
    <row r="12" spans="1:33" x14ac:dyDescent="0.25">
      <c r="A12" s="18" t="s">
        <v>51</v>
      </c>
      <c r="B12" s="27">
        <v>42844</v>
      </c>
      <c r="C12" s="28">
        <v>0.3756944444444445</v>
      </c>
      <c r="D12" s="18" t="s">
        <v>42</v>
      </c>
      <c r="E12" s="29">
        <v>1.946</v>
      </c>
      <c r="F12" s="29">
        <v>19.6859</v>
      </c>
      <c r="G12" s="29" t="s">
        <v>43</v>
      </c>
      <c r="H12" s="29">
        <v>2.863</v>
      </c>
      <c r="I12" s="29">
        <v>4985.2532000000001</v>
      </c>
      <c r="J12" s="29" t="s">
        <v>44</v>
      </c>
      <c r="K12" s="29">
        <v>3.1059999999999999</v>
      </c>
      <c r="L12" s="29">
        <v>547.96119999999996</v>
      </c>
      <c r="O12" s="12">
        <f t="shared" si="2"/>
        <v>2.0390928859768187</v>
      </c>
      <c r="R12" s="12">
        <f t="shared" si="1"/>
        <v>518.60399993609724</v>
      </c>
      <c r="U12" s="12">
        <f t="shared" si="0"/>
        <v>969.91066744236093</v>
      </c>
      <c r="V12" s="3"/>
      <c r="W12" s="23" t="s">
        <v>39</v>
      </c>
      <c r="X12" s="2">
        <f>SLOPE($O48:$O52,$V$6:$V$10)</f>
        <v>-2.3023035561801496E-3</v>
      </c>
      <c r="Y12" s="2">
        <f>RSQ(O48:O52,$V$6:$V$10)</f>
        <v>0.91307726271107714</v>
      </c>
      <c r="Z12" s="2">
        <f>SLOPE($R48:$R52,$V$6:$V$10)</f>
        <v>4.643893842791238</v>
      </c>
      <c r="AA12" s="2">
        <f>RSQ(R48:R52,$V$6:$V$10)</f>
        <v>0.89614965656234791</v>
      </c>
      <c r="AB12" s="2">
        <f>SLOPE(U48:U52,$V$6:$V$10)</f>
        <v>0.53309392177454806</v>
      </c>
      <c r="AC12" s="2">
        <f>RSQ(U48:U52,$V$6:$V$10)</f>
        <v>0.77786119128173714</v>
      </c>
      <c r="AD12" s="7">
        <v>42804</v>
      </c>
      <c r="AE12" s="2"/>
    </row>
    <row r="13" spans="1:33" x14ac:dyDescent="0.25">
      <c r="A13" s="18" t="s">
        <v>52</v>
      </c>
      <c r="B13" s="27">
        <v>42844</v>
      </c>
      <c r="C13" s="28">
        <v>0.37943287037037038</v>
      </c>
      <c r="D13" s="18" t="s">
        <v>42</v>
      </c>
      <c r="E13" s="29">
        <v>1.95</v>
      </c>
      <c r="F13" s="29">
        <v>19.739799999999999</v>
      </c>
      <c r="G13" s="29" t="s">
        <v>43</v>
      </c>
      <c r="H13" s="29">
        <v>2.863</v>
      </c>
      <c r="I13" s="29">
        <v>5172.0464000000002</v>
      </c>
      <c r="J13" s="29" t="s">
        <v>44</v>
      </c>
      <c r="K13" s="29">
        <v>3.1059999999999999</v>
      </c>
      <c r="L13" s="29">
        <v>552.83839999999998</v>
      </c>
      <c r="O13" s="12">
        <f t="shared" si="2"/>
        <v>2.0446759228993949</v>
      </c>
      <c r="R13" s="12">
        <f t="shared" si="1"/>
        <v>538.0356510066714</v>
      </c>
      <c r="U13" s="12">
        <f t="shared" si="0"/>
        <v>978.54348361118798</v>
      </c>
      <c r="V13" s="3"/>
      <c r="W13" s="25" t="s">
        <v>40</v>
      </c>
      <c r="X13" s="2">
        <f>SLOPE($O53:$O57,$V$6:$V$10)</f>
        <v>-4.3357098238443669E-3</v>
      </c>
      <c r="Y13" s="2">
        <f>RSQ(O53:O57,$V$6:$V$10)</f>
        <v>0.98616872727715499</v>
      </c>
      <c r="Z13" s="2">
        <f>SLOPE($R53:$R57,$V$6:$V$10)</f>
        <v>5.2521400821000803</v>
      </c>
      <c r="AA13" s="2">
        <f>RSQ(R53:R57,$V$6:$V$10)</f>
        <v>0.97236848175202872</v>
      </c>
      <c r="AB13" s="2">
        <f>SLOPE(U53:U57,$V$6:$V$10)</f>
        <v>0.93939136477974217</v>
      </c>
      <c r="AC13" s="2">
        <f>RSQ(U53:U57,$V$6:$V$10)</f>
        <v>0.9750223572199016</v>
      </c>
      <c r="AD13" s="7">
        <v>42804</v>
      </c>
      <c r="AE13" s="2"/>
    </row>
    <row r="14" spans="1:33" x14ac:dyDescent="0.25">
      <c r="A14" s="18" t="s">
        <v>53</v>
      </c>
      <c r="B14" s="27">
        <v>42844</v>
      </c>
      <c r="C14" s="28">
        <v>0.38315972222222222</v>
      </c>
      <c r="D14" s="18" t="s">
        <v>42</v>
      </c>
      <c r="E14" s="29">
        <v>1.946</v>
      </c>
      <c r="F14" s="29">
        <v>19.849900000000002</v>
      </c>
      <c r="G14" s="29" t="s">
        <v>43</v>
      </c>
      <c r="H14" s="29">
        <v>2.863</v>
      </c>
      <c r="I14" s="29">
        <v>5432.8202000000001</v>
      </c>
      <c r="J14" s="29" t="s">
        <v>44</v>
      </c>
      <c r="K14" s="29">
        <v>3.1059999999999999</v>
      </c>
      <c r="L14" s="29">
        <v>558.35180000000003</v>
      </c>
      <c r="O14" s="12">
        <f t="shared" si="2"/>
        <v>2.056080233941616</v>
      </c>
      <c r="R14" s="12">
        <f t="shared" si="1"/>
        <v>565.16332744215026</v>
      </c>
      <c r="U14" s="12">
        <f t="shared" si="0"/>
        <v>988.30239623835348</v>
      </c>
      <c r="AD14" s="7">
        <v>42804</v>
      </c>
    </row>
    <row r="15" spans="1:33" x14ac:dyDescent="0.25">
      <c r="A15" s="18" t="s">
        <v>54</v>
      </c>
      <c r="B15" s="27">
        <v>42844</v>
      </c>
      <c r="C15" s="28">
        <v>0.38689814814814816</v>
      </c>
      <c r="D15" s="18" t="s">
        <v>42</v>
      </c>
      <c r="E15" s="29">
        <v>1.9430000000000001</v>
      </c>
      <c r="F15" s="29">
        <v>20.0535</v>
      </c>
      <c r="G15" s="29" t="s">
        <v>43</v>
      </c>
      <c r="H15" s="29">
        <v>2.8559999999999999</v>
      </c>
      <c r="I15" s="29">
        <v>5606.8674000000001</v>
      </c>
      <c r="J15" s="29" t="s">
        <v>44</v>
      </c>
      <c r="K15" s="29">
        <v>3.0960000000000001</v>
      </c>
      <c r="L15" s="29">
        <v>571.60540000000003</v>
      </c>
      <c r="O15" s="12">
        <f t="shared" si="2"/>
        <v>2.077169404951571</v>
      </c>
      <c r="R15" s="12">
        <f t="shared" si="1"/>
        <v>583.2690425335478</v>
      </c>
      <c r="U15" s="12">
        <f t="shared" si="0"/>
        <v>1011.7617361003986</v>
      </c>
      <c r="AD15" s="7">
        <v>42804</v>
      </c>
    </row>
    <row r="16" spans="1:33" x14ac:dyDescent="0.25">
      <c r="A16" s="5" t="s">
        <v>41</v>
      </c>
      <c r="B16" s="7">
        <v>42844</v>
      </c>
      <c r="C16" s="8">
        <v>0.390625</v>
      </c>
      <c r="D16" s="5" t="s">
        <v>42</v>
      </c>
      <c r="E16" s="9">
        <v>1.94</v>
      </c>
      <c r="F16" s="9">
        <v>39.610199999999999</v>
      </c>
      <c r="G16" s="9" t="s">
        <v>43</v>
      </c>
      <c r="H16" s="9">
        <v>2.8559999999999999</v>
      </c>
      <c r="I16" s="9">
        <v>3838.9479999999999</v>
      </c>
      <c r="J16" s="9" t="s">
        <v>44</v>
      </c>
      <c r="K16" s="9">
        <v>3.1</v>
      </c>
      <c r="L16" s="9">
        <v>709.53710000000001</v>
      </c>
      <c r="M16" s="5"/>
      <c r="N16" s="4"/>
      <c r="O16" s="5"/>
      <c r="P16" s="5"/>
      <c r="Q16" s="4"/>
      <c r="R16" s="4"/>
      <c r="S16" s="5"/>
      <c r="T16" s="4"/>
      <c r="U16" s="4"/>
      <c r="AD16" s="7">
        <v>42804</v>
      </c>
    </row>
    <row r="17" spans="1:30" x14ac:dyDescent="0.25">
      <c r="A17" s="5" t="s">
        <v>41</v>
      </c>
      <c r="B17" s="7">
        <v>42844</v>
      </c>
      <c r="C17" s="8">
        <v>0.39436342592592594</v>
      </c>
      <c r="D17" s="5" t="s">
        <v>42</v>
      </c>
      <c r="E17" s="9">
        <v>1.95</v>
      </c>
      <c r="F17" s="9">
        <v>39.373399999999997</v>
      </c>
      <c r="G17" s="9" t="s">
        <v>43</v>
      </c>
      <c r="H17" s="9">
        <v>2.8660000000000001</v>
      </c>
      <c r="I17" s="9">
        <v>3825.8998000000001</v>
      </c>
      <c r="J17" s="9" t="s">
        <v>44</v>
      </c>
      <c r="K17" s="9">
        <v>3.1059999999999999</v>
      </c>
      <c r="L17" s="9">
        <v>702.00120000000004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42804</v>
      </c>
    </row>
    <row r="18" spans="1:30" x14ac:dyDescent="0.25">
      <c r="A18" s="5" t="s">
        <v>41</v>
      </c>
      <c r="B18" s="7">
        <v>42844</v>
      </c>
      <c r="C18" s="8">
        <v>0.39810185185185182</v>
      </c>
      <c r="D18" s="5" t="s">
        <v>42</v>
      </c>
      <c r="E18" s="9">
        <v>1.95</v>
      </c>
      <c r="F18" s="9">
        <v>39.524799999999999</v>
      </c>
      <c r="G18" s="9" t="s">
        <v>43</v>
      </c>
      <c r="H18" s="9">
        <v>2.863</v>
      </c>
      <c r="I18" s="9">
        <v>3826.3402000000001</v>
      </c>
      <c r="J18" s="9" t="s">
        <v>44</v>
      </c>
      <c r="K18" s="9">
        <v>3.1059999999999999</v>
      </c>
      <c r="L18" s="9">
        <v>708.92340000000002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42804</v>
      </c>
    </row>
    <row r="19" spans="1:30" x14ac:dyDescent="0.25">
      <c r="A19" s="5" t="s">
        <v>41</v>
      </c>
      <c r="B19" s="7">
        <v>42844</v>
      </c>
      <c r="C19" s="8">
        <v>0.40184027777777781</v>
      </c>
      <c r="D19" s="5" t="s">
        <v>42</v>
      </c>
      <c r="E19" s="9">
        <v>1.9430000000000001</v>
      </c>
      <c r="F19" s="9">
        <v>39.426000000000002</v>
      </c>
      <c r="G19" s="9" t="s">
        <v>43</v>
      </c>
      <c r="H19" s="9">
        <v>2.86</v>
      </c>
      <c r="I19" s="9">
        <v>3816.2498000000001</v>
      </c>
      <c r="J19" s="9" t="s">
        <v>44</v>
      </c>
      <c r="K19" s="9">
        <v>3.1</v>
      </c>
      <c r="L19" s="9">
        <v>706.74149999999997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42804</v>
      </c>
    </row>
    <row r="20" spans="1:30" x14ac:dyDescent="0.25">
      <c r="A20" s="18" t="s">
        <v>55</v>
      </c>
      <c r="B20" s="27">
        <v>42844</v>
      </c>
      <c r="C20" s="28">
        <v>0.40556712962962965</v>
      </c>
      <c r="D20" s="18" t="s">
        <v>42</v>
      </c>
      <c r="E20" s="29">
        <v>1.946</v>
      </c>
      <c r="F20" s="29">
        <v>19.932600000000001</v>
      </c>
      <c r="G20" s="29" t="s">
        <v>43</v>
      </c>
      <c r="H20" s="29">
        <v>2.863</v>
      </c>
      <c r="I20" s="29">
        <v>4557.5346</v>
      </c>
      <c r="J20" s="29" t="s">
        <v>44</v>
      </c>
      <c r="K20" s="29">
        <v>3.1030000000000002</v>
      </c>
      <c r="L20" s="29">
        <v>523.48040000000003</v>
      </c>
      <c r="O20" s="14">
        <f>($O$2/$M$2)*F20</f>
        <v>2.0646464148970347</v>
      </c>
      <c r="P20" s="3"/>
      <c r="R20" s="14">
        <f>($R$2/$P$2)*I20</f>
        <v>474.10945414109773</v>
      </c>
      <c r="S20" s="3"/>
      <c r="U20" s="14">
        <f>($S$2/$U$2)*L20</f>
        <v>926.5787872517144</v>
      </c>
      <c r="AD20" s="7">
        <v>42804</v>
      </c>
    </row>
    <row r="21" spans="1:30" x14ac:dyDescent="0.25">
      <c r="A21" s="18" t="s">
        <v>56</v>
      </c>
      <c r="B21" s="27">
        <v>42844</v>
      </c>
      <c r="C21" s="28">
        <v>0.40930555555555559</v>
      </c>
      <c r="D21" s="18" t="s">
        <v>42</v>
      </c>
      <c r="E21" s="29">
        <v>1.9430000000000001</v>
      </c>
      <c r="F21" s="29">
        <v>19.904800000000002</v>
      </c>
      <c r="G21" s="29" t="s">
        <v>43</v>
      </c>
      <c r="H21" s="29">
        <v>2.8559999999999999</v>
      </c>
      <c r="I21" s="29">
        <v>5080.6148000000003</v>
      </c>
      <c r="J21" s="29" t="s">
        <v>44</v>
      </c>
      <c r="K21" s="29">
        <v>3.1</v>
      </c>
      <c r="L21" s="29">
        <v>536.71600000000001</v>
      </c>
      <c r="O21" s="14">
        <f>($O$2/$M$2)*F21</f>
        <v>2.0617668522542218</v>
      </c>
      <c r="P21" s="3"/>
      <c r="R21" s="14">
        <f>($R$2/$P$2)*I21</f>
        <v>528.52423973461066</v>
      </c>
      <c r="S21" s="3"/>
      <c r="U21" s="14">
        <f>($S$2/$U$2)*L21</f>
        <v>950.00626647834599</v>
      </c>
      <c r="AD21" s="7">
        <v>42804</v>
      </c>
    </row>
    <row r="22" spans="1:30" x14ac:dyDescent="0.25">
      <c r="A22" s="18" t="s">
        <v>57</v>
      </c>
      <c r="B22" s="27">
        <v>42844</v>
      </c>
      <c r="C22" s="28">
        <v>0.41304398148148147</v>
      </c>
      <c r="D22" s="18" t="s">
        <v>42</v>
      </c>
      <c r="E22" s="29">
        <v>1.946</v>
      </c>
      <c r="F22" s="29">
        <v>19.855399999999999</v>
      </c>
      <c r="G22" s="29" t="s">
        <v>43</v>
      </c>
      <c r="H22" s="29">
        <v>2.863</v>
      </c>
      <c r="I22" s="29">
        <v>5290.9027999999998</v>
      </c>
      <c r="J22" s="29" t="s">
        <v>44</v>
      </c>
      <c r="K22" s="29">
        <v>3.1059999999999999</v>
      </c>
      <c r="L22" s="29">
        <v>554.49670000000003</v>
      </c>
      <c r="O22" s="14">
        <f>($O$2/$M$2)*F22</f>
        <v>2.0566499315867763</v>
      </c>
      <c r="P22" s="3"/>
      <c r="R22" s="14">
        <f>($R$2/$P$2)*I22</f>
        <v>550.39999881111282</v>
      </c>
      <c r="S22" s="3"/>
      <c r="T22" s="2"/>
      <c r="U22" s="14">
        <f t="shared" ref="U22:U24" si="3">($S$2/$U$2)*L22</f>
        <v>981.478733150425</v>
      </c>
      <c r="AD22" s="7">
        <v>42804</v>
      </c>
    </row>
    <row r="23" spans="1:30" x14ac:dyDescent="0.25">
      <c r="A23" s="18" t="s">
        <v>58</v>
      </c>
      <c r="B23" s="27">
        <v>42844</v>
      </c>
      <c r="C23" s="28">
        <v>0.41678240740740741</v>
      </c>
      <c r="D23" s="18" t="s">
        <v>42</v>
      </c>
      <c r="E23" s="29">
        <v>1.946</v>
      </c>
      <c r="F23" s="29">
        <v>19.716200000000001</v>
      </c>
      <c r="G23" s="29" t="s">
        <v>43</v>
      </c>
      <c r="H23" s="29">
        <v>2.863</v>
      </c>
      <c r="I23" s="29">
        <v>5431.3774999999996</v>
      </c>
      <c r="J23" s="29" t="s">
        <v>44</v>
      </c>
      <c r="K23" s="29">
        <v>3.1030000000000002</v>
      </c>
      <c r="L23" s="29">
        <v>552.9674</v>
      </c>
      <c r="O23" s="14">
        <f>($O$2/$M$2)*F23</f>
        <v>2.0422314020947048</v>
      </c>
      <c r="P23" s="3"/>
      <c r="R23" s="14">
        <f>($R$2/$P$2)*I23</f>
        <v>565.01324680217238</v>
      </c>
      <c r="S23" s="3"/>
      <c r="T23" s="2"/>
      <c r="U23" s="14">
        <f t="shared" si="3"/>
        <v>978.77181816498501</v>
      </c>
      <c r="AD23" s="7">
        <v>42804</v>
      </c>
    </row>
    <row r="24" spans="1:30" x14ac:dyDescent="0.25">
      <c r="A24" s="18" t="s">
        <v>59</v>
      </c>
      <c r="B24" s="27">
        <v>42844</v>
      </c>
      <c r="C24" s="28">
        <v>0.42052083333333329</v>
      </c>
      <c r="D24" s="18" t="s">
        <v>42</v>
      </c>
      <c r="E24" s="29">
        <v>1.9430000000000001</v>
      </c>
      <c r="F24" s="29">
        <v>19.8</v>
      </c>
      <c r="G24" s="29" t="s">
        <v>43</v>
      </c>
      <c r="H24" s="29">
        <v>2.86</v>
      </c>
      <c r="I24" s="29">
        <v>5699.7160999999996</v>
      </c>
      <c r="J24" s="29" t="s">
        <v>44</v>
      </c>
      <c r="K24" s="29">
        <v>3.1030000000000002</v>
      </c>
      <c r="L24" s="29">
        <v>562.59680000000003</v>
      </c>
      <c r="N24" s="14">
        <f>($O$2/$M$2)*F24</f>
        <v>2.0509115225791561</v>
      </c>
      <c r="P24" s="3"/>
      <c r="R24" s="14">
        <f>($R$2/$P$2)*I24</f>
        <v>592.92787133864579</v>
      </c>
      <c r="S24" s="3"/>
      <c r="T24" s="2"/>
      <c r="U24" s="14">
        <f t="shared" si="3"/>
        <v>995.81619609004531</v>
      </c>
      <c r="AD24" s="7">
        <v>42804</v>
      </c>
    </row>
    <row r="25" spans="1:30" x14ac:dyDescent="0.25">
      <c r="A25" s="18" t="s">
        <v>60</v>
      </c>
      <c r="B25" s="27">
        <v>42844</v>
      </c>
      <c r="C25" s="28">
        <v>0.42425925925925928</v>
      </c>
      <c r="D25" s="18" t="s">
        <v>42</v>
      </c>
      <c r="E25" s="29">
        <v>1.946</v>
      </c>
      <c r="F25" s="29">
        <v>19.907599999999999</v>
      </c>
      <c r="G25" s="29" t="s">
        <v>43</v>
      </c>
      <c r="H25" s="29">
        <v>2.863</v>
      </c>
      <c r="I25" s="29">
        <v>5019.0105000000003</v>
      </c>
      <c r="J25" s="29" t="s">
        <v>44</v>
      </c>
      <c r="K25" s="29">
        <v>3.1030000000000002</v>
      </c>
      <c r="L25" s="29">
        <v>513.18899999999996</v>
      </c>
      <c r="O25" s="17">
        <f>($O$2/$M$2)*F25</f>
        <v>2.0620568801463031</v>
      </c>
      <c r="P25" s="3"/>
      <c r="R25" s="17">
        <f t="shared" ref="R25:R28" si="4">($R$2/$P$2)*I25</f>
        <v>522.11569133966384</v>
      </c>
      <c r="S25" s="3"/>
      <c r="U25" s="17">
        <f>($S$2/$U$2)*L25</f>
        <v>908.36264595755642</v>
      </c>
      <c r="AD25" s="7">
        <v>42804</v>
      </c>
    </row>
    <row r="26" spans="1:30" x14ac:dyDescent="0.25">
      <c r="A26" s="18" t="s">
        <v>61</v>
      </c>
      <c r="B26" s="27">
        <v>42844</v>
      </c>
      <c r="C26" s="28">
        <v>0.42799768518518522</v>
      </c>
      <c r="D26" s="18" t="s">
        <v>42</v>
      </c>
      <c r="E26" s="29">
        <v>1.946</v>
      </c>
      <c r="F26" s="29">
        <v>19.844999999999999</v>
      </c>
      <c r="G26" s="29" t="s">
        <v>43</v>
      </c>
      <c r="H26" s="29">
        <v>2.863</v>
      </c>
      <c r="I26" s="29">
        <v>6980.2028</v>
      </c>
      <c r="J26" s="29" t="s">
        <v>44</v>
      </c>
      <c r="K26" s="29">
        <v>3.1059999999999999</v>
      </c>
      <c r="L26" s="29">
        <v>531.33879999999999</v>
      </c>
      <c r="O26" s="17">
        <f>($O$2/$M$2)*F26</f>
        <v>2.0555726851304721</v>
      </c>
      <c r="P26" s="3"/>
      <c r="R26" s="17">
        <f t="shared" si="4"/>
        <v>726.13384861678549</v>
      </c>
      <c r="S26" s="3"/>
      <c r="U26" s="17">
        <f>($S$2/$U$2)*L26</f>
        <v>940.48843265914297</v>
      </c>
      <c r="AD26" s="7">
        <v>42804</v>
      </c>
    </row>
    <row r="27" spans="1:30" x14ac:dyDescent="0.25">
      <c r="A27" s="18" t="s">
        <v>62</v>
      </c>
      <c r="B27" s="27">
        <v>42844</v>
      </c>
      <c r="C27" s="28">
        <v>0.43174768518518519</v>
      </c>
      <c r="D27" s="18" t="s">
        <v>42</v>
      </c>
      <c r="E27" s="29">
        <v>1.95</v>
      </c>
      <c r="F27" s="29">
        <v>19.418399999999998</v>
      </c>
      <c r="G27" s="29" t="s">
        <v>43</v>
      </c>
      <c r="H27" s="29">
        <v>2.8660000000000001</v>
      </c>
      <c r="I27" s="29">
        <v>8070.7906999999996</v>
      </c>
      <c r="J27" s="29" t="s">
        <v>44</v>
      </c>
      <c r="K27" s="29">
        <v>3.11</v>
      </c>
      <c r="L27" s="29">
        <v>522.94560000000001</v>
      </c>
      <c r="N27" s="17">
        <f>($O$2/$M$2)*F27</f>
        <v>2.0113848641439938</v>
      </c>
      <c r="P27" s="3"/>
      <c r="R27" s="17">
        <f t="shared" si="4"/>
        <v>839.58510666360007</v>
      </c>
      <c r="S27" s="3"/>
      <c r="U27" s="17">
        <f>($S$2/$U$2)*L27</f>
        <v>925.63217237287233</v>
      </c>
      <c r="AD27" s="7">
        <v>42804</v>
      </c>
    </row>
    <row r="28" spans="1:30" x14ac:dyDescent="0.25">
      <c r="A28" s="18" t="s">
        <v>63</v>
      </c>
      <c r="B28" s="27">
        <v>42844</v>
      </c>
      <c r="C28" s="28">
        <v>0.43547453703703703</v>
      </c>
      <c r="D28" s="18" t="s">
        <v>42</v>
      </c>
      <c r="E28" s="29">
        <v>1.946</v>
      </c>
      <c r="F28" s="29">
        <v>19.573499999999999</v>
      </c>
      <c r="G28" s="29" t="s">
        <v>43</v>
      </c>
      <c r="H28" s="29">
        <v>2.863</v>
      </c>
      <c r="I28" s="29">
        <v>9459.8430000000008</v>
      </c>
      <c r="J28" s="29" t="s">
        <v>44</v>
      </c>
      <c r="K28" s="29">
        <v>3.1059999999999999</v>
      </c>
      <c r="L28" s="29">
        <v>533.5761</v>
      </c>
      <c r="O28" s="17">
        <f>($O$2/$M$2)*F28</f>
        <v>2.0274503377375308</v>
      </c>
      <c r="P28" s="3"/>
      <c r="R28" s="17">
        <f t="shared" si="4"/>
        <v>984.08490436704199</v>
      </c>
      <c r="S28" s="3"/>
      <c r="U28" s="17">
        <f>($S$2/$U$2)*L28</f>
        <v>944.44853263751509</v>
      </c>
      <c r="AD28" s="7">
        <v>42804</v>
      </c>
    </row>
    <row r="29" spans="1:30" x14ac:dyDescent="0.25">
      <c r="A29" s="18" t="s">
        <v>64</v>
      </c>
      <c r="B29" s="27">
        <v>42844</v>
      </c>
      <c r="C29" s="28">
        <v>0.43921296296296292</v>
      </c>
      <c r="D29" s="18" t="s">
        <v>42</v>
      </c>
      <c r="E29" s="29">
        <v>1.9430000000000001</v>
      </c>
      <c r="F29" s="29">
        <v>19.595700000000001</v>
      </c>
      <c r="G29" s="29" t="s">
        <v>43</v>
      </c>
      <c r="H29" s="29">
        <v>2.86</v>
      </c>
      <c r="I29" s="29">
        <v>10712.593000000001</v>
      </c>
      <c r="J29" s="29" t="s">
        <v>44</v>
      </c>
      <c r="K29" s="29">
        <v>3.1030000000000002</v>
      </c>
      <c r="L29" s="29">
        <v>540.8424</v>
      </c>
      <c r="O29" s="17">
        <f>($O$2/$M$2)*F29</f>
        <v>2.0297498445961804</v>
      </c>
      <c r="P29" s="3"/>
      <c r="R29" s="17">
        <f>($R$2/$P$2)*I29</f>
        <v>1114.405498899722</v>
      </c>
      <c r="S29" s="3"/>
      <c r="U29" s="17">
        <f>($S$2/$U$2)*L29</f>
        <v>957.31014014336847</v>
      </c>
      <c r="AD29" s="7">
        <v>42804</v>
      </c>
    </row>
    <row r="30" spans="1:30" x14ac:dyDescent="0.25">
      <c r="A30" s="5" t="s">
        <v>41</v>
      </c>
      <c r="B30" s="7">
        <v>42844</v>
      </c>
      <c r="C30" s="8">
        <v>0.44296296296296295</v>
      </c>
      <c r="D30" s="5" t="s">
        <v>42</v>
      </c>
      <c r="E30" s="9">
        <v>1.9430000000000001</v>
      </c>
      <c r="F30" s="9">
        <v>39.532800000000002</v>
      </c>
      <c r="G30" s="9" t="s">
        <v>43</v>
      </c>
      <c r="H30" s="9">
        <v>2.86</v>
      </c>
      <c r="I30" s="9">
        <v>3843.4656</v>
      </c>
      <c r="J30" s="9" t="s">
        <v>44</v>
      </c>
      <c r="K30" s="9">
        <v>3.1</v>
      </c>
      <c r="L30" s="9">
        <v>701.17399999999998</v>
      </c>
      <c r="M30" s="5"/>
      <c r="N30" s="4"/>
      <c r="O30" s="5"/>
      <c r="P30" s="5"/>
      <c r="Q30" s="4"/>
      <c r="R30" s="4"/>
      <c r="S30" s="5"/>
      <c r="T30" s="4"/>
      <c r="U30" s="4"/>
      <c r="AD30" s="7">
        <v>42804</v>
      </c>
    </row>
    <row r="31" spans="1:30" x14ac:dyDescent="0.25">
      <c r="A31" s="5" t="s">
        <v>41</v>
      </c>
      <c r="B31" s="7">
        <v>42844</v>
      </c>
      <c r="C31" s="8">
        <v>0.44668981481481485</v>
      </c>
      <c r="D31" s="5" t="s">
        <v>42</v>
      </c>
      <c r="E31" s="9">
        <v>1.946</v>
      </c>
      <c r="F31" s="9">
        <v>39.506900000000002</v>
      </c>
      <c r="G31" s="9" t="s">
        <v>43</v>
      </c>
      <c r="H31" s="9">
        <v>2.863</v>
      </c>
      <c r="I31" s="9">
        <v>3835.3683000000001</v>
      </c>
      <c r="J31" s="9" t="s">
        <v>44</v>
      </c>
      <c r="K31" s="9">
        <v>3.1059999999999999</v>
      </c>
      <c r="L31" s="9">
        <v>705.08299999999997</v>
      </c>
      <c r="M31" s="5"/>
      <c r="N31" s="4"/>
      <c r="O31" s="5"/>
      <c r="P31" s="5"/>
      <c r="Q31" s="4"/>
      <c r="R31" s="4"/>
      <c r="S31" s="5"/>
      <c r="T31" s="4"/>
      <c r="U31" s="4"/>
      <c r="AD31" s="7">
        <v>42804</v>
      </c>
    </row>
    <row r="32" spans="1:30" x14ac:dyDescent="0.25">
      <c r="A32" s="5" t="s">
        <v>41</v>
      </c>
      <c r="B32" s="7">
        <v>42844</v>
      </c>
      <c r="C32" s="8">
        <v>0.45042824074074073</v>
      </c>
      <c r="D32" s="5" t="s">
        <v>42</v>
      </c>
      <c r="E32" s="9">
        <v>1.9430000000000001</v>
      </c>
      <c r="F32" s="9">
        <v>39.648400000000002</v>
      </c>
      <c r="G32" s="9" t="s">
        <v>43</v>
      </c>
      <c r="H32" s="9">
        <v>2.86</v>
      </c>
      <c r="I32" s="9">
        <v>3848.2654000000002</v>
      </c>
      <c r="J32" s="9" t="s">
        <v>44</v>
      </c>
      <c r="K32" s="9">
        <v>3.1030000000000002</v>
      </c>
      <c r="L32" s="9">
        <v>706.93100000000004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42804</v>
      </c>
    </row>
    <row r="33" spans="1:30" x14ac:dyDescent="0.25">
      <c r="A33" s="5" t="s">
        <v>41</v>
      </c>
      <c r="B33" s="7">
        <v>42844</v>
      </c>
      <c r="C33" s="8">
        <v>0.45415509259259257</v>
      </c>
      <c r="D33" s="5" t="s">
        <v>42</v>
      </c>
      <c r="E33" s="9">
        <v>1.946</v>
      </c>
      <c r="F33" s="9">
        <v>39.455199999999998</v>
      </c>
      <c r="G33" s="9" t="s">
        <v>43</v>
      </c>
      <c r="H33" s="9">
        <v>2.86</v>
      </c>
      <c r="I33" s="9">
        <v>3835.6172999999999</v>
      </c>
      <c r="J33" s="9" t="s">
        <v>44</v>
      </c>
      <c r="K33" s="9">
        <v>3.1030000000000002</v>
      </c>
      <c r="L33" s="9">
        <v>702.67399999999998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42804</v>
      </c>
    </row>
    <row r="34" spans="1:30" x14ac:dyDescent="0.25">
      <c r="A34" s="18" t="s">
        <v>65</v>
      </c>
      <c r="B34" s="27">
        <v>42844</v>
      </c>
      <c r="C34" s="28">
        <v>0.45789351851851851</v>
      </c>
      <c r="D34" s="18" t="s">
        <v>42</v>
      </c>
      <c r="E34" s="29">
        <v>1.9430000000000001</v>
      </c>
      <c r="F34" s="29">
        <v>20.005199999999999</v>
      </c>
      <c r="G34" s="29" t="s">
        <v>43</v>
      </c>
      <c r="H34" s="29">
        <v>2.86</v>
      </c>
      <c r="I34" s="29">
        <v>5066.1085000000003</v>
      </c>
      <c r="J34" s="29" t="s">
        <v>44</v>
      </c>
      <c r="K34" s="29">
        <v>3.1030000000000002</v>
      </c>
      <c r="L34" s="29">
        <v>523.97059999999999</v>
      </c>
      <c r="O34" s="19">
        <f t="shared" ref="O34:O43" si="5">($O$2/$M$2)*F34</f>
        <v>2.0721664238131581</v>
      </c>
      <c r="R34" s="19">
        <f t="shared" ref="R34:R38" si="6">($R$2/$P$2)*I34</f>
        <v>527.01518394497225</v>
      </c>
      <c r="T34" s="19">
        <f>($S$2/$U$2)*L34</f>
        <v>927.44645855614294</v>
      </c>
      <c r="AD34" s="7">
        <v>42804</v>
      </c>
    </row>
    <row r="35" spans="1:30" x14ac:dyDescent="0.25">
      <c r="A35" s="18" t="s">
        <v>66</v>
      </c>
      <c r="B35" s="27">
        <v>42844</v>
      </c>
      <c r="C35" s="28">
        <v>0.4616319444444445</v>
      </c>
      <c r="D35" s="18" t="s">
        <v>42</v>
      </c>
      <c r="E35" s="29">
        <v>1.946</v>
      </c>
      <c r="F35" s="29">
        <v>19.902999999999999</v>
      </c>
      <c r="G35" s="29" t="s">
        <v>43</v>
      </c>
      <c r="H35" s="29">
        <v>2.86</v>
      </c>
      <c r="I35" s="29">
        <v>6027.7139999999999</v>
      </c>
      <c r="J35" s="29" t="s">
        <v>44</v>
      </c>
      <c r="K35" s="29">
        <v>3.1030000000000002</v>
      </c>
      <c r="L35" s="29">
        <v>531.60619999999994</v>
      </c>
      <c r="O35" s="19">
        <f t="shared" si="5"/>
        <v>2.0615804057521685</v>
      </c>
      <c r="R35" s="19">
        <f t="shared" si="6"/>
        <v>627.04871055913713</v>
      </c>
      <c r="U35" s="19">
        <f t="shared" ref="U35:U40" si="7">($S$2/$U$2)*L35</f>
        <v>940.96174009856395</v>
      </c>
      <c r="AD35" s="7">
        <v>42804</v>
      </c>
    </row>
    <row r="36" spans="1:30" x14ac:dyDescent="0.25">
      <c r="A36" s="18" t="s">
        <v>67</v>
      </c>
      <c r="B36" s="27">
        <v>42844</v>
      </c>
      <c r="C36" s="28">
        <v>0.46535879629629634</v>
      </c>
      <c r="D36" s="18" t="s">
        <v>42</v>
      </c>
      <c r="E36" s="29">
        <v>1.9430000000000001</v>
      </c>
      <c r="F36" s="29">
        <v>19.959800000000001</v>
      </c>
      <c r="G36" s="29" t="s">
        <v>43</v>
      </c>
      <c r="H36" s="29">
        <v>2.86</v>
      </c>
      <c r="I36" s="29">
        <v>6870.1675999999998</v>
      </c>
      <c r="J36" s="29" t="s">
        <v>44</v>
      </c>
      <c r="K36" s="29">
        <v>3.1030000000000002</v>
      </c>
      <c r="L36" s="29">
        <v>521.38300000000004</v>
      </c>
      <c r="O36" s="19">
        <f t="shared" si="5"/>
        <v>2.0674638287058302</v>
      </c>
      <c r="R36" s="19">
        <f t="shared" si="6"/>
        <v>714.68714920866546</v>
      </c>
      <c r="U36" s="19">
        <f t="shared" si="7"/>
        <v>922.86631521191748</v>
      </c>
      <c r="AD36" s="7">
        <v>42804</v>
      </c>
    </row>
    <row r="37" spans="1:30" x14ac:dyDescent="0.25">
      <c r="A37" s="18" t="s">
        <v>68</v>
      </c>
      <c r="B37" s="27">
        <v>42844</v>
      </c>
      <c r="C37" s="28">
        <v>0.46909722222222222</v>
      </c>
      <c r="D37" s="18" t="s">
        <v>42</v>
      </c>
      <c r="E37" s="29">
        <v>1.95</v>
      </c>
      <c r="F37" s="29">
        <v>19.443200000000001</v>
      </c>
      <c r="G37" s="29" t="s">
        <v>43</v>
      </c>
      <c r="H37" s="29">
        <v>2.863</v>
      </c>
      <c r="I37" s="29">
        <v>7958.5324000000001</v>
      </c>
      <c r="J37" s="29" t="s">
        <v>44</v>
      </c>
      <c r="K37" s="29">
        <v>3.11</v>
      </c>
      <c r="L37" s="29">
        <v>515.52160000000003</v>
      </c>
      <c r="O37" s="19">
        <f t="shared" si="5"/>
        <v>2.0139536826167195</v>
      </c>
      <c r="R37" s="19">
        <f t="shared" si="6"/>
        <v>827.90714346485504</v>
      </c>
      <c r="U37" s="19">
        <f t="shared" si="7"/>
        <v>912.49143030009043</v>
      </c>
      <c r="AD37" s="7">
        <v>42804</v>
      </c>
    </row>
    <row r="38" spans="1:30" x14ac:dyDescent="0.25">
      <c r="A38" s="18" t="s">
        <v>69</v>
      </c>
      <c r="B38" s="27">
        <v>42844</v>
      </c>
      <c r="C38" s="28">
        <v>0.47283564814814816</v>
      </c>
      <c r="D38" s="18" t="s">
        <v>42</v>
      </c>
      <c r="E38" s="29">
        <v>1.94</v>
      </c>
      <c r="F38" s="29">
        <v>19.353100000000001</v>
      </c>
      <c r="G38" s="29" t="s">
        <v>43</v>
      </c>
      <c r="H38" s="29">
        <v>2.8559999999999999</v>
      </c>
      <c r="I38" s="29">
        <v>8831.0432000000001</v>
      </c>
      <c r="J38" s="29" t="s">
        <v>44</v>
      </c>
      <c r="K38" s="29">
        <v>3.1</v>
      </c>
      <c r="L38" s="29">
        <v>515.91319999999996</v>
      </c>
      <c r="O38" s="19">
        <f t="shared" si="5"/>
        <v>2.0046209993750841</v>
      </c>
      <c r="Q38" s="2"/>
      <c r="R38" s="19">
        <f t="shared" si="6"/>
        <v>918.67236094015675</v>
      </c>
      <c r="U38" s="19">
        <f t="shared" si="7"/>
        <v>913.18457612386464</v>
      </c>
      <c r="AD38" s="7">
        <v>42804</v>
      </c>
    </row>
    <row r="39" spans="1:30" x14ac:dyDescent="0.25">
      <c r="A39" s="18" t="s">
        <v>70</v>
      </c>
      <c r="B39" s="27">
        <v>42844</v>
      </c>
      <c r="C39" s="28">
        <v>0.4765625</v>
      </c>
      <c r="D39" s="18" t="s">
        <v>42</v>
      </c>
      <c r="E39" s="29">
        <v>1.946</v>
      </c>
      <c r="F39" s="29">
        <v>19.5242</v>
      </c>
      <c r="G39" s="29" t="s">
        <v>43</v>
      </c>
      <c r="H39" s="29">
        <v>2.863</v>
      </c>
      <c r="I39" s="29">
        <v>4493.3716000000004</v>
      </c>
      <c r="J39" s="29" t="s">
        <v>44</v>
      </c>
      <c r="K39" s="29">
        <v>3.1030000000000002</v>
      </c>
      <c r="L39" s="29">
        <v>518.11559999999997</v>
      </c>
      <c r="O39" s="26">
        <f t="shared" si="5"/>
        <v>2.0223437752090887</v>
      </c>
      <c r="R39" s="16">
        <f>($R$2/$P$2)*I39</f>
        <v>467.43473028797439</v>
      </c>
      <c r="U39" s="16">
        <f t="shared" si="7"/>
        <v>917.08290187024068</v>
      </c>
      <c r="AD39" s="7">
        <v>42804</v>
      </c>
    </row>
    <row r="40" spans="1:30" x14ac:dyDescent="0.25">
      <c r="A40" s="18" t="s">
        <v>71</v>
      </c>
      <c r="B40" s="27">
        <v>42844</v>
      </c>
      <c r="C40" s="28">
        <v>0.48028935185185184</v>
      </c>
      <c r="D40" s="18" t="s">
        <v>42</v>
      </c>
      <c r="E40" s="29">
        <v>1.946</v>
      </c>
      <c r="F40" s="29">
        <v>19.159099999999999</v>
      </c>
      <c r="G40" s="29" t="s">
        <v>43</v>
      </c>
      <c r="H40" s="29">
        <v>2.863</v>
      </c>
      <c r="I40" s="29">
        <v>5200.2377999999999</v>
      </c>
      <c r="J40" s="29" t="s">
        <v>44</v>
      </c>
      <c r="K40" s="29">
        <v>3.1059999999999999</v>
      </c>
      <c r="L40" s="29">
        <v>516.80600000000004</v>
      </c>
      <c r="O40" s="16">
        <f t="shared" si="5"/>
        <v>1.9845262097094094</v>
      </c>
      <c r="R40" s="16">
        <f>($R$2/$P$2)*I40</f>
        <v>540.96833510861404</v>
      </c>
      <c r="U40" s="16">
        <f t="shared" si="7"/>
        <v>914.76486364037612</v>
      </c>
      <c r="AD40" s="7">
        <v>42804</v>
      </c>
    </row>
    <row r="41" spans="1:30" x14ac:dyDescent="0.25">
      <c r="A41" s="18" t="s">
        <v>72</v>
      </c>
      <c r="B41" s="27">
        <v>42844</v>
      </c>
      <c r="C41" s="28">
        <v>0.48402777777777778</v>
      </c>
      <c r="D41" s="18" t="s">
        <v>42</v>
      </c>
      <c r="E41" s="29">
        <v>1.95</v>
      </c>
      <c r="F41" s="29">
        <v>18.8964</v>
      </c>
      <c r="G41" s="29" t="s">
        <v>43</v>
      </c>
      <c r="H41" s="29">
        <v>2.8660000000000001</v>
      </c>
      <c r="I41" s="29">
        <v>5535.8726999999999</v>
      </c>
      <c r="J41" s="29" t="s">
        <v>44</v>
      </c>
      <c r="K41" s="29">
        <v>3.11</v>
      </c>
      <c r="L41" s="29">
        <v>518.37779999999998</v>
      </c>
      <c r="O41" s="16">
        <f t="shared" si="5"/>
        <v>1.9573153785487254</v>
      </c>
      <c r="R41" s="16">
        <f>($R$2/$P$2)*I41</f>
        <v>575.88363322389364</v>
      </c>
      <c r="T41" s="16">
        <f>($S$2/$U$2)*L41</f>
        <v>917.54700512609782</v>
      </c>
      <c r="AD41" s="7">
        <v>42804</v>
      </c>
    </row>
    <row r="42" spans="1:30" x14ac:dyDescent="0.25">
      <c r="A42" s="18" t="s">
        <v>73</v>
      </c>
      <c r="B42" s="27">
        <v>42844</v>
      </c>
      <c r="C42" s="28">
        <v>0.48776620370370366</v>
      </c>
      <c r="D42" s="18" t="s">
        <v>42</v>
      </c>
      <c r="E42" s="29">
        <v>1.946</v>
      </c>
      <c r="F42" s="29">
        <v>18.7652</v>
      </c>
      <c r="G42" s="29" t="s">
        <v>43</v>
      </c>
      <c r="H42" s="29">
        <v>2.86</v>
      </c>
      <c r="I42" s="29">
        <v>5947.9273000000003</v>
      </c>
      <c r="J42" s="29" t="s">
        <v>44</v>
      </c>
      <c r="K42" s="29">
        <v>3.1059999999999999</v>
      </c>
      <c r="L42" s="29">
        <v>514.82100000000003</v>
      </c>
      <c r="O42" s="16">
        <f t="shared" si="5"/>
        <v>1.9437255001768878</v>
      </c>
      <c r="R42" s="16">
        <f>($R$2/$P$2)*I42</f>
        <v>618.74869045951584</v>
      </c>
      <c r="U42" s="16">
        <f>($S$2/$U$2)*L42</f>
        <v>911.25134356838362</v>
      </c>
      <c r="AD42" s="7">
        <v>42804</v>
      </c>
    </row>
    <row r="43" spans="1:30" x14ac:dyDescent="0.25">
      <c r="A43" s="18" t="s">
        <v>74</v>
      </c>
      <c r="B43" s="27">
        <v>42844</v>
      </c>
      <c r="C43" s="28">
        <v>0.49150462962962965</v>
      </c>
      <c r="D43" s="18" t="s">
        <v>42</v>
      </c>
      <c r="E43" s="29">
        <v>1.9430000000000001</v>
      </c>
      <c r="F43" s="29">
        <v>18.526</v>
      </c>
      <c r="G43" s="29" t="s">
        <v>43</v>
      </c>
      <c r="H43" s="29">
        <v>2.86</v>
      </c>
      <c r="I43" s="29">
        <v>5897.7545</v>
      </c>
      <c r="J43" s="29" t="s">
        <v>44</v>
      </c>
      <c r="K43" s="29">
        <v>3.1030000000000002</v>
      </c>
      <c r="L43" s="29">
        <v>515.72299999999996</v>
      </c>
      <c r="O43" s="16">
        <f t="shared" si="5"/>
        <v>1.9189488316818912</v>
      </c>
      <c r="R43" s="16">
        <f>($R$2/$P$2)*I43</f>
        <v>613.52933374399458</v>
      </c>
      <c r="U43" s="16">
        <f>($S$2/$U$2)*L43</f>
        <v>912.84791540966171</v>
      </c>
      <c r="AD43" s="7">
        <v>42804</v>
      </c>
    </row>
    <row r="44" spans="1:30" x14ac:dyDescent="0.25">
      <c r="A44" s="5" t="s">
        <v>41</v>
      </c>
      <c r="B44" s="7">
        <v>42844</v>
      </c>
      <c r="C44" s="8">
        <v>0.49523148148148149</v>
      </c>
      <c r="D44" s="5" t="s">
        <v>42</v>
      </c>
      <c r="E44" s="9">
        <v>1.94</v>
      </c>
      <c r="F44" s="9">
        <v>39.275799999999997</v>
      </c>
      <c r="G44" s="9" t="s">
        <v>43</v>
      </c>
      <c r="H44" s="9">
        <v>2.8530000000000002</v>
      </c>
      <c r="I44" s="9">
        <v>3832.0196000000001</v>
      </c>
      <c r="J44" s="9" t="s">
        <v>44</v>
      </c>
      <c r="K44" s="9">
        <v>3.1</v>
      </c>
      <c r="L44" s="9">
        <v>709.68820000000005</v>
      </c>
      <c r="M44" s="5"/>
      <c r="N44" s="4"/>
      <c r="O44" s="4"/>
      <c r="P44" s="5"/>
      <c r="Q44" s="4"/>
      <c r="R44" s="4"/>
      <c r="S44" s="5"/>
      <c r="T44" s="4"/>
      <c r="U44" s="4"/>
      <c r="AD44" s="7">
        <v>42804</v>
      </c>
    </row>
    <row r="45" spans="1:30" x14ac:dyDescent="0.25">
      <c r="A45" s="5" t="s">
        <v>41</v>
      </c>
      <c r="B45" s="7">
        <v>42844</v>
      </c>
      <c r="C45" s="8">
        <v>0.49896990740740743</v>
      </c>
      <c r="D45" s="5" t="s">
        <v>42</v>
      </c>
      <c r="E45" s="9">
        <v>1.946</v>
      </c>
      <c r="F45" s="9">
        <v>39.164299999999997</v>
      </c>
      <c r="G45" s="9" t="s">
        <v>43</v>
      </c>
      <c r="H45" s="9">
        <v>2.86</v>
      </c>
      <c r="I45" s="9">
        <v>3827.7453</v>
      </c>
      <c r="J45" s="9" t="s">
        <v>44</v>
      </c>
      <c r="K45" s="9">
        <v>3.1059999999999999</v>
      </c>
      <c r="L45" s="9">
        <v>700.19140000000004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42804</v>
      </c>
    </row>
    <row r="46" spans="1:30" x14ac:dyDescent="0.25">
      <c r="A46" s="5" t="s">
        <v>41</v>
      </c>
      <c r="B46" s="7">
        <v>42844</v>
      </c>
      <c r="C46" s="8">
        <v>0.50270833333333331</v>
      </c>
      <c r="D46" s="5" t="s">
        <v>42</v>
      </c>
      <c r="E46" s="9">
        <v>1.9430000000000001</v>
      </c>
      <c r="F46" s="9">
        <v>39.480400000000003</v>
      </c>
      <c r="G46" s="9" t="s">
        <v>43</v>
      </c>
      <c r="H46" s="9">
        <v>2.8559999999999999</v>
      </c>
      <c r="I46" s="9">
        <v>3835.2249999999999</v>
      </c>
      <c r="J46" s="9" t="s">
        <v>44</v>
      </c>
      <c r="K46" s="9">
        <v>3.1</v>
      </c>
      <c r="L46" s="9">
        <v>708.58669999999995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42804</v>
      </c>
    </row>
    <row r="47" spans="1:30" x14ac:dyDescent="0.25">
      <c r="A47" s="5" t="s">
        <v>41</v>
      </c>
      <c r="B47" s="7">
        <v>42844</v>
      </c>
      <c r="C47" s="8">
        <v>0.5064467592592593</v>
      </c>
      <c r="D47" s="5" t="s">
        <v>42</v>
      </c>
      <c r="E47" s="9">
        <v>1.9430000000000001</v>
      </c>
      <c r="F47" s="9">
        <v>39.4542</v>
      </c>
      <c r="G47" s="9" t="s">
        <v>43</v>
      </c>
      <c r="H47" s="9">
        <v>2.86</v>
      </c>
      <c r="I47" s="9">
        <v>3850.6727999999998</v>
      </c>
      <c r="J47" s="9" t="s">
        <v>44</v>
      </c>
      <c r="K47" s="9">
        <v>3.1030000000000002</v>
      </c>
      <c r="L47" s="9">
        <v>712.59069999999997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42804</v>
      </c>
    </row>
    <row r="48" spans="1:30" x14ac:dyDescent="0.25">
      <c r="A48" s="18" t="s">
        <v>75</v>
      </c>
      <c r="B48" s="27">
        <v>42844</v>
      </c>
      <c r="C48" s="28">
        <v>0.51018518518518519</v>
      </c>
      <c r="D48" s="18" t="s">
        <v>42</v>
      </c>
      <c r="E48" s="29">
        <v>1.9430000000000001</v>
      </c>
      <c r="F48" s="29">
        <v>19.452100000000002</v>
      </c>
      <c r="G48" s="29" t="s">
        <v>43</v>
      </c>
      <c r="H48" s="29">
        <v>2.8559999999999999</v>
      </c>
      <c r="I48" s="29">
        <v>4513.8876</v>
      </c>
      <c r="J48" s="29" t="s">
        <v>44</v>
      </c>
      <c r="K48" s="29">
        <v>3.1</v>
      </c>
      <c r="L48" s="29">
        <v>515.99199999999996</v>
      </c>
      <c r="O48" s="22">
        <f>($O$2/$M$2)*F48</f>
        <v>2.0148755569879802</v>
      </c>
      <c r="R48" s="22">
        <f>($R$2/$P$2)*I48</f>
        <v>469.56896083471747</v>
      </c>
      <c r="U48" s="22">
        <f>($S$2/$U$2)*L48</f>
        <v>913.32405490556391</v>
      </c>
      <c r="AD48" s="7">
        <v>42804</v>
      </c>
    </row>
    <row r="49" spans="1:30" x14ac:dyDescent="0.25">
      <c r="A49" s="18" t="s">
        <v>76</v>
      </c>
      <c r="B49" s="27">
        <v>42844</v>
      </c>
      <c r="C49" s="28">
        <v>0.51392361111111107</v>
      </c>
      <c r="D49" s="18" t="s">
        <v>42</v>
      </c>
      <c r="E49" s="29">
        <v>1.95</v>
      </c>
      <c r="F49" s="29">
        <v>19.356400000000001</v>
      </c>
      <c r="G49" s="29" t="s">
        <v>43</v>
      </c>
      <c r="H49" s="29">
        <v>2.863</v>
      </c>
      <c r="I49" s="29">
        <v>5476.9287999999997</v>
      </c>
      <c r="J49" s="29" t="s">
        <v>44</v>
      </c>
      <c r="K49" s="29">
        <v>3.1030000000000002</v>
      </c>
      <c r="L49" s="29">
        <v>516.42089999999996</v>
      </c>
      <c r="O49" s="22">
        <f>($O$2/$M$2)*F49</f>
        <v>2.0049628179621806</v>
      </c>
      <c r="R49" s="22">
        <f>($R$2/$P$2)*I49</f>
        <v>569.75183989555615</v>
      </c>
      <c r="U49" s="22">
        <f>($S$2/$U$2)*L49</f>
        <v>914.08322304605645</v>
      </c>
      <c r="AD49" s="7">
        <v>42804</v>
      </c>
    </row>
    <row r="50" spans="1:30" x14ac:dyDescent="0.25">
      <c r="A50" s="18" t="s">
        <v>77</v>
      </c>
      <c r="B50" s="27">
        <v>42844</v>
      </c>
      <c r="C50" s="28">
        <v>0.51766203703703706</v>
      </c>
      <c r="D50" s="18" t="s">
        <v>42</v>
      </c>
      <c r="E50" s="29">
        <v>1.946</v>
      </c>
      <c r="F50" s="29">
        <v>18.851500000000001</v>
      </c>
      <c r="G50" s="29" t="s">
        <v>43</v>
      </c>
      <c r="H50" s="29">
        <v>2.863</v>
      </c>
      <c r="I50" s="29">
        <v>5911.3465999999999</v>
      </c>
      <c r="J50" s="29" t="s">
        <v>44</v>
      </c>
      <c r="K50" s="29">
        <v>3.1030000000000002</v>
      </c>
      <c r="L50" s="29">
        <v>526.42560000000003</v>
      </c>
      <c r="O50" s="22">
        <f>($O$2/$M$2)*F50</f>
        <v>1.9526645741364124</v>
      </c>
      <c r="R50" s="22">
        <f t="shared" ref="R50:R57" si="8">($R$2/$P$2)*I50</f>
        <v>614.94328748811563</v>
      </c>
      <c r="T50" s="22">
        <f>($S$2/$U$2)*L50</f>
        <v>931.79189521948888</v>
      </c>
      <c r="AD50" s="7">
        <v>42804</v>
      </c>
    </row>
    <row r="51" spans="1:30" x14ac:dyDescent="0.25">
      <c r="A51" s="18" t="s">
        <v>78</v>
      </c>
      <c r="B51" s="27">
        <v>42844</v>
      </c>
      <c r="C51" s="28">
        <v>0.52140046296296294</v>
      </c>
      <c r="D51" s="18" t="s">
        <v>42</v>
      </c>
      <c r="E51" s="29">
        <v>1.94</v>
      </c>
      <c r="F51" s="29">
        <v>18.871500000000001</v>
      </c>
      <c r="G51" s="29" t="s">
        <v>43</v>
      </c>
      <c r="H51" s="29">
        <v>2.8559999999999999</v>
      </c>
      <c r="I51" s="29">
        <v>6212.2961999999998</v>
      </c>
      <c r="J51" s="29" t="s">
        <v>44</v>
      </c>
      <c r="K51" s="29">
        <v>3.1</v>
      </c>
      <c r="L51" s="29">
        <v>528.41819999999996</v>
      </c>
      <c r="O51" s="22">
        <f>($O$2/$M$2)*F51</f>
        <v>1.9547362019369972</v>
      </c>
      <c r="R51" s="22">
        <f t="shared" si="8"/>
        <v>646.25035657322621</v>
      </c>
      <c r="U51" s="22">
        <f t="shared" ref="U51:U56" si="9">($S$2/$U$2)*L51</f>
        <v>935.31886755976689</v>
      </c>
      <c r="AD51" s="7">
        <v>42804</v>
      </c>
    </row>
    <row r="52" spans="1:30" x14ac:dyDescent="0.25">
      <c r="A52" s="18" t="s">
        <v>79</v>
      </c>
      <c r="B52" s="27">
        <v>42844</v>
      </c>
      <c r="C52" s="28">
        <v>0.52513888888888893</v>
      </c>
      <c r="D52" s="18" t="s">
        <v>42</v>
      </c>
      <c r="E52" s="29">
        <v>1.95</v>
      </c>
      <c r="F52" s="29">
        <v>18.583200000000001</v>
      </c>
      <c r="G52" s="29" t="s">
        <v>43</v>
      </c>
      <c r="H52" s="29">
        <v>2.8660000000000001</v>
      </c>
      <c r="I52" s="29">
        <v>6378.2524999999996</v>
      </c>
      <c r="J52" s="29" t="s">
        <v>44</v>
      </c>
      <c r="K52" s="29">
        <v>3.1059999999999999</v>
      </c>
      <c r="L52" s="29">
        <v>525.05219999999997</v>
      </c>
      <c r="O52" s="22">
        <f>($O$2/$M$2)*F52</f>
        <v>1.9248736871915644</v>
      </c>
      <c r="R52" s="22">
        <f t="shared" si="8"/>
        <v>663.51439463544432</v>
      </c>
      <c r="U52" s="22">
        <f t="shared" si="9"/>
        <v>929.3609287374361</v>
      </c>
      <c r="AD52" s="7">
        <v>42804</v>
      </c>
    </row>
    <row r="53" spans="1:30" x14ac:dyDescent="0.25">
      <c r="A53" s="18" t="s">
        <v>80</v>
      </c>
      <c r="B53" s="27">
        <v>42844</v>
      </c>
      <c r="C53" s="28">
        <v>0.52886574074074078</v>
      </c>
      <c r="D53" s="18" t="s">
        <v>42</v>
      </c>
      <c r="E53" s="29">
        <v>1.9430000000000001</v>
      </c>
      <c r="F53" s="29">
        <v>19.676200000000001</v>
      </c>
      <c r="G53" s="29" t="s">
        <v>43</v>
      </c>
      <c r="H53" s="29">
        <v>2.8559999999999999</v>
      </c>
      <c r="I53" s="29">
        <v>4378.7322999999997</v>
      </c>
      <c r="J53" s="29" t="s">
        <v>44</v>
      </c>
      <c r="K53" s="29">
        <v>3.1030000000000002</v>
      </c>
      <c r="L53" s="29">
        <v>517.26469999999995</v>
      </c>
      <c r="O53" s="24">
        <f t="shared" ref="O53:O57" si="10">($O$2/$M$2)*F53</f>
        <v>2.0380881464935352</v>
      </c>
      <c r="R53" s="24">
        <f t="shared" si="8"/>
        <v>455.50907733821555</v>
      </c>
      <c r="U53" s="24">
        <f t="shared" si="9"/>
        <v>915.57677883283077</v>
      </c>
      <c r="AD53" s="7">
        <v>42804</v>
      </c>
    </row>
    <row r="54" spans="1:30" x14ac:dyDescent="0.25">
      <c r="A54" s="18" t="s">
        <v>81</v>
      </c>
      <c r="B54" s="27">
        <v>42844</v>
      </c>
      <c r="C54" s="28">
        <v>0.53237268518518521</v>
      </c>
      <c r="D54" s="18" t="s">
        <v>42</v>
      </c>
      <c r="E54" s="29">
        <v>1.946</v>
      </c>
      <c r="F54" s="29">
        <v>19.202999999999999</v>
      </c>
      <c r="G54" s="29" t="s">
        <v>43</v>
      </c>
      <c r="H54" s="29">
        <v>2.863</v>
      </c>
      <c r="I54" s="29">
        <v>4727.1514999999999</v>
      </c>
      <c r="J54" s="29" t="s">
        <v>44</v>
      </c>
      <c r="K54" s="29">
        <v>3.1030000000000002</v>
      </c>
      <c r="L54" s="29">
        <v>525.11940000000004</v>
      </c>
      <c r="O54" s="24">
        <f t="shared" si="10"/>
        <v>1.9890734327316935</v>
      </c>
      <c r="R54" s="24">
        <f t="shared" si="8"/>
        <v>491.75429569032156</v>
      </c>
      <c r="U54" s="24">
        <f t="shared" si="9"/>
        <v>929.47987510964674</v>
      </c>
      <c r="AD54" s="7">
        <v>42804</v>
      </c>
    </row>
    <row r="55" spans="1:30" x14ac:dyDescent="0.25">
      <c r="A55" s="18" t="s">
        <v>82</v>
      </c>
      <c r="B55" s="27">
        <v>42844</v>
      </c>
      <c r="C55" s="28">
        <v>0.53611111111111109</v>
      </c>
      <c r="D55" s="18" t="s">
        <v>42</v>
      </c>
      <c r="E55" s="29">
        <v>1.95</v>
      </c>
      <c r="F55" s="29">
        <v>18.715800000000002</v>
      </c>
      <c r="G55" s="29" t="s">
        <v>43</v>
      </c>
      <c r="H55" s="29">
        <v>2.863</v>
      </c>
      <c r="I55" s="29">
        <v>5327.6841999999997</v>
      </c>
      <c r="J55" s="29" t="s">
        <v>44</v>
      </c>
      <c r="K55" s="29">
        <v>3.1030000000000002</v>
      </c>
      <c r="L55" s="29">
        <v>528.77620000000002</v>
      </c>
      <c r="O55" s="24">
        <f t="shared" si="10"/>
        <v>1.938608579509443</v>
      </c>
      <c r="R55" s="24">
        <f t="shared" si="8"/>
        <v>554.22628012481812</v>
      </c>
      <c r="U55" s="24">
        <f t="shared" si="9"/>
        <v>935.95254019743618</v>
      </c>
      <c r="AD55" s="7">
        <v>42804</v>
      </c>
    </row>
    <row r="56" spans="1:30" x14ac:dyDescent="0.25">
      <c r="A56" s="18" t="s">
        <v>83</v>
      </c>
      <c r="B56" s="27">
        <v>42844</v>
      </c>
      <c r="C56" s="28">
        <v>0.53983796296296294</v>
      </c>
      <c r="D56" s="18" t="s">
        <v>42</v>
      </c>
      <c r="E56" s="29">
        <v>1.946</v>
      </c>
      <c r="F56" s="29">
        <v>18.28</v>
      </c>
      <c r="G56" s="29" t="s">
        <v>43</v>
      </c>
      <c r="H56" s="29">
        <v>2.86</v>
      </c>
      <c r="I56" s="29">
        <v>6058.8804</v>
      </c>
      <c r="J56" s="29" t="s">
        <v>44</v>
      </c>
      <c r="K56" s="29">
        <v>3.1030000000000002</v>
      </c>
      <c r="L56" s="29">
        <v>533.7364</v>
      </c>
      <c r="O56" s="24">
        <f t="shared" si="10"/>
        <v>1.8934678097346958</v>
      </c>
      <c r="R56" s="24">
        <f t="shared" si="8"/>
        <v>630.29087681532815</v>
      </c>
      <c r="U56" s="24">
        <f t="shared" si="9"/>
        <v>944.7322692962257</v>
      </c>
      <c r="AD56" s="7">
        <v>42804</v>
      </c>
    </row>
    <row r="57" spans="1:30" x14ac:dyDescent="0.25">
      <c r="A57" s="18" t="s">
        <v>84</v>
      </c>
      <c r="B57" s="27">
        <v>42844</v>
      </c>
      <c r="C57" s="28">
        <v>0.54357638888888882</v>
      </c>
      <c r="D57" s="18" t="s">
        <v>42</v>
      </c>
      <c r="E57" s="29">
        <v>1.9430000000000001</v>
      </c>
      <c r="F57" s="29">
        <v>18.044799999999999</v>
      </c>
      <c r="G57" s="29" t="s">
        <v>43</v>
      </c>
      <c r="H57" s="29">
        <v>2.86</v>
      </c>
      <c r="I57" s="29">
        <v>6237.2649000000001</v>
      </c>
      <c r="J57" s="29" t="s">
        <v>44</v>
      </c>
      <c r="K57" s="29">
        <v>3.1030000000000002</v>
      </c>
      <c r="L57" s="29">
        <v>523.96299999999997</v>
      </c>
      <c r="M57" s="3"/>
      <c r="N57" s="2"/>
      <c r="O57" s="24">
        <f t="shared" si="10"/>
        <v>1.8691054667998157</v>
      </c>
      <c r="P57" s="3"/>
      <c r="Q57" s="2"/>
      <c r="R57" s="24">
        <f t="shared" si="8"/>
        <v>648.84779088071627</v>
      </c>
      <c r="S57" s="3"/>
      <c r="T57" s="24">
        <f>($S$2/$U$2)*L57</f>
        <v>927.43300628785721</v>
      </c>
      <c r="AD57" s="7">
        <v>42804</v>
      </c>
    </row>
    <row r="58" spans="1:30" x14ac:dyDescent="0.25">
      <c r="A58" s="5" t="s">
        <v>41</v>
      </c>
      <c r="B58" s="7">
        <v>42844</v>
      </c>
      <c r="C58" s="8">
        <v>0.54731481481481481</v>
      </c>
      <c r="D58" s="5" t="s">
        <v>42</v>
      </c>
      <c r="E58" s="9">
        <v>1.9430000000000001</v>
      </c>
      <c r="F58" s="9">
        <v>39.359000000000002</v>
      </c>
      <c r="G58" s="9" t="s">
        <v>43</v>
      </c>
      <c r="H58" s="9">
        <v>2.8559999999999999</v>
      </c>
      <c r="I58" s="9">
        <v>3841.8726999999999</v>
      </c>
      <c r="J58" s="9" t="s">
        <v>44</v>
      </c>
      <c r="K58" s="9">
        <v>3.1</v>
      </c>
      <c r="L58" s="9">
        <v>697.88459999999998</v>
      </c>
      <c r="AD58" s="7">
        <v>42804</v>
      </c>
    </row>
    <row r="59" spans="1:30" x14ac:dyDescent="0.25">
      <c r="A59" s="5" t="s">
        <v>41</v>
      </c>
      <c r="B59" s="7">
        <v>42844</v>
      </c>
      <c r="C59" s="8">
        <v>0.55104166666666665</v>
      </c>
      <c r="D59" s="5" t="s">
        <v>42</v>
      </c>
      <c r="E59" s="9">
        <v>1.95</v>
      </c>
      <c r="F59" s="9">
        <v>39.555500000000002</v>
      </c>
      <c r="G59" s="9" t="s">
        <v>43</v>
      </c>
      <c r="H59" s="9">
        <v>2.863</v>
      </c>
      <c r="I59" s="9">
        <v>3842.2953000000002</v>
      </c>
      <c r="J59" s="9" t="s">
        <v>44</v>
      </c>
      <c r="K59" s="9">
        <v>3.11</v>
      </c>
      <c r="L59" s="9">
        <v>708.04319999999996</v>
      </c>
    </row>
    <row r="60" spans="1:30" x14ac:dyDescent="0.25">
      <c r="A60" s="5" t="s">
        <v>41</v>
      </c>
      <c r="B60" s="7">
        <v>42844</v>
      </c>
      <c r="C60" s="8">
        <v>0.55478009259259264</v>
      </c>
      <c r="D60" s="5" t="s">
        <v>42</v>
      </c>
      <c r="E60" s="9">
        <v>1.95</v>
      </c>
      <c r="F60" s="9">
        <v>39.703200000000002</v>
      </c>
      <c r="G60" s="9" t="s">
        <v>43</v>
      </c>
      <c r="H60" s="9">
        <v>2.863</v>
      </c>
      <c r="I60" s="9">
        <v>3838.9537999999998</v>
      </c>
      <c r="J60" s="9" t="s">
        <v>44</v>
      </c>
      <c r="K60" s="9">
        <v>3.1059999999999999</v>
      </c>
      <c r="L60" s="9">
        <v>701.55</v>
      </c>
    </row>
    <row r="61" spans="1:30" x14ac:dyDescent="0.25">
      <c r="A61" s="5" t="s">
        <v>41</v>
      </c>
      <c r="B61" s="7">
        <v>42844</v>
      </c>
      <c r="C61" s="8">
        <v>0.55851851851851853</v>
      </c>
      <c r="D61" s="5" t="s">
        <v>42</v>
      </c>
      <c r="E61" s="9">
        <v>1.9430000000000001</v>
      </c>
      <c r="F61" s="9">
        <v>39.3934</v>
      </c>
      <c r="G61" s="9" t="s">
        <v>43</v>
      </c>
      <c r="H61" s="9">
        <v>2.8559999999999999</v>
      </c>
      <c r="I61" s="9">
        <v>3831.3546000000001</v>
      </c>
      <c r="J61" s="9" t="s">
        <v>44</v>
      </c>
      <c r="K61" s="9">
        <v>3.1</v>
      </c>
      <c r="L61" s="9">
        <v>705.15020000000004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2018-03-26T12:37:26Z</dcterms:modified>
</cp:coreProperties>
</file>