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U42" i="1"/>
  <c r="T50" i="1"/>
  <c r="U54" i="1"/>
  <c r="O7" i="1"/>
  <c r="O15" i="1"/>
  <c r="O27" i="1"/>
  <c r="O39" i="1"/>
  <c r="T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N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Q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T37" i="1"/>
  <c r="U39" i="1"/>
  <c r="U41" i="1"/>
  <c r="U43" i="1"/>
  <c r="U49" i="1"/>
  <c r="U51" i="1"/>
  <c r="U53" i="1"/>
  <c r="T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<sst xmlns="http://schemas.openxmlformats.org/spreadsheetml/2006/main" count="284" uniqueCount="85">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</sst>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P1" zoomScale="70" zoomScaleNormal="70" workbookViewId="0">
      <selection activeCell="AD2" sqref="AD2:AD58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42920</v>
      </c>
      <c r="C2" s="8">
        <v>0.51819444444444451</v>
      </c>
      <c r="D2" s="5" t="s">
        <v>42</v>
      </c>
      <c r="E2" s="9">
        <v>1.946</v>
      </c>
      <c r="F2" s="9">
        <v>38.474400000000003</v>
      </c>
      <c r="G2" s="9" t="s">
        <v>43</v>
      </c>
      <c r="H2" s="9">
        <v>2.86</v>
      </c>
      <c r="I2" s="9">
        <v>3739.1694000000002</v>
      </c>
      <c r="J2" s="9" t="s">
        <v>44</v>
      </c>
      <c r="K2" s="9">
        <v>3.1</v>
      </c>
      <c r="L2" s="9">
        <v>708.12660000000005</v>
      </c>
      <c r="M2" s="4">
        <f>AVERAGE(F2:F5,F16:F19,F30:F33,F44:F47,F58:F61)</f>
        <v>37.095260000000003</v>
      </c>
      <c r="N2" s="4">
        <f>STDEV(F2:F5,F16:F19,F30:F33,F44:F47,G58:G61)</f>
        <v>0.54927319701432065</v>
      </c>
      <c r="O2" s="4">
        <v>4.08</v>
      </c>
      <c r="P2" s="4">
        <f>AVERAGE(I2:I5,I16:I19,I30:I33,I44:I47,I58:I61)</f>
        <v>3752.0797999999995</v>
      </c>
      <c r="Q2" s="4">
        <f>STDEV(I2:I5,I16:I19,I30:I33,I44:I47,I58:I61)</f>
        <v>269.18833906858038</v>
      </c>
      <c r="R2" s="4">
        <v>399</v>
      </c>
      <c r="S2" s="4">
        <f>AVERAGE(L2:L5,L16:L19,L30:L33,L44:L47,L58:L61)</f>
        <v>695.2222549999999</v>
      </c>
      <c r="T2" s="4">
        <f>STDEV(L2:L5,L16:L19,L30:L33,L44:L47,L58:L61)</f>
        <v>26.447111928933808</v>
      </c>
      <c r="U2" s="4">
        <v>399</v>
      </c>
      <c r="AD2" s="7">
        <v>42888</v>
      </c>
      <c r="AE2" s="6">
        <f>(N2/M2)^2</f>
        <v>2.1925018859034437E-4</v>
      </c>
      <c r="AF2" s="6">
        <f>(T2/S2)^2</f>
        <v>1.4471354234478005E-3</v>
      </c>
      <c r="AG2" s="6">
        <f>(T2/S2)^2</f>
        <v>1.4471354234478005E-3</v>
      </c>
    </row>
    <row r="3" spans="1:33" x14ac:dyDescent="0.25">
      <c r="A3" s="5" t="s">
        <v>41</v>
      </c>
      <c r="B3" s="7">
        <v>42920</v>
      </c>
      <c r="C3" s="8">
        <v>0.52193287037037039</v>
      </c>
      <c r="D3" s="5" t="s">
        <v>42</v>
      </c>
      <c r="E3" s="9">
        <v>1.9430000000000001</v>
      </c>
      <c r="F3" s="9">
        <v>38.4878</v>
      </c>
      <c r="G3" s="9" t="s">
        <v>43</v>
      </c>
      <c r="H3" s="9">
        <v>2.8559999999999999</v>
      </c>
      <c r="I3" s="9">
        <v>3715.4395</v>
      </c>
      <c r="J3" s="9" t="s">
        <v>44</v>
      </c>
      <c r="K3" s="9">
        <v>3.0960000000000001</v>
      </c>
      <c r="L3" s="9">
        <v>703.94560000000001</v>
      </c>
      <c r="M3" s="5"/>
      <c r="N3" s="4"/>
      <c r="O3" s="5"/>
      <c r="P3" s="5"/>
      <c r="Q3" s="4"/>
      <c r="R3" s="4"/>
      <c r="S3" s="5"/>
      <c r="T3" s="4"/>
      <c r="U3" s="4"/>
      <c r="AD3" s="7">
        <v>42888</v>
      </c>
    </row>
    <row r="4" spans="1:33" x14ac:dyDescent="0.25">
      <c r="A4" s="5" t="s">
        <v>41</v>
      </c>
      <c r="B4" s="7">
        <v>42920</v>
      </c>
      <c r="C4" s="8">
        <v>0.52567129629629628</v>
      </c>
      <c r="D4" s="5" t="s">
        <v>42</v>
      </c>
      <c r="E4" s="9">
        <v>1.94</v>
      </c>
      <c r="F4" s="9">
        <v>38.547199999999997</v>
      </c>
      <c r="G4" s="9" t="s">
        <v>43</v>
      </c>
      <c r="H4" s="9">
        <v>2.8530000000000002</v>
      </c>
      <c r="I4" s="9">
        <v>3722.8013999999998</v>
      </c>
      <c r="J4" s="9" t="s">
        <v>44</v>
      </c>
      <c r="K4" s="9">
        <v>3.0960000000000001</v>
      </c>
      <c r="L4" s="9">
        <v>707.63919999999996</v>
      </c>
      <c r="M4" s="5"/>
      <c r="N4" s="4"/>
      <c r="O4" s="5"/>
      <c r="P4" s="5"/>
      <c r="Q4" s="4"/>
      <c r="R4" s="4"/>
      <c r="S4" s="5"/>
      <c r="T4" s="4"/>
      <c r="U4" s="4"/>
      <c r="AD4" s="7">
        <v>42888</v>
      </c>
    </row>
    <row r="5" spans="1:33" x14ac:dyDescent="0.25">
      <c r="A5" s="5" t="s">
        <v>41</v>
      </c>
      <c r="B5" s="7">
        <v>42920</v>
      </c>
      <c r="C5" s="8">
        <v>0.52939814814814812</v>
      </c>
      <c r="D5" s="5" t="s">
        <v>42</v>
      </c>
      <c r="E5" s="9">
        <v>1.95</v>
      </c>
      <c r="F5" s="9">
        <v>38.886400000000002</v>
      </c>
      <c r="G5" s="9" t="s">
        <v>43</v>
      </c>
      <c r="H5" s="9">
        <v>2.863</v>
      </c>
      <c r="I5" s="9">
        <v>3725.6858000000002</v>
      </c>
      <c r="J5" s="9" t="s">
        <v>44</v>
      </c>
      <c r="K5" s="9">
        <v>3.1</v>
      </c>
      <c r="L5" s="9">
        <v>704.89459999999997</v>
      </c>
      <c r="M5" s="5"/>
      <c r="N5" s="4"/>
      <c r="O5" s="5"/>
      <c r="P5" s="5"/>
      <c r="Q5" s="4"/>
      <c r="R5" s="4"/>
      <c r="S5" s="5"/>
      <c r="T5" s="4"/>
      <c r="U5" s="4"/>
      <c r="AD5" s="7">
        <v>42888</v>
      </c>
    </row>
    <row r="6" spans="1:33" x14ac:dyDescent="0.25">
      <c r="A6" s="31" t="s">
        <v>45</v>
      </c>
      <c r="B6" s="32">
        <v>42920</v>
      </c>
      <c r="C6" s="33">
        <v>0.53313657407407411</v>
      </c>
      <c r="D6" s="31" t="s">
        <v>42</v>
      </c>
      <c r="E6" s="34">
        <v>1.9430000000000001</v>
      </c>
      <c r="F6" s="34">
        <v>20.105599999999999</v>
      </c>
      <c r="G6" s="34" t="s">
        <v>43</v>
      </c>
      <c r="H6" s="34">
        <v>2.8559999999999999</v>
      </c>
      <c r="I6" s="34">
        <v>6217.1109999999999</v>
      </c>
      <c r="J6" s="34" t="s">
        <v>44</v>
      </c>
      <c r="K6" s="34">
        <v>3.0960000000000001</v>
      </c>
      <c r="L6" s="34">
        <v>534.18140000000005</v>
      </c>
      <c r="O6" s="10">
        <f>($O$2/$M$2)*F6</f>
        <v>2.2113565991989268</v>
      </c>
      <c r="R6" s="10">
        <f>($R$2/$P$2)*I6</f>
        <v>661.13393670358505</v>
      </c>
      <c r="U6" s="10">
        <f>($S$2/$U$2)*L6</f>
        <v>930.76390347633333</v>
      </c>
      <c r="V6" s="3">
        <v>0</v>
      </c>
      <c r="W6" s="11" t="s">
        <v>33</v>
      </c>
      <c r="X6" s="2">
        <f>SLOPE(O6:O10,$V$6:$V$10)</f>
        <v>-1.0195803992208185E-3</v>
      </c>
      <c r="Y6" s="2">
        <f>RSQ(O6:O10,$V$6:$V$10)</f>
        <v>0.74223638563030425</v>
      </c>
      <c r="Z6" s="2">
        <f>SLOPE($R6:$R10,$V$6:$V$10)</f>
        <v>12.634759314820542</v>
      </c>
      <c r="AA6" s="2">
        <f>RSQ(R6:R10,$V$6:$V$10)</f>
        <v>0.99871818441605165</v>
      </c>
      <c r="AB6" s="2">
        <f>SLOPE(U6:U10,$V$6:$V$10)</f>
        <v>0.6467013173183318</v>
      </c>
      <c r="AC6" s="2">
        <f>RSQ(U6:U10,$V$6:$V$10)</f>
        <v>0.72704980621753201</v>
      </c>
      <c r="AD6" s="7">
        <v>42888</v>
      </c>
      <c r="AE6" s="2"/>
    </row>
    <row r="7" spans="1:33" x14ac:dyDescent="0.25">
      <c r="A7" s="31" t="s">
        <v>46</v>
      </c>
      <c r="B7" s="32">
        <v>42920</v>
      </c>
      <c r="C7" s="33">
        <v>0.53686342592592595</v>
      </c>
      <c r="D7" s="31" t="s">
        <v>42</v>
      </c>
      <c r="E7" s="34">
        <v>1.95</v>
      </c>
      <c r="F7" s="34">
        <v>20.247900000000001</v>
      </c>
      <c r="G7" s="34" t="s">
        <v>43</v>
      </c>
      <c r="H7" s="34">
        <v>2.863</v>
      </c>
      <c r="I7" s="34">
        <v>7480.6554999999998</v>
      </c>
      <c r="J7" s="34" t="s">
        <v>44</v>
      </c>
      <c r="K7" s="34">
        <v>3.1</v>
      </c>
      <c r="L7" s="34">
        <v>538.39959999999996</v>
      </c>
      <c r="O7" s="10">
        <f>($O$2/$M$2)*F7</f>
        <v>2.2270077632560064</v>
      </c>
      <c r="R7" s="10">
        <f>($R$2/$P$2)*I7</f>
        <v>795.50054998830251</v>
      </c>
      <c r="U7" s="10">
        <f>($S$2/$U$2)*L7</f>
        <v>938.11374436866652</v>
      </c>
      <c r="V7" s="3">
        <v>10</v>
      </c>
      <c r="W7" s="13" t="s">
        <v>34</v>
      </c>
      <c r="X7" s="2">
        <f>SLOPE($O11:$O15,$V$6:$V$10)</f>
        <v>-1.1009708518015505E-3</v>
      </c>
      <c r="Y7" s="2">
        <f>RSQ(O11:O15,$V$6:$V$10)</f>
        <v>0.73091677413516076</v>
      </c>
      <c r="Z7" s="2">
        <f>SLOPE($R11:$R15,$V$6:$V$10)</f>
        <v>18.182028085596695</v>
      </c>
      <c r="AA7" s="2">
        <f>RSQ(R11:R15,$V$6:$V$10)</f>
        <v>0.9132413586728747</v>
      </c>
      <c r="AB7" s="2">
        <f>SLOPE(U11:U15,$V$6:$V$10)</f>
        <v>0.93749937001500372</v>
      </c>
      <c r="AC7" s="2">
        <f>RSQ(U11:U15,$V$6:$V$10)</f>
        <v>0.76960486514445448</v>
      </c>
      <c r="AD7" s="7">
        <v>42888</v>
      </c>
      <c r="AE7" s="2"/>
    </row>
    <row r="8" spans="1:33" x14ac:dyDescent="0.25">
      <c r="A8" s="31" t="s">
        <v>47</v>
      </c>
      <c r="B8" s="32">
        <v>42920</v>
      </c>
      <c r="C8" s="33">
        <v>0.54061342592592598</v>
      </c>
      <c r="D8" s="31" t="s">
        <v>42</v>
      </c>
      <c r="E8" s="34">
        <v>1.9430000000000001</v>
      </c>
      <c r="F8" s="34">
        <v>20.1602</v>
      </c>
      <c r="G8" s="34" t="s">
        <v>43</v>
      </c>
      <c r="H8" s="34">
        <v>2.8559999999999999</v>
      </c>
      <c r="I8" s="34">
        <v>8657.5764999999992</v>
      </c>
      <c r="J8" s="34" t="s">
        <v>44</v>
      </c>
      <c r="K8" s="34">
        <v>3.0960000000000001</v>
      </c>
      <c r="L8" s="34">
        <v>535.41279999999995</v>
      </c>
      <c r="N8" s="10">
        <f>($O$2/$M$2)*F8</f>
        <v>2.217361894754208</v>
      </c>
      <c r="R8" s="10">
        <f>($R$2/$P$2)*I8</f>
        <v>920.65553176667515</v>
      </c>
      <c r="T8" s="10">
        <f>($S$2/$U$2)*L8</f>
        <v>932.90950920266641</v>
      </c>
      <c r="V8" s="3">
        <v>20</v>
      </c>
      <c r="W8" s="15" t="s">
        <v>35</v>
      </c>
      <c r="X8" s="2">
        <f>SLOPE($O20:$O24,$V$6:$V$10)</f>
        <v>-6.4942667684688262E-4</v>
      </c>
      <c r="Y8" s="2">
        <f>RSQ(O20:O24,$V$6:$V$10)</f>
        <v>0.77317149126028517</v>
      </c>
      <c r="Z8" s="2">
        <f>SLOPE($R20:$R24,$V$6:$V$10)</f>
        <v>15.090748920638632</v>
      </c>
      <c r="AA8" s="2">
        <f>RSQ(R20:R24,$V$6:$V$10)</f>
        <v>0.97076349028314657</v>
      </c>
      <c r="AB8" s="2">
        <f>SLOPE($U20:$U24,$V$6:$V$10)</f>
        <v>1.1352874879449961</v>
      </c>
      <c r="AC8" s="2">
        <f>RSQ(U20:U24,$V$6:$V$10)</f>
        <v>0.79738426944733432</v>
      </c>
      <c r="AD8" s="7">
        <v>42888</v>
      </c>
      <c r="AE8" s="2"/>
    </row>
    <row r="9" spans="1:33" x14ac:dyDescent="0.25">
      <c r="A9" s="31" t="s">
        <v>48</v>
      </c>
      <c r="B9" s="32">
        <v>42920</v>
      </c>
      <c r="C9" s="33">
        <v>0.54434027777777783</v>
      </c>
      <c r="D9" s="31" t="s">
        <v>42</v>
      </c>
      <c r="E9" s="34">
        <v>1.946</v>
      </c>
      <c r="F9" s="34">
        <v>19.888500000000001</v>
      </c>
      <c r="G9" s="34" t="s">
        <v>43</v>
      </c>
      <c r="H9" s="34">
        <v>2.86</v>
      </c>
      <c r="I9" s="34">
        <v>9921.1378000000004</v>
      </c>
      <c r="J9" s="34" t="s">
        <v>44</v>
      </c>
      <c r="K9" s="34">
        <v>3.1</v>
      </c>
      <c r="L9" s="34">
        <v>552.0933</v>
      </c>
      <c r="O9" s="10">
        <f>($O$2/$M$2)*F9</f>
        <v>2.1874784002053089</v>
      </c>
      <c r="R9" s="10">
        <f t="shared" ref="R9:R15" si="0">($R$2/$P$2)*I9</f>
        <v>1055.0239315805597</v>
      </c>
      <c r="U9" s="10">
        <f>($S$2/$U$2)*L9</f>
        <v>961.97380700849988</v>
      </c>
      <c r="V9" s="3">
        <v>30</v>
      </c>
      <c r="W9" s="18" t="s">
        <v>36</v>
      </c>
      <c r="X9" s="2">
        <f>SLOPE($O25:$O29,$V$6:$V$10)</f>
        <v>-7.2503495055702529E-3</v>
      </c>
      <c r="Y9" s="2">
        <f>RSQ(O25:O29,$V$6:$V$10)</f>
        <v>0.98130737402717749</v>
      </c>
      <c r="Z9" s="2">
        <f>SLOPE($R25:$R29,$V$6:$V$10)</f>
        <v>109.02838059600971</v>
      </c>
      <c r="AA9" s="2">
        <f>RSQ(R25:R29,$V$6:$V$10)</f>
        <v>0.98493868847860444</v>
      </c>
      <c r="AB9" s="2">
        <f>SLOPE(U25:U29,$V$6:$V$10)</f>
        <v>15.165818723379997</v>
      </c>
      <c r="AC9" s="2">
        <f>RSQ(U25:U29,$V$6:$V$10)</f>
        <v>0.98151045661523062</v>
      </c>
      <c r="AD9" s="7">
        <v>42888</v>
      </c>
      <c r="AE9" s="2"/>
    </row>
    <row r="10" spans="1:33" x14ac:dyDescent="0.25">
      <c r="A10" s="31" t="s">
        <v>49</v>
      </c>
      <c r="B10" s="32">
        <v>42920</v>
      </c>
      <c r="C10" s="33">
        <v>0.54807870370370371</v>
      </c>
      <c r="D10" s="31" t="s">
        <v>42</v>
      </c>
      <c r="E10" s="34">
        <v>1.95</v>
      </c>
      <c r="F10" s="34">
        <v>19.8218</v>
      </c>
      <c r="G10" s="34" t="s">
        <v>43</v>
      </c>
      <c r="H10" s="34">
        <v>2.863</v>
      </c>
      <c r="I10" s="34">
        <v>10937.5497</v>
      </c>
      <c r="J10" s="34" t="s">
        <v>44</v>
      </c>
      <c r="K10" s="34">
        <v>3.1</v>
      </c>
      <c r="L10" s="34">
        <v>545.8922</v>
      </c>
      <c r="O10" s="10">
        <f>($O$2/$M$2)*F10</f>
        <v>2.1801422607632346</v>
      </c>
      <c r="R10" s="10">
        <f t="shared" si="0"/>
        <v>1163.1102116484835</v>
      </c>
      <c r="U10" s="10">
        <f>($S$2/$U$2)*L10</f>
        <v>951.16893802233324</v>
      </c>
      <c r="V10" s="3">
        <v>40</v>
      </c>
      <c r="W10" s="20" t="s">
        <v>37</v>
      </c>
      <c r="X10" s="2">
        <f>SLOPE($O34:$O38,$V$6:$V$10)</f>
        <v>-1.9332432229885832E-3</v>
      </c>
      <c r="Y10" s="2">
        <f>RSQ(O34:O38,$V$6:$V$10)</f>
        <v>0.81640837322187465</v>
      </c>
      <c r="Z10" s="2">
        <f>SLOPE($R34:$R38,$V$6:$V$10)</f>
        <v>24.142609315772013</v>
      </c>
      <c r="AA10" s="2">
        <f>RSQ(R34:R38,$V$6:$V$10)</f>
        <v>0.97808060815602493</v>
      </c>
      <c r="AB10" s="2">
        <f>SLOPE(U34:U38,$V$6:$V$10)</f>
        <v>0.55330382041380777</v>
      </c>
      <c r="AC10" s="2">
        <f>RSQ(U34:U38,$V$6:$V$10)</f>
        <v>0.82691743852403499</v>
      </c>
      <c r="AD10" s="7">
        <v>42888</v>
      </c>
      <c r="AE10" s="2"/>
    </row>
    <row r="11" spans="1:33" x14ac:dyDescent="0.25">
      <c r="A11" s="31" t="s">
        <v>50</v>
      </c>
      <c r="B11" s="32">
        <v>42920</v>
      </c>
      <c r="C11" s="33">
        <v>0.55180555555555555</v>
      </c>
      <c r="D11" s="31" t="s">
        <v>42</v>
      </c>
      <c r="E11" s="34">
        <v>1.946</v>
      </c>
      <c r="F11" s="34">
        <v>19.8934</v>
      </c>
      <c r="G11" s="34" t="s">
        <v>43</v>
      </c>
      <c r="H11" s="34">
        <v>2.86</v>
      </c>
      <c r="I11" s="34">
        <v>7115.8249999999998</v>
      </c>
      <c r="J11" s="34" t="s">
        <v>44</v>
      </c>
      <c r="K11" s="34">
        <v>3.1</v>
      </c>
      <c r="L11" s="34">
        <v>528.65219999999999</v>
      </c>
      <c r="O11" s="12">
        <f>($O$2/$M$2)*F11</f>
        <v>2.1880173369859111</v>
      </c>
      <c r="R11" s="12">
        <f t="shared" si="0"/>
        <v>756.70410181574505</v>
      </c>
      <c r="U11" s="12">
        <f>($S$2/$U$2)*L11</f>
        <v>921.12976088899984</v>
      </c>
      <c r="V11" s="3"/>
      <c r="W11" s="21" t="s">
        <v>38</v>
      </c>
      <c r="X11" s="2">
        <f>SLOPE($O39:$O43,$V$6:$V$10)</f>
        <v>-7.9690052044385125E-3</v>
      </c>
      <c r="Y11" s="2">
        <f>RSQ(O39:O43,$V$6:$V$10)</f>
        <v>0.96196037088281239</v>
      </c>
      <c r="Z11" s="2">
        <f>SLOPE($R39:$R43,$V$6:$V$10)</f>
        <v>19.841936253594607</v>
      </c>
      <c r="AA11" s="2">
        <f>RSQ(R39:R43,$V$6:$V$10)</f>
        <v>0.97490194930522656</v>
      </c>
      <c r="AB11" s="2">
        <f>SLOPE($U39:$U43,$V$6:$V$10)</f>
        <v>0.26781390040166569</v>
      </c>
      <c r="AC11" s="2">
        <f>RSQ(U39:U43,$V$6:$V$10)</f>
        <v>0.12920101729247024</v>
      </c>
      <c r="AD11" s="7">
        <v>42888</v>
      </c>
      <c r="AE11" s="2"/>
    </row>
    <row r="12" spans="1:33" x14ac:dyDescent="0.25">
      <c r="A12" s="31" t="s">
        <v>51</v>
      </c>
      <c r="B12" s="32">
        <v>42920</v>
      </c>
      <c r="C12" s="33">
        <v>0.55553240740740739</v>
      </c>
      <c r="D12" s="31" t="s">
        <v>42</v>
      </c>
      <c r="E12" s="34">
        <v>1.946</v>
      </c>
      <c r="F12" s="34">
        <v>19.603200000000001</v>
      </c>
      <c r="G12" s="34" t="s">
        <v>43</v>
      </c>
      <c r="H12" s="34">
        <v>2.86</v>
      </c>
      <c r="I12" s="34">
        <v>10398.0425</v>
      </c>
      <c r="J12" s="34" t="s">
        <v>44</v>
      </c>
      <c r="K12" s="34">
        <v>3.1</v>
      </c>
      <c r="L12" s="34">
        <v>541.30269999999996</v>
      </c>
      <c r="O12" s="12">
        <f>($O$2/$M$2)*F12</f>
        <v>2.1560990811224938</v>
      </c>
      <c r="R12" s="12">
        <f t="shared" si="0"/>
        <v>1105.7384647042954</v>
      </c>
      <c r="U12" s="12">
        <f>($S$2/$U$2)*L12</f>
        <v>943.17213967816645</v>
      </c>
      <c r="V12" s="3"/>
      <c r="W12" s="23" t="s">
        <v>39</v>
      </c>
      <c r="X12" s="2">
        <f>SLOPE($O48:$O52,$V$6:$V$10)</f>
        <v>-6.8992706884922804E-3</v>
      </c>
      <c r="Y12" s="2">
        <f>RSQ(O48:O52,$V$6:$V$10)</f>
        <v>0.96037625564287277</v>
      </c>
      <c r="Z12" s="2">
        <f>SLOPE($R48:$R52,$V$6:$V$10)</f>
        <v>9.5623336686495861</v>
      </c>
      <c r="AA12" s="2">
        <f>RSQ(R48:R52,$V$6:$V$10)</f>
        <v>0.99037899237554361</v>
      </c>
      <c r="AB12" s="2">
        <f>SLOPE(U48:U52,$V$6:$V$10)</f>
        <v>-0.29935503639166655</v>
      </c>
      <c r="AC12" s="2">
        <f>RSQ(U48:U52,$V$6:$V$10)</f>
        <v>0.80079631195950984</v>
      </c>
      <c r="AD12" s="7">
        <v>42888</v>
      </c>
      <c r="AE12" s="2"/>
    </row>
    <row r="13" spans="1:33" x14ac:dyDescent="0.25">
      <c r="A13" s="31" t="s">
        <v>52</v>
      </c>
      <c r="B13" s="32">
        <v>42920</v>
      </c>
      <c r="C13" s="33">
        <v>0.55927083333333327</v>
      </c>
      <c r="D13" s="31" t="s">
        <v>42</v>
      </c>
      <c r="E13" s="34">
        <v>1.9430000000000001</v>
      </c>
      <c r="F13" s="34">
        <v>19.663799999999998</v>
      </c>
      <c r="G13" s="34" t="s">
        <v>43</v>
      </c>
      <c r="H13" s="34">
        <v>2.8559999999999999</v>
      </c>
      <c r="I13" s="34">
        <v>12197.0895</v>
      </c>
      <c r="J13" s="34" t="s">
        <v>44</v>
      </c>
      <c r="K13" s="34">
        <v>3.1</v>
      </c>
      <c r="L13" s="34">
        <v>534.08259999999996</v>
      </c>
      <c r="O13" s="12">
        <f>($O$2/$M$2)*F13</f>
        <v>2.162764299266267</v>
      </c>
      <c r="R13" s="12">
        <f t="shared" si="0"/>
        <v>1297.0509610429929</v>
      </c>
      <c r="U13" s="12">
        <f>($S$2/$U$2)*L13</f>
        <v>930.59175320366649</v>
      </c>
      <c r="V13" s="3"/>
      <c r="W13" s="25" t="s">
        <v>40</v>
      </c>
      <c r="X13" s="2">
        <f>SLOPE($O53:$O57,$V$6:$V$10)</f>
        <v>-1.0174686469376401E-2</v>
      </c>
      <c r="Y13" s="2">
        <f>RSQ(O53:O57,$V$6:$V$10)</f>
        <v>0.96829260410937945</v>
      </c>
      <c r="Z13" s="2">
        <f>SLOPE($R53:$R57,$V$6:$V$10)</f>
        <v>9.3780938073332027</v>
      </c>
      <c r="AA13" s="2">
        <f>RSQ(R53:R57,$V$6:$V$10)</f>
        <v>0.9920185484234092</v>
      </c>
      <c r="AB13" s="2">
        <f>SLOPE(U53:U57,$V$6:$V$10)</f>
        <v>-0.31164426587666638</v>
      </c>
      <c r="AC13" s="2">
        <f>RSQ(U53:U57,$V$6:$V$10)</f>
        <v>0.80379222122357019</v>
      </c>
      <c r="AD13" s="7">
        <v>42888</v>
      </c>
      <c r="AE13" s="2"/>
    </row>
    <row r="14" spans="1:33" x14ac:dyDescent="0.25">
      <c r="A14" s="31" t="s">
        <v>53</v>
      </c>
      <c r="B14" s="32">
        <v>42920</v>
      </c>
      <c r="C14" s="33">
        <v>0.56299768518518511</v>
      </c>
      <c r="D14" s="31" t="s">
        <v>42</v>
      </c>
      <c r="E14" s="34">
        <v>1.9430000000000001</v>
      </c>
      <c r="F14" s="34">
        <v>19.412400000000002</v>
      </c>
      <c r="G14" s="34" t="s">
        <v>43</v>
      </c>
      <c r="H14" s="34">
        <v>2.86</v>
      </c>
      <c r="I14" s="34">
        <v>13663.2338</v>
      </c>
      <c r="J14" s="34" t="s">
        <v>44</v>
      </c>
      <c r="K14" s="34">
        <v>3.1</v>
      </c>
      <c r="L14" s="34">
        <v>545.16560000000004</v>
      </c>
      <c r="O14" s="12">
        <f>($O$2/$M$2)*F14</f>
        <v>2.1351135428084342</v>
      </c>
      <c r="R14" s="12">
        <f t="shared" si="0"/>
        <v>1452.9622440865999</v>
      </c>
      <c r="U14" s="12">
        <f>($S$2/$U$2)*L14</f>
        <v>949.90290170533331</v>
      </c>
      <c r="AD14" s="7">
        <v>42888</v>
      </c>
    </row>
    <row r="15" spans="1:33" x14ac:dyDescent="0.25">
      <c r="A15" s="31" t="s">
        <v>54</v>
      </c>
      <c r="B15" s="32">
        <v>42920</v>
      </c>
      <c r="C15" s="33">
        <v>0.56673611111111111</v>
      </c>
      <c r="D15" s="31" t="s">
        <v>42</v>
      </c>
      <c r="E15" s="34">
        <v>1.9430000000000001</v>
      </c>
      <c r="F15" s="34">
        <v>19.488299999999999</v>
      </c>
      <c r="G15" s="34" t="s">
        <v>43</v>
      </c>
      <c r="H15" s="34">
        <v>2.8559999999999999</v>
      </c>
      <c r="I15" s="34">
        <v>14032.154200000001</v>
      </c>
      <c r="J15" s="34" t="s">
        <v>44</v>
      </c>
      <c r="K15" s="34">
        <v>3.0960000000000001</v>
      </c>
      <c r="L15" s="34">
        <v>553.62310000000002</v>
      </c>
      <c r="O15" s="12">
        <f>($O$2/$M$2)*F15</f>
        <v>2.1434615635528633</v>
      </c>
      <c r="R15" s="12">
        <f t="shared" si="0"/>
        <v>1492.1936164044275</v>
      </c>
      <c r="U15" s="12">
        <f>($S$2/$U$2)*L15</f>
        <v>964.63934837616659</v>
      </c>
      <c r="AD15" s="7">
        <v>42888</v>
      </c>
    </row>
    <row r="16" spans="1:33" x14ac:dyDescent="0.25">
      <c r="A16" s="5" t="s">
        <v>41</v>
      </c>
      <c r="B16" s="7">
        <v>42920</v>
      </c>
      <c r="C16" s="8">
        <v>0.57046296296296295</v>
      </c>
      <c r="D16" s="5" t="s">
        <v>42</v>
      </c>
      <c r="E16" s="9">
        <v>1.946</v>
      </c>
      <c r="F16" s="9">
        <v>38.469799999999999</v>
      </c>
      <c r="G16" s="9" t="s">
        <v>43</v>
      </c>
      <c r="H16" s="9">
        <v>2.86</v>
      </c>
      <c r="I16" s="9">
        <v>3733.7759999999998</v>
      </c>
      <c r="J16" s="9" t="s">
        <v>44</v>
      </c>
      <c r="K16" s="9">
        <v>3.1</v>
      </c>
      <c r="L16" s="9">
        <v>702.13279999999997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42888</v>
      </c>
    </row>
    <row r="17" spans="1:30" x14ac:dyDescent="0.25">
      <c r="A17" s="5" t="s">
        <v>41</v>
      </c>
      <c r="B17" s="7">
        <v>42920</v>
      </c>
      <c r="C17" s="8">
        <v>0.57420138888888894</v>
      </c>
      <c r="D17" s="5" t="s">
        <v>42</v>
      </c>
      <c r="E17" s="9">
        <v>1.946</v>
      </c>
      <c r="F17" s="9">
        <v>38.725200000000001</v>
      </c>
      <c r="G17" s="9" t="s">
        <v>43</v>
      </c>
      <c r="H17" s="9">
        <v>2.86</v>
      </c>
      <c r="I17" s="9">
        <v>3721.5621000000001</v>
      </c>
      <c r="J17" s="9" t="s">
        <v>44</v>
      </c>
      <c r="K17" s="9">
        <v>3.1</v>
      </c>
      <c r="L17" s="9">
        <v>704.0992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42888</v>
      </c>
    </row>
    <row r="18" spans="1:30" x14ac:dyDescent="0.25">
      <c r="A18" s="5" t="s">
        <v>41</v>
      </c>
      <c r="B18" s="7">
        <v>42920</v>
      </c>
      <c r="C18" s="8">
        <v>0.57793981481481482</v>
      </c>
      <c r="D18" s="5" t="s">
        <v>42</v>
      </c>
      <c r="E18" s="9">
        <v>1.9430000000000001</v>
      </c>
      <c r="F18" s="9">
        <v>38.595399999999998</v>
      </c>
      <c r="G18" s="9" t="s">
        <v>43</v>
      </c>
      <c r="H18" s="9">
        <v>2.8559999999999999</v>
      </c>
      <c r="I18" s="9">
        <v>3737.2293</v>
      </c>
      <c r="J18" s="9" t="s">
        <v>44</v>
      </c>
      <c r="K18" s="9">
        <v>3.0960000000000001</v>
      </c>
      <c r="L18" s="9">
        <v>705.85080000000005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42888</v>
      </c>
    </row>
    <row r="19" spans="1:30" x14ac:dyDescent="0.25">
      <c r="A19" s="5" t="s">
        <v>41</v>
      </c>
      <c r="B19" s="7">
        <v>42920</v>
      </c>
      <c r="C19" s="8">
        <v>0.58166666666666667</v>
      </c>
      <c r="D19" s="5" t="s">
        <v>42</v>
      </c>
      <c r="E19" s="9">
        <v>1.94</v>
      </c>
      <c r="F19" s="9">
        <v>38.320799999999998</v>
      </c>
      <c r="G19" s="9" t="s">
        <v>43</v>
      </c>
      <c r="H19" s="9">
        <v>2.8530000000000002</v>
      </c>
      <c r="I19" s="9">
        <v>3707.2017999999998</v>
      </c>
      <c r="J19" s="9" t="s">
        <v>44</v>
      </c>
      <c r="K19" s="9">
        <v>3.093</v>
      </c>
      <c r="L19" s="9">
        <v>701.84720000000004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42888</v>
      </c>
    </row>
    <row r="20" spans="1:30" x14ac:dyDescent="0.25">
      <c r="A20" s="31" t="s">
        <v>55</v>
      </c>
      <c r="B20" s="32">
        <v>42920</v>
      </c>
      <c r="C20" s="33">
        <v>0.58540509259259255</v>
      </c>
      <c r="D20" s="31" t="s">
        <v>42</v>
      </c>
      <c r="E20" s="34">
        <v>1.95</v>
      </c>
      <c r="F20" s="34">
        <v>19.768999999999998</v>
      </c>
      <c r="G20" s="34" t="s">
        <v>43</v>
      </c>
      <c r="H20" s="34">
        <v>2.863</v>
      </c>
      <c r="I20" s="34">
        <v>5218.6192000000001</v>
      </c>
      <c r="J20" s="34" t="s">
        <v>44</v>
      </c>
      <c r="K20" s="34">
        <v>3.1059999999999999</v>
      </c>
      <c r="L20" s="34">
        <v>525.31010000000003</v>
      </c>
      <c r="O20" s="14">
        <f>($O$2/$M$2)*F20</f>
        <v>2.1743349419845011</v>
      </c>
      <c r="P20" s="3"/>
      <c r="R20" s="14">
        <f>($R$2/$P$2)*I20</f>
        <v>554.95329838134046</v>
      </c>
      <c r="S20" s="3"/>
      <c r="U20" s="14">
        <f>($S$2/$U$2)*L20</f>
        <v>915.30644685783329</v>
      </c>
      <c r="AD20" s="7">
        <v>42888</v>
      </c>
    </row>
    <row r="21" spans="1:30" x14ac:dyDescent="0.25">
      <c r="A21" s="31" t="s">
        <v>56</v>
      </c>
      <c r="B21" s="32">
        <v>42920</v>
      </c>
      <c r="C21" s="33">
        <v>0.58914351851851854</v>
      </c>
      <c r="D21" s="31" t="s">
        <v>42</v>
      </c>
      <c r="E21" s="34">
        <v>1.94</v>
      </c>
      <c r="F21" s="34">
        <v>19.823799999999999</v>
      </c>
      <c r="G21" s="34" t="s">
        <v>43</v>
      </c>
      <c r="H21" s="34">
        <v>2.8530000000000002</v>
      </c>
      <c r="I21" s="34">
        <v>7448.0775999999996</v>
      </c>
      <c r="J21" s="34" t="s">
        <v>44</v>
      </c>
      <c r="K21" s="34">
        <v>3.0960000000000001</v>
      </c>
      <c r="L21" s="34">
        <v>544.5367</v>
      </c>
      <c r="O21" s="14">
        <f>($O$2/$M$2)*F21</f>
        <v>2.1803622349593987</v>
      </c>
      <c r="P21" s="3"/>
      <c r="R21" s="14">
        <f>($R$2/$P$2)*I21</f>
        <v>792.03618281252977</v>
      </c>
      <c r="S21" s="3"/>
      <c r="U21" s="14">
        <f>($S$2/$U$2)*L21</f>
        <v>948.80709900816657</v>
      </c>
      <c r="AD21" s="7">
        <v>42888</v>
      </c>
    </row>
    <row r="22" spans="1:30" x14ac:dyDescent="0.25">
      <c r="A22" s="31" t="s">
        <v>57</v>
      </c>
      <c r="B22" s="32">
        <v>42920</v>
      </c>
      <c r="C22" s="33">
        <v>0.59287037037037038</v>
      </c>
      <c r="D22" s="31" t="s">
        <v>42</v>
      </c>
      <c r="E22" s="34">
        <v>1.95</v>
      </c>
      <c r="F22" s="34">
        <v>19.646999999999998</v>
      </c>
      <c r="G22" s="34" t="s">
        <v>43</v>
      </c>
      <c r="H22" s="34">
        <v>2.863</v>
      </c>
      <c r="I22" s="34">
        <v>8877.9685000000009</v>
      </c>
      <c r="J22" s="34" t="s">
        <v>44</v>
      </c>
      <c r="K22" s="34">
        <v>3.1030000000000002</v>
      </c>
      <c r="L22" s="34">
        <v>548.55780000000004</v>
      </c>
      <c r="O22" s="14">
        <f>($O$2/$M$2)*F22</f>
        <v>2.1609165160184882</v>
      </c>
      <c r="P22" s="3"/>
      <c r="R22" s="14">
        <f>($R$2/$P$2)*I22</f>
        <v>944.09224225454921</v>
      </c>
      <c r="S22" s="3"/>
      <c r="U22" s="14">
        <f>($S$2/$U$2)*L22</f>
        <v>955.81351056099993</v>
      </c>
      <c r="AD22" s="7">
        <v>42888</v>
      </c>
    </row>
    <row r="23" spans="1:30" x14ac:dyDescent="0.25">
      <c r="A23" s="31" t="s">
        <v>58</v>
      </c>
      <c r="B23" s="32">
        <v>42920</v>
      </c>
      <c r="C23" s="33">
        <v>0.59660879629629626</v>
      </c>
      <c r="D23" s="31" t="s">
        <v>42</v>
      </c>
      <c r="E23" s="34">
        <v>1.9430000000000001</v>
      </c>
      <c r="F23" s="34">
        <v>19.379200000000001</v>
      </c>
      <c r="G23" s="34" t="s">
        <v>43</v>
      </c>
      <c r="H23" s="34">
        <v>2.8559999999999999</v>
      </c>
      <c r="I23" s="34">
        <v>10070.211600000001</v>
      </c>
      <c r="J23" s="34" t="s">
        <v>44</v>
      </c>
      <c r="K23" s="34">
        <v>3.0960000000000001</v>
      </c>
      <c r="L23" s="34">
        <v>551.79459999999995</v>
      </c>
      <c r="N23" s="14">
        <f>($O$2/$M$2)*F23</f>
        <v>2.1314619711521092</v>
      </c>
      <c r="P23" s="3"/>
      <c r="R23" s="14">
        <f>($R$2/$P$2)*I23</f>
        <v>1070.8765918038312</v>
      </c>
      <c r="S23" s="3"/>
      <c r="U23" s="14">
        <f>($S$2/$U$2)*L23</f>
        <v>961.45334864366646</v>
      </c>
      <c r="AD23" s="7">
        <v>42888</v>
      </c>
    </row>
    <row r="24" spans="1:30" x14ac:dyDescent="0.25">
      <c r="A24" s="31" t="s">
        <v>59</v>
      </c>
      <c r="B24" s="32">
        <v>42920</v>
      </c>
      <c r="C24" s="33">
        <v>0.60034722222222225</v>
      </c>
      <c r="D24" s="31" t="s">
        <v>42</v>
      </c>
      <c r="E24" s="34">
        <v>1.95</v>
      </c>
      <c r="F24" s="34">
        <v>19.571200000000001</v>
      </c>
      <c r="G24" s="34" t="s">
        <v>43</v>
      </c>
      <c r="H24" s="34">
        <v>2.863</v>
      </c>
      <c r="I24" s="34">
        <v>11003.0026</v>
      </c>
      <c r="J24" s="34" t="s">
        <v>44</v>
      </c>
      <c r="K24" s="34">
        <v>3.1</v>
      </c>
      <c r="L24" s="34">
        <v>554.25919999999996</v>
      </c>
      <c r="O24" s="14">
        <f>($O$2/$M$2)*F24</f>
        <v>2.1525794939838674</v>
      </c>
      <c r="P24" s="3"/>
      <c r="R24" s="14">
        <f>($R$2/$P$2)*I24</f>
        <v>1170.0705399176213</v>
      </c>
      <c r="S24" s="3"/>
      <c r="U24" s="14">
        <f>($S$2/$U$2)*L24</f>
        <v>965.74769643733316</v>
      </c>
      <c r="AD24" s="7">
        <v>42888</v>
      </c>
    </row>
    <row r="25" spans="1:30" x14ac:dyDescent="0.25">
      <c r="A25" s="31" t="s">
        <v>60</v>
      </c>
      <c r="B25" s="32">
        <v>42920</v>
      </c>
      <c r="C25" s="33">
        <v>0.6040740740740741</v>
      </c>
      <c r="D25" s="31" t="s">
        <v>42</v>
      </c>
      <c r="E25" s="34">
        <v>1.946</v>
      </c>
      <c r="F25" s="34">
        <v>18.8748</v>
      </c>
      <c r="G25" s="34" t="s">
        <v>43</v>
      </c>
      <c r="H25" s="34">
        <v>2.86</v>
      </c>
      <c r="I25" s="34">
        <v>10886.0962</v>
      </c>
      <c r="J25" s="34" t="s">
        <v>44</v>
      </c>
      <c r="K25" s="34">
        <v>3.1</v>
      </c>
      <c r="L25" s="34">
        <v>561.15949999999998</v>
      </c>
      <c r="O25" s="17">
        <f>($O$2/$M$2)*F25</f>
        <v>2.0759844788795117</v>
      </c>
      <c r="P25" s="3"/>
      <c r="R25" s="17">
        <f>($R$2/$P$2)*I25</f>
        <v>1157.6385938806527</v>
      </c>
      <c r="S25" s="3"/>
      <c r="U25" s="17">
        <f>($S$2/$U$2)*L25</f>
        <v>977.77085966083314</v>
      </c>
      <c r="AD25" s="7">
        <v>42888</v>
      </c>
    </row>
    <row r="26" spans="1:30" x14ac:dyDescent="0.25">
      <c r="A26" s="31" t="s">
        <v>61</v>
      </c>
      <c r="B26" s="32">
        <v>42920</v>
      </c>
      <c r="C26" s="33">
        <v>0.60781249999999998</v>
      </c>
      <c r="D26" s="31" t="s">
        <v>42</v>
      </c>
      <c r="E26" s="34">
        <v>1.946</v>
      </c>
      <c r="F26" s="34">
        <v>18.392600000000002</v>
      </c>
      <c r="G26" s="34" t="s">
        <v>43</v>
      </c>
      <c r="H26" s="34">
        <v>2.86</v>
      </c>
      <c r="I26" s="34">
        <v>22199.5684</v>
      </c>
      <c r="J26" s="34" t="s">
        <v>44</v>
      </c>
      <c r="K26" s="34">
        <v>3.0960000000000001</v>
      </c>
      <c r="L26" s="34">
        <v>664.54079999999999</v>
      </c>
      <c r="O26" s="17">
        <f t="shared" ref="O20:O29" si="1">($O$2/$M$2)*F26</f>
        <v>2.0229487001843363</v>
      </c>
      <c r="P26" s="3"/>
      <c r="R26" s="17">
        <f>($R$2/$P$2)*I26</f>
        <v>2360.7247883160694</v>
      </c>
      <c r="S26" s="3"/>
      <c r="U26" s="17">
        <f>($S$2/$U$2)*L26</f>
        <v>1157.9036428959998</v>
      </c>
      <c r="AD26" s="7">
        <v>42888</v>
      </c>
    </row>
    <row r="27" spans="1:30" x14ac:dyDescent="0.25">
      <c r="A27" s="31" t="s">
        <v>62</v>
      </c>
      <c r="B27" s="32">
        <v>42920</v>
      </c>
      <c r="C27" s="33">
        <v>0.61155092592592586</v>
      </c>
      <c r="D27" s="31" t="s">
        <v>42</v>
      </c>
      <c r="E27" s="34">
        <v>1.946</v>
      </c>
      <c r="F27" s="34">
        <v>17.763999999999999</v>
      </c>
      <c r="G27" s="34" t="s">
        <v>43</v>
      </c>
      <c r="H27" s="34">
        <v>2.863</v>
      </c>
      <c r="I27" s="34">
        <v>34467.607100000001</v>
      </c>
      <c r="J27" s="34" t="s">
        <v>44</v>
      </c>
      <c r="K27" s="34">
        <v>3.1030000000000002</v>
      </c>
      <c r="L27" s="34">
        <v>772.06079999999997</v>
      </c>
      <c r="O27" s="17">
        <f t="shared" si="1"/>
        <v>1.9538108103299447</v>
      </c>
      <c r="P27" s="3"/>
      <c r="R27" s="17">
        <f>($R$2/$P$2)*I27</f>
        <v>3665.3205597866017</v>
      </c>
      <c r="S27" s="3"/>
      <c r="U27" s="17">
        <f>($S$2/$U$2)*L27</f>
        <v>1345.2477452959997</v>
      </c>
      <c r="AD27" s="7">
        <v>42888</v>
      </c>
    </row>
    <row r="28" spans="1:30" x14ac:dyDescent="0.25">
      <c r="A28" s="31" t="s">
        <v>63</v>
      </c>
      <c r="B28" s="32">
        <v>42920</v>
      </c>
      <c r="C28" s="33">
        <v>0.61528935185185185</v>
      </c>
      <c r="D28" s="31" t="s">
        <v>42</v>
      </c>
      <c r="E28" s="34">
        <v>1.946</v>
      </c>
      <c r="F28" s="34">
        <v>16.764800000000001</v>
      </c>
      <c r="G28" s="34" t="s">
        <v>43</v>
      </c>
      <c r="H28" s="34">
        <v>2.8759999999999999</v>
      </c>
      <c r="I28" s="34">
        <v>40972.454599999997</v>
      </c>
      <c r="J28" s="34" t="s">
        <v>44</v>
      </c>
      <c r="K28" s="34">
        <v>3.1</v>
      </c>
      <c r="L28" s="34">
        <v>852.71759999999995</v>
      </c>
      <c r="O28" s="17">
        <f t="shared" si="1"/>
        <v>1.8439117019263376</v>
      </c>
      <c r="P28" s="3"/>
      <c r="R28" s="17">
        <f>($R$2/$P$2)*I28</f>
        <v>4357.0526899241322</v>
      </c>
      <c r="S28" s="3"/>
      <c r="U28" s="17">
        <f>($S$2/$U$2)*L28</f>
        <v>1485.7850946119997</v>
      </c>
      <c r="AD28" s="7">
        <v>42888</v>
      </c>
    </row>
    <row r="29" spans="1:30" x14ac:dyDescent="0.25">
      <c r="A29" s="31" t="s">
        <v>64</v>
      </c>
      <c r="B29" s="32">
        <v>42920</v>
      </c>
      <c r="C29" s="33">
        <v>0.61901620370370369</v>
      </c>
      <c r="D29" s="31" t="s">
        <v>42</v>
      </c>
      <c r="E29" s="34">
        <v>1.94</v>
      </c>
      <c r="F29" s="34">
        <v>16.392700000000001</v>
      </c>
      <c r="G29" s="34" t="s">
        <v>43</v>
      </c>
      <c r="H29" s="34">
        <v>2.82</v>
      </c>
      <c r="I29" s="34">
        <v>22257.413499999999</v>
      </c>
      <c r="J29" s="34" t="s">
        <v>44</v>
      </c>
      <c r="K29" s="34">
        <v>3.093</v>
      </c>
      <c r="L29" s="34">
        <v>902.26729999999998</v>
      </c>
      <c r="O29" s="17">
        <f t="shared" si="1"/>
        <v>1.8029855027299984</v>
      </c>
      <c r="P29" s="3"/>
      <c r="Q29" s="17">
        <f>($R$2/$P$2)*I29</f>
        <v>2366.8760953591659</v>
      </c>
      <c r="S29" s="3"/>
      <c r="U29" s="17">
        <f>($S$2/$U$2)*L29</f>
        <v>1572.1210699718331</v>
      </c>
      <c r="AD29" s="7">
        <v>42888</v>
      </c>
    </row>
    <row r="30" spans="1:30" x14ac:dyDescent="0.25">
      <c r="A30" s="5" t="s">
        <v>41</v>
      </c>
      <c r="B30" s="7">
        <v>42920</v>
      </c>
      <c r="C30" s="8">
        <v>0.62275462962962969</v>
      </c>
      <c r="D30" s="5" t="s">
        <v>42</v>
      </c>
      <c r="E30" s="9">
        <v>1.946</v>
      </c>
      <c r="F30" s="9">
        <v>37.963900000000002</v>
      </c>
      <c r="G30" s="9" t="s">
        <v>43</v>
      </c>
      <c r="H30" s="9">
        <v>2.8559999999999999</v>
      </c>
      <c r="I30" s="9">
        <v>3795.8804</v>
      </c>
      <c r="J30" s="9" t="s">
        <v>44</v>
      </c>
      <c r="K30" s="9">
        <v>3.1</v>
      </c>
      <c r="L30" s="9">
        <v>699.13279999999997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42888</v>
      </c>
    </row>
    <row r="31" spans="1:30" x14ac:dyDescent="0.25">
      <c r="A31" s="5" t="s">
        <v>41</v>
      </c>
      <c r="B31" s="7">
        <v>42920</v>
      </c>
      <c r="C31" s="8">
        <v>0.62649305555555557</v>
      </c>
      <c r="D31" s="5" t="s">
        <v>42</v>
      </c>
      <c r="E31" s="9">
        <v>1.946</v>
      </c>
      <c r="F31" s="9">
        <v>38.425400000000003</v>
      </c>
      <c r="G31" s="9" t="s">
        <v>43</v>
      </c>
      <c r="H31" s="9">
        <v>2.86</v>
      </c>
      <c r="I31" s="9">
        <v>3727.7721999999999</v>
      </c>
      <c r="J31" s="9" t="s">
        <v>44</v>
      </c>
      <c r="K31" s="9">
        <v>3.1030000000000002</v>
      </c>
      <c r="L31" s="9">
        <v>698.4325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42888</v>
      </c>
    </row>
    <row r="32" spans="1:30" x14ac:dyDescent="0.25">
      <c r="A32" s="5" t="s">
        <v>41</v>
      </c>
      <c r="B32" s="7">
        <v>42920</v>
      </c>
      <c r="C32" s="8">
        <v>0.63023148148148145</v>
      </c>
      <c r="D32" s="5" t="s">
        <v>42</v>
      </c>
      <c r="E32" s="9">
        <v>1.95</v>
      </c>
      <c r="F32" s="9">
        <v>38.545200000000001</v>
      </c>
      <c r="G32" s="9" t="s">
        <v>43</v>
      </c>
      <c r="H32" s="9">
        <v>2.863</v>
      </c>
      <c r="I32" s="9">
        <v>3716.8845000000001</v>
      </c>
      <c r="J32" s="9" t="s">
        <v>44</v>
      </c>
      <c r="K32" s="9">
        <v>3.1030000000000002</v>
      </c>
      <c r="L32" s="9">
        <v>702.97140000000002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42888</v>
      </c>
    </row>
    <row r="33" spans="1:30" x14ac:dyDescent="0.25">
      <c r="A33" s="5" t="s">
        <v>41</v>
      </c>
      <c r="B33" s="7">
        <v>42920</v>
      </c>
      <c r="C33" s="8">
        <v>0.63395833333333329</v>
      </c>
      <c r="D33" s="5" t="s">
        <v>42</v>
      </c>
      <c r="E33" s="9">
        <v>1.946</v>
      </c>
      <c r="F33" s="9">
        <v>36.477400000000003</v>
      </c>
      <c r="G33" s="9" t="s">
        <v>43</v>
      </c>
      <c r="H33" s="9">
        <v>2.86</v>
      </c>
      <c r="I33" s="9">
        <v>3555.1354000000001</v>
      </c>
      <c r="J33" s="9" t="s">
        <v>44</v>
      </c>
      <c r="K33" s="9">
        <v>3.1</v>
      </c>
      <c r="L33" s="9">
        <v>689.92060000000004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42888</v>
      </c>
    </row>
    <row r="34" spans="1:30" x14ac:dyDescent="0.25">
      <c r="A34" s="31" t="s">
        <v>65</v>
      </c>
      <c r="B34" s="32">
        <v>42920</v>
      </c>
      <c r="C34" s="33">
        <v>0.63769675925925928</v>
      </c>
      <c r="D34" s="31" t="s">
        <v>42</v>
      </c>
      <c r="E34" s="34">
        <v>1.946</v>
      </c>
      <c r="F34" s="34">
        <v>19.529499999999999</v>
      </c>
      <c r="G34" s="34" t="s">
        <v>43</v>
      </c>
      <c r="H34" s="34">
        <v>2.86</v>
      </c>
      <c r="I34" s="34">
        <v>5652.4917999999998</v>
      </c>
      <c r="J34" s="34" t="s">
        <v>44</v>
      </c>
      <c r="K34" s="34">
        <v>3.1</v>
      </c>
      <c r="L34" s="34">
        <v>520.24680000000001</v>
      </c>
      <c r="O34" s="19">
        <f>($O$2/$M$2)*F34</f>
        <v>2.1479930319938445</v>
      </c>
      <c r="R34" s="19">
        <f t="shared" ref="R34:R38" si="2">($R$2/$P$2)*I34</f>
        <v>601.09175401866457</v>
      </c>
      <c r="U34" s="19">
        <f>($S$2/$U$2)*L34</f>
        <v>906.48409386599997</v>
      </c>
      <c r="AD34" s="7">
        <v>42888</v>
      </c>
    </row>
    <row r="35" spans="1:30" x14ac:dyDescent="0.25">
      <c r="A35" s="31" t="s">
        <v>66</v>
      </c>
      <c r="B35" s="32">
        <v>42920</v>
      </c>
      <c r="C35" s="33">
        <v>0.64143518518518516</v>
      </c>
      <c r="D35" s="31" t="s">
        <v>42</v>
      </c>
      <c r="E35" s="34">
        <v>1.94</v>
      </c>
      <c r="F35" s="34">
        <v>19.148299999999999</v>
      </c>
      <c r="G35" s="34" t="s">
        <v>43</v>
      </c>
      <c r="H35" s="34">
        <v>2.8530000000000002</v>
      </c>
      <c r="I35" s="34">
        <v>8802.9544000000005</v>
      </c>
      <c r="J35" s="34" t="s">
        <v>44</v>
      </c>
      <c r="K35" s="34">
        <v>3.093</v>
      </c>
      <c r="L35" s="34">
        <v>523.01639999999998</v>
      </c>
      <c r="O35" s="19">
        <f>($O$2/$M$2)*F35</f>
        <v>2.1060659502049583</v>
      </c>
      <c r="R35" s="19">
        <f t="shared" si="2"/>
        <v>936.11516620728605</v>
      </c>
      <c r="U35" s="19">
        <f>($S$2/$U$2)*L35</f>
        <v>911.30987721799988</v>
      </c>
      <c r="AD35" s="7">
        <v>42888</v>
      </c>
    </row>
    <row r="36" spans="1:30" x14ac:dyDescent="0.25">
      <c r="A36" s="31" t="s">
        <v>67</v>
      </c>
      <c r="B36" s="32">
        <v>42920</v>
      </c>
      <c r="C36" s="33">
        <v>0.64517361111111116</v>
      </c>
      <c r="D36" s="31" t="s">
        <v>42</v>
      </c>
      <c r="E36" s="34">
        <v>1.946</v>
      </c>
      <c r="F36" s="34">
        <v>18.9392</v>
      </c>
      <c r="G36" s="34" t="s">
        <v>43</v>
      </c>
      <c r="H36" s="34">
        <v>2.86</v>
      </c>
      <c r="I36" s="34">
        <v>11367.531499999999</v>
      </c>
      <c r="J36" s="34" t="s">
        <v>44</v>
      </c>
      <c r="K36" s="34">
        <v>3.1</v>
      </c>
      <c r="L36" s="34">
        <v>521.68219999999997</v>
      </c>
      <c r="O36" s="19">
        <f>($O$2/$M$2)*F36</f>
        <v>2.0830676479959971</v>
      </c>
      <c r="R36" s="19">
        <f t="shared" si="2"/>
        <v>1208.8349156379884</v>
      </c>
      <c r="U36" s="19">
        <f>($S$2/$U$2)*L36</f>
        <v>908.98515157233317</v>
      </c>
      <c r="AD36" s="7">
        <v>42888</v>
      </c>
    </row>
    <row r="37" spans="1:30" x14ac:dyDescent="0.25">
      <c r="A37" s="31" t="s">
        <v>68</v>
      </c>
      <c r="B37" s="32">
        <v>42920</v>
      </c>
      <c r="C37" s="33">
        <v>0.64891203703703704</v>
      </c>
      <c r="D37" s="31" t="s">
        <v>42</v>
      </c>
      <c r="E37" s="34">
        <v>1.95</v>
      </c>
      <c r="F37" s="34">
        <v>18.758600000000001</v>
      </c>
      <c r="G37" s="34" t="s">
        <v>43</v>
      </c>
      <c r="H37" s="34">
        <v>2.863</v>
      </c>
      <c r="I37" s="34">
        <v>13297.9591</v>
      </c>
      <c r="J37" s="34" t="s">
        <v>44</v>
      </c>
      <c r="K37" s="34">
        <v>3.1</v>
      </c>
      <c r="L37" s="34">
        <v>517.89919999999995</v>
      </c>
      <c r="O37" s="19">
        <f>($O$2/$M$2)*F37</f>
        <v>2.0632039780823748</v>
      </c>
      <c r="R37" s="19">
        <f t="shared" si="2"/>
        <v>1414.1185592321358</v>
      </c>
      <c r="T37" s="19">
        <f>($S$2/$U$2)*L37</f>
        <v>902.39360823733318</v>
      </c>
      <c r="AD37" s="7">
        <v>42888</v>
      </c>
    </row>
    <row r="38" spans="1:30" x14ac:dyDescent="0.25">
      <c r="A38" s="31" t="s">
        <v>69</v>
      </c>
      <c r="B38" s="32">
        <v>42920</v>
      </c>
      <c r="C38" s="33">
        <v>0.65265046296296292</v>
      </c>
      <c r="D38" s="31" t="s">
        <v>42</v>
      </c>
      <c r="E38" s="34">
        <v>1.9430000000000001</v>
      </c>
      <c r="F38" s="34">
        <v>18.845500000000001</v>
      </c>
      <c r="G38" s="34" t="s">
        <v>43</v>
      </c>
      <c r="H38" s="34">
        <v>2.8559999999999999</v>
      </c>
      <c r="I38" s="34">
        <v>14756.4928</v>
      </c>
      <c r="J38" s="34" t="s">
        <v>44</v>
      </c>
      <c r="K38" s="34">
        <v>3.0960000000000001</v>
      </c>
      <c r="L38" s="34">
        <v>533.35969999999998</v>
      </c>
      <c r="O38" s="19">
        <f>($O$2/$M$2)*F38</f>
        <v>2.0727618569057071</v>
      </c>
      <c r="Q38" s="2"/>
      <c r="R38" s="19">
        <f t="shared" si="2"/>
        <v>1569.2205232948404</v>
      </c>
      <c r="U38" s="19">
        <f>($S$2/$U$2)*L38</f>
        <v>929.33216380983322</v>
      </c>
      <c r="AD38" s="7">
        <v>42888</v>
      </c>
    </row>
    <row r="39" spans="1:30" x14ac:dyDescent="0.25">
      <c r="A39" s="31" t="s">
        <v>70</v>
      </c>
      <c r="B39" s="32">
        <v>42920</v>
      </c>
      <c r="C39" s="33">
        <v>0.65638888888888891</v>
      </c>
      <c r="D39" s="31" t="s">
        <v>42</v>
      </c>
      <c r="E39" s="34">
        <v>1.9430000000000001</v>
      </c>
      <c r="F39" s="34">
        <v>19.4922</v>
      </c>
      <c r="G39" s="34" t="s">
        <v>43</v>
      </c>
      <c r="H39" s="34">
        <v>2.8559999999999999</v>
      </c>
      <c r="I39" s="34">
        <v>5936.5393999999997</v>
      </c>
      <c r="J39" s="34" t="s">
        <v>44</v>
      </c>
      <c r="K39" s="34">
        <v>3.093</v>
      </c>
      <c r="L39" s="34">
        <v>523.70010000000002</v>
      </c>
      <c r="O39" s="26">
        <f t="shared" ref="O39:O43" si="3">($O$2/$M$2)*F39</f>
        <v>2.1438905132353834</v>
      </c>
      <c r="R39" s="16">
        <f>($R$2/$P$2)*I39</f>
        <v>631.29766605710256</v>
      </c>
      <c r="U39" s="16">
        <f>($S$2/$U$2)*L39</f>
        <v>912.50116407449991</v>
      </c>
      <c r="AD39" s="7">
        <v>42888</v>
      </c>
    </row>
    <row r="40" spans="1:30" x14ac:dyDescent="0.25">
      <c r="A40" s="31" t="s">
        <v>71</v>
      </c>
      <c r="B40" s="32">
        <v>42920</v>
      </c>
      <c r="C40" s="33">
        <v>0.66011574074074075</v>
      </c>
      <c r="D40" s="31" t="s">
        <v>42</v>
      </c>
      <c r="E40" s="34">
        <v>1.9430000000000001</v>
      </c>
      <c r="F40" s="34">
        <v>18.160399999999999</v>
      </c>
      <c r="G40" s="34" t="s">
        <v>43</v>
      </c>
      <c r="H40" s="34">
        <v>2.8559999999999999</v>
      </c>
      <c r="I40" s="34">
        <v>8868.6720000000005</v>
      </c>
      <c r="J40" s="34" t="s">
        <v>44</v>
      </c>
      <c r="K40" s="34">
        <v>3.1</v>
      </c>
      <c r="L40" s="34">
        <v>515.47889999999995</v>
      </c>
      <c r="O40" s="16">
        <f t="shared" si="3"/>
        <v>1.9974096960096785</v>
      </c>
      <c r="R40" s="16">
        <f>($R$2/$P$2)*I40</f>
        <v>943.10364294490762</v>
      </c>
      <c r="U40" s="16">
        <f>($S$2/$U$2)*L40</f>
        <v>898.17644928049981</v>
      </c>
      <c r="AD40" s="7">
        <v>42888</v>
      </c>
    </row>
    <row r="41" spans="1:30" x14ac:dyDescent="0.25">
      <c r="A41" s="31" t="s">
        <v>72</v>
      </c>
      <c r="B41" s="32">
        <v>42920</v>
      </c>
      <c r="C41" s="33">
        <v>0.66385416666666663</v>
      </c>
      <c r="D41" s="31" t="s">
        <v>42</v>
      </c>
      <c r="E41" s="34">
        <v>1.946</v>
      </c>
      <c r="F41" s="34">
        <v>17.8582</v>
      </c>
      <c r="G41" s="34" t="s">
        <v>43</v>
      </c>
      <c r="H41" s="34">
        <v>2.86</v>
      </c>
      <c r="I41" s="34">
        <v>10587.092699999999</v>
      </c>
      <c r="J41" s="34" t="s">
        <v>44</v>
      </c>
      <c r="K41" s="34">
        <v>3.1</v>
      </c>
      <c r="L41" s="34">
        <v>528.6721</v>
      </c>
      <c r="O41" s="16">
        <f t="shared" si="3"/>
        <v>1.9641715949692762</v>
      </c>
      <c r="R41" s="16">
        <f>($R$2/$P$2)*I41</f>
        <v>1125.8422561535072</v>
      </c>
      <c r="U41" s="16">
        <f>($S$2/$U$2)*L41</f>
        <v>921.16443488116659</v>
      </c>
      <c r="AD41" s="7">
        <v>42888</v>
      </c>
    </row>
    <row r="42" spans="1:30" x14ac:dyDescent="0.25">
      <c r="A42" s="31" t="s">
        <v>73</v>
      </c>
      <c r="B42" s="32">
        <v>42920</v>
      </c>
      <c r="C42" s="33">
        <v>0.66759259259259263</v>
      </c>
      <c r="D42" s="31" t="s">
        <v>42</v>
      </c>
      <c r="E42" s="34">
        <v>1.946</v>
      </c>
      <c r="F42" s="34">
        <v>17.011600000000001</v>
      </c>
      <c r="G42" s="34" t="s">
        <v>43</v>
      </c>
      <c r="H42" s="34">
        <v>2.86</v>
      </c>
      <c r="I42" s="34">
        <v>12286.508599999999</v>
      </c>
      <c r="J42" s="34" t="s">
        <v>44</v>
      </c>
      <c r="K42" s="34">
        <v>3.1</v>
      </c>
      <c r="L42" s="34">
        <v>533.40940000000001</v>
      </c>
      <c r="O42" s="16">
        <f t="shared" si="3"/>
        <v>1.8710565177329934</v>
      </c>
      <c r="R42" s="16">
        <f>($R$2/$P$2)*I42</f>
        <v>1306.5598795100254</v>
      </c>
      <c r="U42" s="16">
        <f>($S$2/$U$2)*L42</f>
        <v>929.41876166966654</v>
      </c>
      <c r="AD42" s="7">
        <v>42888</v>
      </c>
    </row>
    <row r="43" spans="1:30" x14ac:dyDescent="0.25">
      <c r="A43" s="31" t="s">
        <v>74</v>
      </c>
      <c r="B43" s="32">
        <v>42920</v>
      </c>
      <c r="C43" s="33">
        <v>0.67131944444444447</v>
      </c>
      <c r="D43" s="31" t="s">
        <v>42</v>
      </c>
      <c r="E43" s="34">
        <v>1.9430000000000001</v>
      </c>
      <c r="F43" s="34">
        <v>16.443899999999999</v>
      </c>
      <c r="G43" s="34" t="s">
        <v>43</v>
      </c>
      <c r="H43" s="34">
        <v>2.8559999999999999</v>
      </c>
      <c r="I43" s="34">
        <v>13557.0106</v>
      </c>
      <c r="J43" s="34" t="s">
        <v>44</v>
      </c>
      <c r="K43" s="34">
        <v>3.093</v>
      </c>
      <c r="L43" s="34">
        <v>522.41999999999996</v>
      </c>
      <c r="O43" s="16">
        <f t="shared" si="3"/>
        <v>1.8086168421518003</v>
      </c>
      <c r="R43" s="16">
        <f>($R$2/$P$2)*I43</f>
        <v>1441.6663604542739</v>
      </c>
      <c r="U43" s="16">
        <f>($S$2/$U$2)*L43</f>
        <v>910.27070289999983</v>
      </c>
      <c r="AD43" s="7">
        <v>42888</v>
      </c>
    </row>
    <row r="44" spans="1:30" x14ac:dyDescent="0.25">
      <c r="A44" s="5" t="s">
        <v>41</v>
      </c>
      <c r="B44" s="7">
        <v>42920</v>
      </c>
      <c r="C44" s="8">
        <v>0.67505787037037035</v>
      </c>
      <c r="D44" s="5" t="s">
        <v>42</v>
      </c>
      <c r="E44" s="9">
        <v>1.946</v>
      </c>
      <c r="F44" s="9">
        <v>38.244199999999999</v>
      </c>
      <c r="G44" s="9" t="s">
        <v>43</v>
      </c>
      <c r="H44" s="9">
        <v>2.86</v>
      </c>
      <c r="I44" s="9">
        <v>3731.6415999999999</v>
      </c>
      <c r="J44" s="9" t="s">
        <v>44</v>
      </c>
      <c r="K44" s="9">
        <v>3.1030000000000002</v>
      </c>
      <c r="L44" s="9">
        <v>697.41240000000005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42888</v>
      </c>
    </row>
    <row r="45" spans="1:30" x14ac:dyDescent="0.25">
      <c r="A45" s="5" t="s">
        <v>41</v>
      </c>
      <c r="B45" s="7">
        <v>42920</v>
      </c>
      <c r="C45" s="8">
        <v>0.67879629629629623</v>
      </c>
      <c r="D45" s="5" t="s">
        <v>42</v>
      </c>
      <c r="E45" s="9">
        <v>1.94</v>
      </c>
      <c r="F45" s="9">
        <v>38.811700000000002</v>
      </c>
      <c r="G45" s="9" t="s">
        <v>43</v>
      </c>
      <c r="H45" s="9">
        <v>2.8530000000000002</v>
      </c>
      <c r="I45" s="9">
        <v>3717.0877999999998</v>
      </c>
      <c r="J45" s="9" t="s">
        <v>44</v>
      </c>
      <c r="K45" s="9">
        <v>3.093</v>
      </c>
      <c r="L45" s="9">
        <v>706.23900000000003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42888</v>
      </c>
    </row>
    <row r="46" spans="1:30" x14ac:dyDescent="0.25">
      <c r="A46" s="5" t="s">
        <v>41</v>
      </c>
      <c r="B46" s="7">
        <v>42920</v>
      </c>
      <c r="C46" s="8">
        <v>0.68252314814814818</v>
      </c>
      <c r="D46" s="5" t="s">
        <v>42</v>
      </c>
      <c r="E46" s="9">
        <v>1.9430000000000001</v>
      </c>
      <c r="F46" s="9">
        <v>38.198900000000002</v>
      </c>
      <c r="G46" s="9" t="s">
        <v>43</v>
      </c>
      <c r="H46" s="9">
        <v>2.8559999999999999</v>
      </c>
      <c r="I46" s="9">
        <v>3697.6469999999999</v>
      </c>
      <c r="J46" s="9" t="s">
        <v>44</v>
      </c>
      <c r="K46" s="9">
        <v>3.0960000000000001</v>
      </c>
      <c r="L46" s="9">
        <v>703.88559999999995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42888</v>
      </c>
    </row>
    <row r="47" spans="1:30" x14ac:dyDescent="0.25">
      <c r="A47" s="5" t="s">
        <v>41</v>
      </c>
      <c r="B47" s="7">
        <v>42920</v>
      </c>
      <c r="C47" s="8">
        <v>0.68624999999999992</v>
      </c>
      <c r="D47" s="5" t="s">
        <v>42</v>
      </c>
      <c r="E47" s="9">
        <v>1.946</v>
      </c>
      <c r="F47" s="9">
        <v>38.299399999999999</v>
      </c>
      <c r="G47" s="9" t="s">
        <v>43</v>
      </c>
      <c r="H47" s="9">
        <v>2.86</v>
      </c>
      <c r="I47" s="9">
        <v>3700.8798000000002</v>
      </c>
      <c r="J47" s="9" t="s">
        <v>44</v>
      </c>
      <c r="K47" s="9">
        <v>3.1</v>
      </c>
      <c r="L47" s="9">
        <v>700.05830000000003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42888</v>
      </c>
    </row>
    <row r="48" spans="1:30" x14ac:dyDescent="0.25">
      <c r="A48" s="31" t="s">
        <v>75</v>
      </c>
      <c r="B48" s="32">
        <v>42920</v>
      </c>
      <c r="C48" s="33">
        <v>0.68998842592592602</v>
      </c>
      <c r="D48" s="31" t="s">
        <v>42</v>
      </c>
      <c r="E48" s="34">
        <v>1.9430000000000001</v>
      </c>
      <c r="F48" s="34">
        <v>19.325500000000002</v>
      </c>
      <c r="G48" s="34" t="s">
        <v>43</v>
      </c>
      <c r="H48" s="34">
        <v>2.8559999999999999</v>
      </c>
      <c r="I48" s="34">
        <v>5112.3432000000003</v>
      </c>
      <c r="J48" s="34" t="s">
        <v>44</v>
      </c>
      <c r="K48" s="34">
        <v>3.0960000000000001</v>
      </c>
      <c r="L48" s="34">
        <v>527.93939999999998</v>
      </c>
      <c r="O48" s="22">
        <f>($O$2/$M$2)*F48</f>
        <v>2.1255556639851019</v>
      </c>
      <c r="R48" s="22">
        <f>($R$2/$P$2)*I48</f>
        <v>543.65179994306095</v>
      </c>
      <c r="U48" s="22">
        <f>($S$2/$U$2)*L48</f>
        <v>919.8877698529999</v>
      </c>
      <c r="AD48" s="7">
        <v>42888</v>
      </c>
    </row>
    <row r="49" spans="1:30" x14ac:dyDescent="0.25">
      <c r="A49" s="31" t="s">
        <v>76</v>
      </c>
      <c r="B49" s="32">
        <v>42920</v>
      </c>
      <c r="C49" s="33">
        <v>0.6937268518518519</v>
      </c>
      <c r="D49" s="31" t="s">
        <v>42</v>
      </c>
      <c r="E49" s="34">
        <v>1.95</v>
      </c>
      <c r="F49" s="34">
        <v>18.2746</v>
      </c>
      <c r="G49" s="34" t="s">
        <v>43</v>
      </c>
      <c r="H49" s="34">
        <v>2.86</v>
      </c>
      <c r="I49" s="34">
        <v>6270.3877000000002</v>
      </c>
      <c r="J49" s="34" t="s">
        <v>44</v>
      </c>
      <c r="K49" s="34">
        <v>3.1</v>
      </c>
      <c r="L49" s="34">
        <v>527.80269999999996</v>
      </c>
      <c r="O49" s="22">
        <f>($O$2/$M$2)*F49</f>
        <v>2.0099702226106513</v>
      </c>
      <c r="R49" s="22">
        <f>($R$2/$P$2)*I49</f>
        <v>666.79943542245564</v>
      </c>
      <c r="U49" s="22">
        <f>($S$2/$U$2)*L49</f>
        <v>919.6495821781665</v>
      </c>
      <c r="AD49" s="7">
        <v>42888</v>
      </c>
    </row>
    <row r="50" spans="1:30" x14ac:dyDescent="0.25">
      <c r="A50" s="31" t="s">
        <v>77</v>
      </c>
      <c r="B50" s="32">
        <v>42920</v>
      </c>
      <c r="C50" s="33">
        <v>0.69746527777777778</v>
      </c>
      <c r="D50" s="31" t="s">
        <v>42</v>
      </c>
      <c r="E50" s="34">
        <v>1.9430000000000001</v>
      </c>
      <c r="F50" s="34">
        <v>18.083600000000001</v>
      </c>
      <c r="G50" s="34" t="s">
        <v>43</v>
      </c>
      <c r="H50" s="34">
        <v>2.8559999999999999</v>
      </c>
      <c r="I50" s="34">
        <v>7215.8333000000002</v>
      </c>
      <c r="J50" s="34" t="s">
        <v>44</v>
      </c>
      <c r="K50" s="34">
        <v>3.0960000000000001</v>
      </c>
      <c r="L50" s="34">
        <v>520.86080000000004</v>
      </c>
      <c r="O50" s="22">
        <f>($O$2/$M$2)*F50</f>
        <v>1.9889626868769754</v>
      </c>
      <c r="R50" s="22">
        <f>($R$2/$P$2)*I50</f>
        <v>767.33908663136651</v>
      </c>
      <c r="T50" s="22">
        <f>($S$2/$U$2)*L50</f>
        <v>907.5539346293333</v>
      </c>
      <c r="AD50" s="7">
        <v>42888</v>
      </c>
    </row>
    <row r="51" spans="1:30" x14ac:dyDescent="0.25">
      <c r="A51" s="31" t="s">
        <v>78</v>
      </c>
      <c r="B51" s="32">
        <v>42920</v>
      </c>
      <c r="C51" s="33">
        <v>0.70119212962962962</v>
      </c>
      <c r="D51" s="31" t="s">
        <v>42</v>
      </c>
      <c r="E51" s="34">
        <v>1.946</v>
      </c>
      <c r="F51" s="34">
        <v>17.483799999999999</v>
      </c>
      <c r="G51" s="34" t="s">
        <v>43</v>
      </c>
      <c r="H51" s="34">
        <v>2.863</v>
      </c>
      <c r="I51" s="34">
        <v>8025.1750000000002</v>
      </c>
      <c r="J51" s="34" t="s">
        <v>44</v>
      </c>
      <c r="K51" s="34">
        <v>3.1</v>
      </c>
      <c r="L51" s="34">
        <v>525.62059999999997</v>
      </c>
      <c r="O51" s="22">
        <f>($O$2/$M$2)*F51</f>
        <v>1.9229924254473478</v>
      </c>
      <c r="R51" s="22">
        <f>($R$2/$P$2)*I51</f>
        <v>853.40531003631645</v>
      </c>
      <c r="U51" s="22">
        <f>($S$2/$U$2)*L51</f>
        <v>915.84746568033313</v>
      </c>
      <c r="AD51" s="7">
        <v>42888</v>
      </c>
    </row>
    <row r="52" spans="1:30" x14ac:dyDescent="0.25">
      <c r="A52" s="31" t="s">
        <v>79</v>
      </c>
      <c r="B52" s="32">
        <v>42920</v>
      </c>
      <c r="C52" s="33">
        <v>0.7049305555555555</v>
      </c>
      <c r="D52" s="31" t="s">
        <v>42</v>
      </c>
      <c r="E52" s="34">
        <v>1.946</v>
      </c>
      <c r="F52" s="34">
        <v>16.584499999999998</v>
      </c>
      <c r="G52" s="34" t="s">
        <v>43</v>
      </c>
      <c r="H52" s="34">
        <v>2.86</v>
      </c>
      <c r="I52" s="34">
        <v>8731.0195999999996</v>
      </c>
      <c r="J52" s="34" t="s">
        <v>44</v>
      </c>
      <c r="K52" s="34">
        <v>3.1</v>
      </c>
      <c r="L52" s="34">
        <v>520.4402</v>
      </c>
      <c r="O52" s="22">
        <f>($O$2/$M$2)*F52</f>
        <v>1.8240810281421396</v>
      </c>
      <c r="R52" s="22">
        <f>($R$2/$P$2)*I52</f>
        <v>928.4655460686098</v>
      </c>
      <c r="U52" s="22">
        <f>($S$2/$U$2)*L52</f>
        <v>906.82107628233325</v>
      </c>
      <c r="AD52" s="7">
        <v>42888</v>
      </c>
    </row>
    <row r="53" spans="1:30" x14ac:dyDescent="0.25">
      <c r="A53" s="31" t="s">
        <v>80</v>
      </c>
      <c r="B53" s="32">
        <v>42920</v>
      </c>
      <c r="C53" s="33">
        <v>0.70865740740740746</v>
      </c>
      <c r="D53" s="31" t="s">
        <v>42</v>
      </c>
      <c r="E53" s="34">
        <v>1.9430000000000001</v>
      </c>
      <c r="F53" s="34">
        <v>19.329999999999998</v>
      </c>
      <c r="G53" s="34" t="s">
        <v>43</v>
      </c>
      <c r="H53" s="34">
        <v>2.8559999999999999</v>
      </c>
      <c r="I53" s="34">
        <v>4598.1884</v>
      </c>
      <c r="J53" s="34" t="s">
        <v>44</v>
      </c>
      <c r="K53" s="34">
        <v>3.093</v>
      </c>
      <c r="L53" s="34">
        <v>527.74059999999997</v>
      </c>
      <c r="O53" s="24">
        <f>($O$2/$M$2)*F53</f>
        <v>2.126050605926471</v>
      </c>
      <c r="R53" s="24">
        <f>($R$2/$P$2)*I53</f>
        <v>488.9760531212583</v>
      </c>
      <c r="U53" s="24">
        <f>($S$2/$U$2)*L53</f>
        <v>919.54137841366651</v>
      </c>
      <c r="AD53" s="7">
        <v>42888</v>
      </c>
    </row>
    <row r="54" spans="1:30" x14ac:dyDescent="0.25">
      <c r="A54" s="31" t="s">
        <v>81</v>
      </c>
      <c r="B54" s="32">
        <v>42920</v>
      </c>
      <c r="C54" s="33">
        <v>0.71239583333333334</v>
      </c>
      <c r="D54" s="31" t="s">
        <v>42</v>
      </c>
      <c r="E54" s="34">
        <v>1.946</v>
      </c>
      <c r="F54" s="34">
        <v>18.308399999999999</v>
      </c>
      <c r="G54" s="34" t="s">
        <v>43</v>
      </c>
      <c r="H54" s="34">
        <v>2.86</v>
      </c>
      <c r="I54" s="34">
        <v>5788.2214000000004</v>
      </c>
      <c r="J54" s="34" t="s">
        <v>44</v>
      </c>
      <c r="K54" s="34">
        <v>3.1030000000000002</v>
      </c>
      <c r="L54" s="34">
        <v>528.26319999999998</v>
      </c>
      <c r="O54" s="24">
        <f>($O$2/$M$2)*F54</f>
        <v>2.0136877865258254</v>
      </c>
      <c r="R54" s="24">
        <f t="shared" ref="R53:R57" si="4">($R$2/$P$2)*I54</f>
        <v>615.52537837814657</v>
      </c>
      <c r="U54" s="24">
        <f>($S$2/$U$2)*L54</f>
        <v>920.45196275066655</v>
      </c>
      <c r="AD54" s="7">
        <v>42888</v>
      </c>
    </row>
    <row r="55" spans="1:30" x14ac:dyDescent="0.25">
      <c r="A55" s="31" t="s">
        <v>82</v>
      </c>
      <c r="B55" s="32">
        <v>42920</v>
      </c>
      <c r="C55" s="33">
        <v>0.71612268518518529</v>
      </c>
      <c r="D55" s="31" t="s">
        <v>42</v>
      </c>
      <c r="E55" s="34">
        <v>1.95</v>
      </c>
      <c r="F55" s="34">
        <v>17.2944</v>
      </c>
      <c r="G55" s="34" t="s">
        <v>43</v>
      </c>
      <c r="H55" s="34">
        <v>2.863</v>
      </c>
      <c r="I55" s="34">
        <v>6591.7860000000001</v>
      </c>
      <c r="J55" s="34" t="s">
        <v>44</v>
      </c>
      <c r="K55" s="34">
        <v>3.1030000000000002</v>
      </c>
      <c r="L55" s="34">
        <v>517.67960000000005</v>
      </c>
      <c r="O55" s="24">
        <f t="shared" ref="O53:O57" si="5">($O$2/$M$2)*F55</f>
        <v>1.9021608690706033</v>
      </c>
      <c r="R55" s="24">
        <f t="shared" si="4"/>
        <v>700.97725906575874</v>
      </c>
      <c r="T55" s="24">
        <f>($S$2/$U$2)*L55</f>
        <v>902.01097463533335</v>
      </c>
      <c r="AD55" s="7">
        <v>42888</v>
      </c>
    </row>
    <row r="56" spans="1:30" x14ac:dyDescent="0.25">
      <c r="A56" s="31" t="s">
        <v>83</v>
      </c>
      <c r="B56" s="32">
        <v>42920</v>
      </c>
      <c r="C56" s="33">
        <v>0.71986111111111117</v>
      </c>
      <c r="D56" s="31" t="s">
        <v>42</v>
      </c>
      <c r="E56" s="34">
        <v>1.946</v>
      </c>
      <c r="F56" s="34">
        <v>16.0428</v>
      </c>
      <c r="G56" s="34" t="s">
        <v>43</v>
      </c>
      <c r="H56" s="34">
        <v>2.86</v>
      </c>
      <c r="I56" s="34">
        <v>7428.1009000000004</v>
      </c>
      <c r="J56" s="34" t="s">
        <v>44</v>
      </c>
      <c r="K56" s="34">
        <v>3.1</v>
      </c>
      <c r="L56" s="34">
        <v>525.27779999999996</v>
      </c>
      <c r="O56" s="24">
        <f t="shared" si="5"/>
        <v>1.7645010171110809</v>
      </c>
      <c r="R56" s="24">
        <f t="shared" si="4"/>
        <v>789.911840121311</v>
      </c>
      <c r="U56" s="24">
        <f>($S$2/$U$2)*L56</f>
        <v>915.25016696099988</v>
      </c>
      <c r="AD56" s="7">
        <v>42888</v>
      </c>
    </row>
    <row r="57" spans="1:30" x14ac:dyDescent="0.25">
      <c r="A57" s="31" t="s">
        <v>84</v>
      </c>
      <c r="B57" s="32">
        <v>42920</v>
      </c>
      <c r="C57" s="33">
        <v>0.72358796296296291</v>
      </c>
      <c r="D57" s="31" t="s">
        <v>42</v>
      </c>
      <c r="E57" s="34">
        <v>1.946</v>
      </c>
      <c r="F57" s="34">
        <v>15.837400000000001</v>
      </c>
      <c r="G57" s="34" t="s">
        <v>43</v>
      </c>
      <c r="H57" s="34">
        <v>2.86</v>
      </c>
      <c r="I57" s="34">
        <v>8187.6917999999996</v>
      </c>
      <c r="J57" s="34" t="s">
        <v>44</v>
      </c>
      <c r="K57" s="34">
        <v>3.1030000000000002</v>
      </c>
      <c r="L57" s="34">
        <v>520.29039999999998</v>
      </c>
      <c r="M57" s="3"/>
      <c r="N57" s="2"/>
      <c r="O57" s="24">
        <f t="shared" si="5"/>
        <v>1.7419096671650232</v>
      </c>
      <c r="P57" s="3"/>
      <c r="Q57" s="2"/>
      <c r="R57" s="24">
        <f t="shared" si="4"/>
        <v>870.68751261633622</v>
      </c>
      <c r="S57" s="3"/>
      <c r="U57" s="24">
        <f>($S$2/$U$2)*L57</f>
        <v>906.56006301466653</v>
      </c>
      <c r="AD57" s="7">
        <v>42888</v>
      </c>
    </row>
    <row r="58" spans="1:30" x14ac:dyDescent="0.25">
      <c r="A58" s="27"/>
      <c r="B58" s="28">
        <v>42921</v>
      </c>
      <c r="C58" s="29">
        <v>0.31934027777777779</v>
      </c>
      <c r="D58" s="27" t="s">
        <v>42</v>
      </c>
      <c r="E58" s="30">
        <v>1.946</v>
      </c>
      <c r="F58" s="30">
        <v>18.294799999999999</v>
      </c>
      <c r="G58" s="30" t="s">
        <v>43</v>
      </c>
      <c r="H58" s="30">
        <v>2.86</v>
      </c>
      <c r="I58" s="30">
        <v>4836.1553999999996</v>
      </c>
      <c r="J58" s="30" t="s">
        <v>44</v>
      </c>
      <c r="K58" s="30">
        <v>3.1</v>
      </c>
      <c r="L58" s="30">
        <v>585.96429999999998</v>
      </c>
      <c r="AD58" s="7">
        <v>42888</v>
      </c>
    </row>
    <row r="59" spans="1:30" x14ac:dyDescent="0.25">
      <c r="A59" s="5" t="s">
        <v>41</v>
      </c>
      <c r="B59" s="7">
        <v>42921</v>
      </c>
      <c r="C59" s="8">
        <v>0.32307870370370367</v>
      </c>
      <c r="D59" s="5" t="s">
        <v>42</v>
      </c>
      <c r="E59" s="9">
        <v>1.95</v>
      </c>
      <c r="F59" s="9">
        <v>38.0364</v>
      </c>
      <c r="G59" s="9" t="s">
        <v>43</v>
      </c>
      <c r="H59" s="9">
        <v>2.863</v>
      </c>
      <c r="I59" s="9">
        <v>3692.2208000000001</v>
      </c>
      <c r="J59" s="9" t="s">
        <v>44</v>
      </c>
      <c r="K59" s="9">
        <v>3.1030000000000002</v>
      </c>
      <c r="L59" s="9">
        <v>700.23239999999998</v>
      </c>
    </row>
    <row r="60" spans="1:30" x14ac:dyDescent="0.25">
      <c r="A60" s="5" t="s">
        <v>41</v>
      </c>
      <c r="B60" s="7">
        <v>42921</v>
      </c>
      <c r="C60" s="8">
        <v>0.32681712962962961</v>
      </c>
      <c r="D60" s="5" t="s">
        <v>42</v>
      </c>
      <c r="E60" s="9">
        <v>1.946</v>
      </c>
      <c r="F60" s="9">
        <v>38.144399999999997</v>
      </c>
      <c r="G60" s="9" t="s">
        <v>43</v>
      </c>
      <c r="H60" s="9">
        <v>2.86</v>
      </c>
      <c r="I60" s="9">
        <v>3685.8444</v>
      </c>
      <c r="J60" s="9" t="s">
        <v>44</v>
      </c>
      <c r="K60" s="9">
        <v>3.1059999999999999</v>
      </c>
      <c r="L60" s="9">
        <v>700.22220000000004</v>
      </c>
    </row>
    <row r="61" spans="1:30" x14ac:dyDescent="0.25">
      <c r="A61" s="5" t="s">
        <v>41</v>
      </c>
      <c r="B61" s="7">
        <v>42921</v>
      </c>
      <c r="C61" s="8">
        <v>0.33055555555555555</v>
      </c>
      <c r="D61" s="5" t="s">
        <v>42</v>
      </c>
      <c r="E61" s="9">
        <v>1.94</v>
      </c>
      <c r="F61" s="9">
        <v>33.956499999999998</v>
      </c>
      <c r="G61" s="9" t="s">
        <v>43</v>
      </c>
      <c r="H61" s="9">
        <v>2.8559999999999999</v>
      </c>
      <c r="I61" s="9">
        <v>3381.5814</v>
      </c>
      <c r="J61" s="9" t="s">
        <v>44</v>
      </c>
      <c r="K61" s="9">
        <v>3.0960000000000001</v>
      </c>
      <c r="L61" s="9">
        <v>681.43759999999997</v>
      </c>
    </row>
    <row r="62" spans="1:30" x14ac:dyDescent="0.25">
      <c r="A62" s="5" t="s">
        <v>41</v>
      </c>
      <c r="B62" s="7">
        <v>42921</v>
      </c>
      <c r="C62" s="8">
        <v>0.33428240740740739</v>
      </c>
      <c r="D62" s="5" t="s">
        <v>42</v>
      </c>
      <c r="E62" s="9">
        <v>1.946</v>
      </c>
      <c r="F62" s="9">
        <v>38.070399999999999</v>
      </c>
      <c r="G62" s="9" t="s">
        <v>43</v>
      </c>
      <c r="H62" s="9">
        <v>2.86</v>
      </c>
      <c r="I62" s="9">
        <v>3679.7183</v>
      </c>
      <c r="J62" s="9" t="s">
        <v>44</v>
      </c>
      <c r="K62" s="9">
        <v>3.1030000000000002</v>
      </c>
      <c r="L62" s="9">
        <v>698.93920000000003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2018-03-27T15:44:48Z</dcterms:modified>
</cp:coreProperties>
</file>