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0" i="1" s="1"/>
  <c r="O34" i="1" l="1"/>
  <c r="O28" i="1"/>
  <c r="O8" i="1"/>
  <c r="O22" i="1"/>
  <c r="N21" i="1"/>
  <c r="T2" i="1"/>
  <c r="S2" i="1"/>
  <c r="U42" i="1" s="1"/>
  <c r="Q2" i="1"/>
  <c r="P2" i="1"/>
  <c r="R48" i="1" s="1"/>
  <c r="O51" i="1"/>
  <c r="N2" i="1"/>
  <c r="AE2" i="1" s="1"/>
  <c r="U24" i="1" l="1"/>
  <c r="U8" i="1"/>
  <c r="R13" i="1"/>
  <c r="R24" i="1"/>
  <c r="U54" i="1"/>
  <c r="T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T38" i="1"/>
  <c r="U50" i="1"/>
  <c r="N7" i="1"/>
  <c r="O15" i="1"/>
  <c r="O27" i="1"/>
  <c r="O39" i="1"/>
  <c r="U12" i="1"/>
  <c r="U20" i="1"/>
  <c r="U28" i="1"/>
  <c r="U36" i="1"/>
  <c r="T40" i="1"/>
  <c r="T48" i="1"/>
  <c r="U52" i="1"/>
  <c r="T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Q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<sst xmlns="http://schemas.openxmlformats.org/spreadsheetml/2006/main" count="279" uniqueCount="86">
  <si>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</si>
  <si>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</si>
  <si>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</si>
  <si>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</si>
  <si>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</si>
  <si>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</si>
  <si>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</si>
  <si>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</si>
  <si>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</si>
  <si>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</si>
  <si>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</si>
  <si>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</si>
  <si>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</si>
  <si>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</si>
  <si>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</si>
  <si>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</si>
  <si>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</si>
  <si>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</si>
  <si>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</si>
  <si>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</si>
  <si>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</si>
  <si>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</si>
  <si>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</si>
  <si>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</si>
  <si>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</si>
  <si>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</si>
  <si>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</si>
  <si>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</si>
  <si>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</si>
  <si>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</si>
  <si>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</si>
  <si>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</si>
  <si>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</si>
  <si>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</si>
  <si>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</si>
  <si>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</si>
  <si>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</si>
  <si>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</si>
  <si>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</si>
  <si>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</si>
  <si>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</si>
  <si>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</si>
  <si>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</si>
  <si>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</si>
  <si>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</si>
  <si>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</si>
  <si>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</si>
  <si>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</si>
  <si>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</si>
  <si>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</si>
  <si>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</si>
  <si>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</si>
  <si>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</si>
  <si>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</si>
  <si>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</si>
  <si>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</si>
  <si>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</si>
  <si>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</si>
  <si>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</si>
  <si>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</si>
  <si>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</si>
  <si>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</si>
  <si>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</si>
  <si>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</si>
  <si>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</si>
  <si>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</si>
  <si>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</si>
  <si>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</si>
  <si>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</si>
  <si>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</si>
  <si>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</si>
  <si>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</si>
  <si>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</si>
  <si>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</si>
  <si>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</si>
  <si>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</si>
  <si>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</si>
  <si>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</si>
  <si>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</si>
  <si>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</si>
  <si>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</si>
  <si>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</si>
  <si>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</si>
  <si>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</si>
  <si>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</si>
  <si>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Data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</si>
</sst>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I1" zoomScale="70" zoomScaleNormal="70" workbookViewId="0">
      <selection activeCell="O41" sqref="O41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5" t="s">
        <v>85</v>
      </c>
      <c r="C2" s="5"/>
      <c r="D2" s="5"/>
      <c r="E2" s="5"/>
      <c r="F2" s="5"/>
      <c r="G2" s="5"/>
      <c r="H2" s="5"/>
      <c r="I2" s="5"/>
      <c r="J2" s="5"/>
      <c r="K2" s="5"/>
      <c r="L2" s="5"/>
      <c r="M2" s="4">
        <f>AVERAGE(F2:F5,F16:F19,F30:F33,F44:F47,F58:F61)</f>
        <v>38.895231578947367</v>
      </c>
      <c r="N2" s="4">
        <f>STDEV(F2:F5,F16:F19,F30:F33,F44:F47,G58:G61)</f>
        <v>0.71014919525674924</v>
      </c>
      <c r="O2" s="4">
        <v>4.08</v>
      </c>
      <c r="P2" s="4">
        <f>AVERAGE(I2:I5,I16:I19,I30:I33,I44:I47,I58:I61)</f>
        <v>3802.9846894736838</v>
      </c>
      <c r="Q2" s="4">
        <f>STDEV(I2:I5,I16:I19,I30:I33,I44:I47,I58:I61)</f>
        <v>53.207377223776142</v>
      </c>
      <c r="R2" s="4">
        <v>399</v>
      </c>
      <c r="S2" s="4">
        <f>AVERAGE(L2:L5,L16:L19,L30:L33,L44:L47,L58:L61)</f>
        <v>733.10754736842102</v>
      </c>
      <c r="T2" s="4">
        <f>STDEV(L2:L5,L16:L19,L30:L33,L44:L47,L58:L61)</f>
        <v>12.081222209940721</v>
      </c>
      <c r="U2" s="4">
        <v>399</v>
      </c>
      <c r="AD2" s="7">
        <v>43003</v>
      </c>
      <c r="AE2" s="6">
        <f>(N2/M2)^2</f>
        <v>3.3335461759622222E-4</v>
      </c>
      <c r="AF2" s="6">
        <f>(T2/S2)^2</f>
        <v>2.7157285848325772E-4</v>
      </c>
      <c r="AG2" s="6">
        <f>(T2/S2)^2</f>
        <v>2.7157285848325772E-4</v>
      </c>
    </row>
    <row r="3" spans="1:33" x14ac:dyDescent="0.25">
      <c r="A3" s="5" t="s">
        <v>41</v>
      </c>
      <c r="B3" s="7">
        <v>43047</v>
      </c>
      <c r="C3" s="8">
        <v>0.37263888888888891</v>
      </c>
      <c r="D3" s="5" t="s">
        <v>42</v>
      </c>
      <c r="E3" s="9">
        <v>2.4430000000000001</v>
      </c>
      <c r="F3" s="9">
        <v>39.239199999999997</v>
      </c>
      <c r="G3" s="9" t="s">
        <v>43</v>
      </c>
      <c r="H3" s="9">
        <v>3.35</v>
      </c>
      <c r="I3" s="9">
        <v>3830.8047999999999</v>
      </c>
      <c r="J3" s="9" t="s">
        <v>44</v>
      </c>
      <c r="K3" s="9">
        <v>3.57</v>
      </c>
      <c r="L3" s="9">
        <v>745.57140000000004</v>
      </c>
      <c r="M3" s="5"/>
      <c r="N3" s="4"/>
      <c r="O3" s="5"/>
      <c r="P3" s="5"/>
      <c r="Q3" s="4"/>
      <c r="R3" s="4"/>
      <c r="S3" s="5"/>
      <c r="T3" s="4"/>
      <c r="U3" s="4"/>
      <c r="AD3" s="7">
        <v>43003</v>
      </c>
    </row>
    <row r="4" spans="1:33" x14ac:dyDescent="0.25">
      <c r="A4" s="5" t="s">
        <v>41</v>
      </c>
      <c r="B4" s="7">
        <v>43047</v>
      </c>
      <c r="C4" s="8">
        <v>0.41175925925925921</v>
      </c>
      <c r="D4" s="5" t="s">
        <v>42</v>
      </c>
      <c r="E4" s="9">
        <v>2.44</v>
      </c>
      <c r="F4" s="9">
        <v>39.069400000000002</v>
      </c>
      <c r="G4" s="9" t="s">
        <v>43</v>
      </c>
      <c r="H4" s="9">
        <v>3.3460000000000001</v>
      </c>
      <c r="I4" s="9">
        <v>3823.4522000000002</v>
      </c>
      <c r="J4" s="9" t="s">
        <v>44</v>
      </c>
      <c r="K4" s="9">
        <v>3.57</v>
      </c>
      <c r="L4" s="9">
        <v>738.74559999999997</v>
      </c>
      <c r="M4" s="5"/>
      <c r="N4" s="4"/>
      <c r="O4" s="5"/>
      <c r="P4" s="5"/>
      <c r="Q4" s="4"/>
      <c r="R4" s="4"/>
      <c r="S4" s="5"/>
      <c r="T4" s="4"/>
      <c r="U4" s="4"/>
      <c r="AD4" s="7">
        <v>43003</v>
      </c>
    </row>
    <row r="5" spans="1:33" x14ac:dyDescent="0.25">
      <c r="A5" s="5" t="s">
        <v>41</v>
      </c>
      <c r="B5" s="7">
        <v>43047</v>
      </c>
      <c r="C5" s="8">
        <v>0.41584490740740737</v>
      </c>
      <c r="D5" s="5" t="s">
        <v>42</v>
      </c>
      <c r="E5" s="9">
        <v>2.4460000000000002</v>
      </c>
      <c r="F5" s="9">
        <v>39.436900000000001</v>
      </c>
      <c r="G5" s="9" t="s">
        <v>43</v>
      </c>
      <c r="H5" s="9">
        <v>3.3559999999999999</v>
      </c>
      <c r="I5" s="9">
        <v>3809.8928000000001</v>
      </c>
      <c r="J5" s="9" t="s">
        <v>44</v>
      </c>
      <c r="K5" s="9">
        <v>3.5760000000000001</v>
      </c>
      <c r="L5" s="9">
        <v>742.39760000000001</v>
      </c>
      <c r="M5" s="5"/>
      <c r="N5" s="4"/>
      <c r="O5" s="5"/>
      <c r="P5" s="5"/>
      <c r="Q5" s="4"/>
      <c r="R5" s="4"/>
      <c r="S5" s="5"/>
      <c r="T5" s="4"/>
      <c r="U5" s="4"/>
      <c r="AD5" s="7">
        <v>43003</v>
      </c>
    </row>
    <row r="6" spans="1:33" x14ac:dyDescent="0.25">
      <c r="A6" s="11" t="s">
        <v>45</v>
      </c>
      <c r="B6" s="27">
        <v>43047</v>
      </c>
      <c r="C6" s="28">
        <v>0.41994212962962968</v>
      </c>
      <c r="D6" s="11" t="s">
        <v>42</v>
      </c>
      <c r="E6" s="29">
        <v>2.44</v>
      </c>
      <c r="F6" s="29">
        <v>20.595700000000001</v>
      </c>
      <c r="G6" s="29" t="s">
        <v>43</v>
      </c>
      <c r="H6" s="29">
        <v>3.35</v>
      </c>
      <c r="I6" s="29">
        <v>4906.6057000000001</v>
      </c>
      <c r="J6" s="29" t="s">
        <v>44</v>
      </c>
      <c r="K6" s="29">
        <v>3.573</v>
      </c>
      <c r="L6" s="29">
        <v>541.52530000000002</v>
      </c>
      <c r="O6" s="10">
        <f>($O$2/$M$2)*F6</f>
        <v>2.1604307928965452</v>
      </c>
      <c r="R6" s="10">
        <f>($R$2/$P$2)*I6</f>
        <v>514.78926005640642</v>
      </c>
      <c r="U6" s="10">
        <f>($S$2/$U$2)*L6</f>
        <v>994.97815669410625</v>
      </c>
      <c r="V6" s="3">
        <v>0</v>
      </c>
      <c r="W6" s="11" t="s">
        <v>33</v>
      </c>
      <c r="X6" s="2">
        <f>SLOPE(O6:O10,$V$6:$V$10)</f>
        <v>-1.5254447217740795E-3</v>
      </c>
      <c r="Y6" s="2">
        <f>RSQ(O6:O10,$V$6:$V$10)</f>
        <v>0.79176935146475047</v>
      </c>
      <c r="Z6" s="2">
        <f>SLOPE($R6:$R10,$V$6:$V$10)</f>
        <v>13.858975632450992</v>
      </c>
      <c r="AA6" s="2">
        <f>RSQ(R6:R10,$V$6:$V$10)</f>
        <v>0.99956993154545171</v>
      </c>
      <c r="AB6" s="2">
        <f>SLOPE(U6:U10,$V$6:$V$10)</f>
        <v>13.486308386746146</v>
      </c>
      <c r="AC6" s="2">
        <f>RSQ(U6:U10,$V$6:$V$10)</f>
        <v>0.97399406022956525</v>
      </c>
      <c r="AD6" s="7">
        <v>43003</v>
      </c>
      <c r="AE6" s="2"/>
    </row>
    <row r="7" spans="1:33" x14ac:dyDescent="0.25">
      <c r="A7" s="11" t="s">
        <v>46</v>
      </c>
      <c r="B7" s="27">
        <v>43047</v>
      </c>
      <c r="C7" s="28">
        <v>0.42359953703703707</v>
      </c>
      <c r="D7" s="11" t="s">
        <v>42</v>
      </c>
      <c r="E7" s="29">
        <v>2.4500000000000002</v>
      </c>
      <c r="F7" s="29">
        <v>29.163599999999999</v>
      </c>
      <c r="G7" s="29" t="s">
        <v>43</v>
      </c>
      <c r="H7" s="29">
        <v>3.363</v>
      </c>
      <c r="I7" s="29">
        <v>9304.6473999999998</v>
      </c>
      <c r="J7" s="29" t="s">
        <v>44</v>
      </c>
      <c r="K7" s="29">
        <v>3.5830000000000002</v>
      </c>
      <c r="L7" s="29">
        <v>874.21609999999998</v>
      </c>
      <c r="N7" s="10">
        <f>($O$2/$M$2)*F7</f>
        <v>3.0591793176108451</v>
      </c>
      <c r="Q7" s="10">
        <f>($R$2/$P$2)*I7</f>
        <v>976.22120932435337</v>
      </c>
      <c r="T7" s="10">
        <f>($S$2/$U$2)*L7</f>
        <v>1606.2516815563565</v>
      </c>
      <c r="V7" s="3">
        <v>10</v>
      </c>
      <c r="W7" s="13" t="s">
        <v>34</v>
      </c>
      <c r="X7" s="2">
        <f>SLOPE($O11:$O15,$V$6:$V$10)</f>
        <v>-1.6819213395661814E-3</v>
      </c>
      <c r="Y7" s="2">
        <f>RSQ(O11:O15,$V$6:$V$10)</f>
        <v>0.90402676341532118</v>
      </c>
      <c r="Z7" s="2">
        <f>SLOPE($R11:$R15,$V$6:$V$10)</f>
        <v>17.139558326494559</v>
      </c>
      <c r="AA7" s="2">
        <f>RSQ(R11:R15,$V$6:$V$10)</f>
        <v>0.99087972743782682</v>
      </c>
      <c r="AB7" s="2">
        <f>SLOPE(U11:U15,$V$6:$V$10)</f>
        <v>8.736510624393615</v>
      </c>
      <c r="AC7" s="2">
        <f>RSQ(U11:U15,$V$6:$V$10)</f>
        <v>0.99648598131696764</v>
      </c>
      <c r="AD7" s="7">
        <v>43003</v>
      </c>
      <c r="AE7" s="2"/>
    </row>
    <row r="8" spans="1:33" x14ac:dyDescent="0.25">
      <c r="A8" s="11" t="s">
        <v>47</v>
      </c>
      <c r="B8" s="27">
        <v>43047</v>
      </c>
      <c r="C8" s="28">
        <v>0.42725694444444445</v>
      </c>
      <c r="D8" s="11" t="s">
        <v>42</v>
      </c>
      <c r="E8" s="29">
        <v>2.4460000000000002</v>
      </c>
      <c r="F8" s="29">
        <v>20.535599999999999</v>
      </c>
      <c r="G8" s="29" t="s">
        <v>43</v>
      </c>
      <c r="H8" s="29">
        <v>3.3559999999999999</v>
      </c>
      <c r="I8" s="29">
        <v>7536.9363999999996</v>
      </c>
      <c r="J8" s="29" t="s">
        <v>44</v>
      </c>
      <c r="K8" s="29">
        <v>3.58</v>
      </c>
      <c r="L8" s="29">
        <v>723.24390000000005</v>
      </c>
      <c r="O8" s="10">
        <f>($O$2/$M$2)*F8</f>
        <v>2.1541264725455456</v>
      </c>
      <c r="R8" s="10">
        <f>($R$2/$P$2)*I8</f>
        <v>790.75722600823519</v>
      </c>
      <c r="U8" s="10">
        <f>($S$2/$U$2)*L8</f>
        <v>1328.8610568375227</v>
      </c>
      <c r="V8" s="3">
        <v>20</v>
      </c>
      <c r="W8" s="15" t="s">
        <v>35</v>
      </c>
      <c r="X8" s="2">
        <f>SLOPE($O20:$O24,$V$6:$V$10)</f>
        <v>-1.207935951636251E-3</v>
      </c>
      <c r="Y8" s="2">
        <f>RSQ(O20:O24,$V$6:$V$10)</f>
        <v>0.98254643119411267</v>
      </c>
      <c r="Z8" s="2">
        <f>SLOPE($R20:$R24,$V$6:$V$10)</f>
        <v>23.91739756427684</v>
      </c>
      <c r="AA8" s="2">
        <f>RSQ(R20:R24,$V$6:$V$10)</f>
        <v>0.93871886613843092</v>
      </c>
      <c r="AB8" s="2">
        <f>SLOPE($U20:$U24,$V$6:$V$10)</f>
        <v>5.5807067911700052</v>
      </c>
      <c r="AC8" s="2">
        <f>RSQ(U20:U24,$V$6:$V$10)</f>
        <v>0.95615535497780013</v>
      </c>
      <c r="AD8" s="7">
        <v>43003</v>
      </c>
      <c r="AE8" s="2"/>
    </row>
    <row r="9" spans="1:33" x14ac:dyDescent="0.25">
      <c r="A9" s="11" t="s">
        <v>48</v>
      </c>
      <c r="B9" s="27">
        <v>43047</v>
      </c>
      <c r="C9" s="28">
        <v>0.43092592592592593</v>
      </c>
      <c r="D9" s="11" t="s">
        <v>42</v>
      </c>
      <c r="E9" s="29">
        <v>2.4460000000000002</v>
      </c>
      <c r="F9" s="29">
        <v>20.0931</v>
      </c>
      <c r="G9" s="29" t="s">
        <v>43</v>
      </c>
      <c r="H9" s="29">
        <v>3.3559999999999999</v>
      </c>
      <c r="I9" s="29">
        <v>8790.3745999999992</v>
      </c>
      <c r="J9" s="29" t="s">
        <v>44</v>
      </c>
      <c r="K9" s="29">
        <v>3.5760000000000001</v>
      </c>
      <c r="L9" s="29">
        <v>789.45640000000003</v>
      </c>
      <c r="O9" s="10">
        <f>($O$2/$M$2)*F9</f>
        <v>2.1077094716251241</v>
      </c>
      <c r="R9" s="10">
        <f>($R$2/$P$2)*I9</f>
        <v>922.2649449807285</v>
      </c>
      <c r="U9" s="10">
        <f>($S$2/$U$2)*L9</f>
        <v>1450.5174064117873</v>
      </c>
      <c r="V9" s="3">
        <v>30</v>
      </c>
      <c r="W9" s="18" t="s">
        <v>36</v>
      </c>
      <c r="X9" s="2">
        <f>SLOPE($O25:$O29,$V$6:$V$10)</f>
        <v>5.84277277122589E-4</v>
      </c>
      <c r="Y9" s="2">
        <f>RSQ(O25:O29,$V$6:$V$10)</f>
        <v>0.40986502113839807</v>
      </c>
      <c r="Z9" s="2">
        <f>SLOPE($R25:$R29,$V$6:$V$10)</f>
        <v>46.788906895816545</v>
      </c>
      <c r="AA9" s="2">
        <f>RSQ(R25:R29,$V$6:$V$10)</f>
        <v>0.97894879163110027</v>
      </c>
      <c r="AB9" s="2">
        <f>SLOPE(U25:U29,$V$6:$V$10)</f>
        <v>9.4238458027894989</v>
      </c>
      <c r="AC9" s="2">
        <f>RSQ(U25:U29,$V$6:$V$10)</f>
        <v>0.98687526785819202</v>
      </c>
      <c r="AD9" s="7">
        <v>43003</v>
      </c>
      <c r="AE9" s="2"/>
    </row>
    <row r="10" spans="1:33" x14ac:dyDescent="0.25">
      <c r="A10" s="11" t="s">
        <v>49</v>
      </c>
      <c r="B10" s="27">
        <v>43047</v>
      </c>
      <c r="C10" s="28">
        <v>0.435</v>
      </c>
      <c r="D10" s="11" t="s">
        <v>42</v>
      </c>
      <c r="E10" s="29">
        <v>2.44</v>
      </c>
      <c r="F10" s="29">
        <v>20.075399999999998</v>
      </c>
      <c r="G10" s="29" t="s">
        <v>43</v>
      </c>
      <c r="H10" s="29">
        <v>3.35</v>
      </c>
      <c r="I10" s="29">
        <v>10222.5906</v>
      </c>
      <c r="J10" s="29" t="s">
        <v>44</v>
      </c>
      <c r="K10" s="29">
        <v>3.57</v>
      </c>
      <c r="L10" s="29">
        <v>828.23080000000004</v>
      </c>
      <c r="O10" s="10">
        <f>($O$2/$M$2)*F10</f>
        <v>2.1058527915883074</v>
      </c>
      <c r="R10" s="10">
        <f>($R$2/$P$2)*I10</f>
        <v>1072.5296004187935</v>
      </c>
      <c r="U10" s="10">
        <f>($S$2/$U$2)*L10</f>
        <v>1521.7600261728953</v>
      </c>
      <c r="V10" s="3">
        <v>40</v>
      </c>
      <c r="W10" s="20" t="s">
        <v>37</v>
      </c>
      <c r="X10" s="2">
        <f>SLOPE($O34:$O38,$V$6:$V$10)</f>
        <v>-4.3553307982279409E-4</v>
      </c>
      <c r="Y10" s="2">
        <f>RSQ(O34:O38,$V$6:$V$10)</f>
        <v>0.12181241879691918</v>
      </c>
      <c r="Z10" s="2">
        <f>SLOPE($R34:$R38,$V$6:$V$10)</f>
        <v>8.4384621005248643</v>
      </c>
      <c r="AA10" s="2">
        <f>RSQ(R34:R38,$V$6:$V$10)</f>
        <v>0.95259849939551666</v>
      </c>
      <c r="AB10" s="2">
        <f>SLOPE(U34:U38,$V$6:$V$10)</f>
        <v>0.68607474787584355</v>
      </c>
      <c r="AC10" s="2">
        <f>RSQ(U34:U38,$V$6:$V$10)</f>
        <v>0.74153470382733366</v>
      </c>
      <c r="AD10" s="7">
        <v>43003</v>
      </c>
      <c r="AE10" s="2"/>
    </row>
    <row r="11" spans="1:33" x14ac:dyDescent="0.25">
      <c r="A11" s="11" t="s">
        <v>50</v>
      </c>
      <c r="B11" s="27">
        <v>43047</v>
      </c>
      <c r="C11" s="28">
        <v>0.43909722222222225</v>
      </c>
      <c r="D11" s="11" t="s">
        <v>42</v>
      </c>
      <c r="E11" s="29">
        <v>2.4460000000000002</v>
      </c>
      <c r="F11" s="29">
        <v>20.531099999999999</v>
      </c>
      <c r="G11" s="29" t="s">
        <v>43</v>
      </c>
      <c r="H11" s="29">
        <v>3.3559999999999999</v>
      </c>
      <c r="I11" s="29">
        <v>4872.1949999999997</v>
      </c>
      <c r="J11" s="29" t="s">
        <v>44</v>
      </c>
      <c r="K11" s="29">
        <v>3.5760000000000001</v>
      </c>
      <c r="L11" s="29">
        <v>538.7364</v>
      </c>
      <c r="O11" s="12">
        <f>($O$2/$M$2)*F11</f>
        <v>2.1536544352480496</v>
      </c>
      <c r="R11" s="12">
        <f>($R$2/$P$2)*I11</f>
        <v>511.17897223747218</v>
      </c>
      <c r="U11" s="12">
        <f>($S$2/$U$2)*L11</f>
        <v>989.8539370478511</v>
      </c>
      <c r="V11" s="3"/>
      <c r="W11" s="21" t="s">
        <v>38</v>
      </c>
      <c r="X11" s="2">
        <f>SLOPE($O39:$O43,$V$6:$V$10)</f>
        <v>-4.4696687213992177E-3</v>
      </c>
      <c r="Y11" s="2">
        <f>RSQ(O39:O43,$V$6:$V$10)</f>
        <v>0.8432280409787456</v>
      </c>
      <c r="Z11" s="2">
        <f>SLOPE($R39:$R43,$V$6:$V$10)</f>
        <v>8.9816021191311091</v>
      </c>
      <c r="AA11" s="2">
        <f>RSQ(R39:R43,$V$6:$V$10)</f>
        <v>0.89208202918301416</v>
      </c>
      <c r="AB11" s="2">
        <f>SLOPE($U39:$U43,$V$6:$V$10)</f>
        <v>0.5444303903223896</v>
      </c>
      <c r="AC11" s="2">
        <f>RSQ(U39:U43,$V$6:$V$10)</f>
        <v>0.93787410934318216</v>
      </c>
      <c r="AD11" s="7">
        <v>43003</v>
      </c>
      <c r="AE11" s="2"/>
    </row>
    <row r="12" spans="1:33" x14ac:dyDescent="0.25">
      <c r="A12" s="11" t="s">
        <v>51</v>
      </c>
      <c r="B12" s="27">
        <v>43047</v>
      </c>
      <c r="C12" s="28">
        <v>0.44318287037037035</v>
      </c>
      <c r="D12" s="11" t="s">
        <v>42</v>
      </c>
      <c r="E12" s="29">
        <v>2.4460000000000002</v>
      </c>
      <c r="F12" s="29">
        <v>20.5366</v>
      </c>
      <c r="G12" s="29" t="s">
        <v>43</v>
      </c>
      <c r="H12" s="29">
        <v>3.3559999999999999</v>
      </c>
      <c r="I12" s="29">
        <v>6913.5703999999996</v>
      </c>
      <c r="J12" s="29" t="s">
        <v>44</v>
      </c>
      <c r="K12" s="29">
        <v>3.5760000000000001</v>
      </c>
      <c r="L12" s="29">
        <v>589.53219999999999</v>
      </c>
      <c r="O12" s="12">
        <f>($O$2/$M$2)*F12</f>
        <v>2.1542313697227669</v>
      </c>
      <c r="R12" s="12">
        <f>($R$2/$P$2)*I12</f>
        <v>725.35516570322193</v>
      </c>
      <c r="U12" s="12">
        <f>($S$2/$U$2)*L12</f>
        <v>1083.1842236509008</v>
      </c>
      <c r="V12" s="3"/>
      <c r="W12" s="23" t="s">
        <v>39</v>
      </c>
      <c r="X12" s="2">
        <f>SLOPE($O48:$O52,$V$6:$V$10)</f>
        <v>-5.8681578881134653E-3</v>
      </c>
      <c r="Y12" s="2">
        <f>RSQ(O48:O52,$V$6:$V$10)</f>
        <v>0.90178287451919703</v>
      </c>
      <c r="Z12" s="2">
        <f>SLOPE($R48:$R52,$V$6:$V$10)</f>
        <v>6.5346349063107292</v>
      </c>
      <c r="AA12" s="2">
        <f>RSQ(R48:R52,$V$6:$V$10)</f>
        <v>0.9789527448254739</v>
      </c>
      <c r="AB12" s="2">
        <f>SLOPE(U48:U52,$V$6:$V$10)</f>
        <v>1.3266012849766013</v>
      </c>
      <c r="AC12" s="2">
        <f>RSQ(U48:U52,$V$6:$V$10)</f>
        <v>0.93784245633060026</v>
      </c>
      <c r="AD12" s="7">
        <v>43003</v>
      </c>
      <c r="AE12" s="2"/>
    </row>
    <row r="13" spans="1:33" x14ac:dyDescent="0.25">
      <c r="A13" s="11" t="s">
        <v>52</v>
      </c>
      <c r="B13" s="27">
        <v>43047</v>
      </c>
      <c r="C13" s="28">
        <v>0.44684027777777779</v>
      </c>
      <c r="D13" s="11" t="s">
        <v>42</v>
      </c>
      <c r="E13" s="29">
        <v>2.4460000000000002</v>
      </c>
      <c r="F13" s="29">
        <v>20.270399999999999</v>
      </c>
      <c r="G13" s="29" t="s">
        <v>43</v>
      </c>
      <c r="H13" s="29">
        <v>3.3559999999999999</v>
      </c>
      <c r="I13" s="29">
        <v>8753.3448000000008</v>
      </c>
      <c r="J13" s="29" t="s">
        <v>44</v>
      </c>
      <c r="K13" s="29">
        <v>3.5760000000000001</v>
      </c>
      <c r="L13" s="29">
        <v>641.04039999999998</v>
      </c>
      <c r="O13" s="12">
        <f>($O$2/$M$2)*F13</f>
        <v>2.126307741146459</v>
      </c>
      <c r="R13" s="12">
        <f>($R$2/$P$2)*I13</f>
        <v>918.37986749385482</v>
      </c>
      <c r="U13" s="12">
        <f>($S$2/$U$2)*L13</f>
        <v>1177.8234471380238</v>
      </c>
      <c r="V13" s="3"/>
      <c r="W13" s="25" t="s">
        <v>40</v>
      </c>
      <c r="X13" s="2">
        <f>SLOPE($O53:$O57,$V$6:$V$10)</f>
        <v>-7.879036775445613E-3</v>
      </c>
      <c r="Y13" s="2">
        <f>RSQ(O53:O57,$V$6:$V$10)</f>
        <v>0.92047654648268451</v>
      </c>
      <c r="Z13" s="2">
        <f>SLOPE($R53:$R57,$V$6:$V$10)</f>
        <v>6.4622257147191355</v>
      </c>
      <c r="AA13" s="2">
        <f>RSQ(R53:R57,$V$6:$V$10)</f>
        <v>0.95400592052167199</v>
      </c>
      <c r="AB13" s="2">
        <f>SLOPE(U53:U57,$V$6:$V$10)</f>
        <v>-0.28407353127828272</v>
      </c>
      <c r="AC13" s="2">
        <f>RSQ(U53:U57,$V$6:$V$10)</f>
        <v>0.98540699155791656</v>
      </c>
      <c r="AD13" s="7">
        <v>43003</v>
      </c>
      <c r="AE13" s="2"/>
    </row>
    <row r="14" spans="1:33" x14ac:dyDescent="0.25">
      <c r="A14" s="11" t="s">
        <v>53</v>
      </c>
      <c r="B14" s="27">
        <v>43047</v>
      </c>
      <c r="C14" s="28">
        <v>0.45049768518518518</v>
      </c>
      <c r="D14" s="11" t="s">
        <v>42</v>
      </c>
      <c r="E14" s="29">
        <v>2.4430000000000001</v>
      </c>
      <c r="F14" s="29">
        <v>20.2134</v>
      </c>
      <c r="G14" s="29" t="s">
        <v>43</v>
      </c>
      <c r="H14" s="29">
        <v>3.3530000000000002</v>
      </c>
      <c r="I14" s="29">
        <v>9907.6232</v>
      </c>
      <c r="J14" s="29" t="s">
        <v>44</v>
      </c>
      <c r="K14" s="29">
        <v>3.573</v>
      </c>
      <c r="L14" s="29">
        <v>676.79539999999997</v>
      </c>
      <c r="O14" s="12">
        <f>($O$2/$M$2)*F14</f>
        <v>2.1203286020448457</v>
      </c>
      <c r="R14" s="12">
        <f>($R$2/$P$2)*I14</f>
        <v>1039.4839789236958</v>
      </c>
      <c r="U14" s="12">
        <f>($S$2/$U$2)*L14</f>
        <v>1243.5183352486952</v>
      </c>
      <c r="AD14" s="7">
        <v>43003</v>
      </c>
    </row>
    <row r="15" spans="1:33" x14ac:dyDescent="0.25">
      <c r="A15" s="11" t="s">
        <v>54</v>
      </c>
      <c r="B15" s="27">
        <v>43047</v>
      </c>
      <c r="C15" s="28">
        <v>0.45458333333333334</v>
      </c>
      <c r="D15" s="11" t="s">
        <v>42</v>
      </c>
      <c r="E15" s="29">
        <v>2.4430000000000001</v>
      </c>
      <c r="F15" s="29">
        <v>19.890999999999998</v>
      </c>
      <c r="G15" s="29" t="s">
        <v>43</v>
      </c>
      <c r="H15" s="29">
        <v>3.3530000000000002</v>
      </c>
      <c r="I15" s="29">
        <v>11543.2736</v>
      </c>
      <c r="J15" s="29" t="s">
        <v>44</v>
      </c>
      <c r="K15" s="29">
        <v>3.573</v>
      </c>
      <c r="L15" s="29">
        <v>732.85080000000005</v>
      </c>
      <c r="O15" s="12">
        <f>($O$2/$M$2)*F15</f>
        <v>2.086509752108701</v>
      </c>
      <c r="R15" s="12">
        <f>($R$2/$P$2)*I15</f>
        <v>1211.0924819519632</v>
      </c>
      <c r="U15" s="12">
        <f>($S$2/$U$2)*L15</f>
        <v>1346.5124124686347</v>
      </c>
      <c r="AD15" s="7">
        <v>43003</v>
      </c>
    </row>
    <row r="16" spans="1:33" x14ac:dyDescent="0.25">
      <c r="A16" s="5" t="s">
        <v>41</v>
      </c>
      <c r="B16" s="7">
        <v>43047</v>
      </c>
      <c r="C16" s="8">
        <v>0.4586574074074074</v>
      </c>
      <c r="D16" s="5" t="s">
        <v>42</v>
      </c>
      <c r="E16" s="9">
        <v>2.44</v>
      </c>
      <c r="F16" s="9">
        <v>39.537999999999997</v>
      </c>
      <c r="G16" s="9" t="s">
        <v>43</v>
      </c>
      <c r="H16" s="9">
        <v>3.35</v>
      </c>
      <c r="I16" s="9">
        <v>3795.3537999999999</v>
      </c>
      <c r="J16" s="9" t="s">
        <v>44</v>
      </c>
      <c r="K16" s="9">
        <v>3.57</v>
      </c>
      <c r="L16" s="9">
        <v>734.40309999999999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43003</v>
      </c>
    </row>
    <row r="17" spans="1:30" x14ac:dyDescent="0.25">
      <c r="A17" s="5" t="s">
        <v>41</v>
      </c>
      <c r="B17" s="7">
        <v>43047</v>
      </c>
      <c r="C17" s="8">
        <v>0.46251157407407412</v>
      </c>
      <c r="D17" s="5" t="s">
        <v>42</v>
      </c>
      <c r="E17" s="9">
        <v>2.4460000000000002</v>
      </c>
      <c r="F17" s="9">
        <v>41.200499999999998</v>
      </c>
      <c r="G17" s="9" t="s">
        <v>43</v>
      </c>
      <c r="H17" s="9">
        <v>3.3559999999999999</v>
      </c>
      <c r="I17" s="9">
        <v>3999.4733999999999</v>
      </c>
      <c r="J17" s="9" t="s">
        <v>44</v>
      </c>
      <c r="K17" s="9">
        <v>3.58</v>
      </c>
      <c r="L17" s="9">
        <v>768.1146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43003</v>
      </c>
    </row>
    <row r="18" spans="1:30" x14ac:dyDescent="0.25">
      <c r="A18" s="5" t="s">
        <v>41</v>
      </c>
      <c r="B18" s="7">
        <v>43047</v>
      </c>
      <c r="C18" s="8">
        <v>0.46658564814814812</v>
      </c>
      <c r="D18" s="5" t="s">
        <v>42</v>
      </c>
      <c r="E18" s="9">
        <v>2.4460000000000002</v>
      </c>
      <c r="F18" s="9">
        <v>38.9694</v>
      </c>
      <c r="G18" s="9" t="s">
        <v>43</v>
      </c>
      <c r="H18" s="9">
        <v>3.3559999999999999</v>
      </c>
      <c r="I18" s="9">
        <v>3793.8856999999998</v>
      </c>
      <c r="J18" s="9" t="s">
        <v>44</v>
      </c>
      <c r="K18" s="9">
        <v>3.58</v>
      </c>
      <c r="L18" s="9">
        <v>736.1431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43003</v>
      </c>
    </row>
    <row r="19" spans="1:30" x14ac:dyDescent="0.25">
      <c r="A19" s="5" t="s">
        <v>41</v>
      </c>
      <c r="B19" s="7">
        <v>43047</v>
      </c>
      <c r="C19" s="8">
        <v>0.47067129629629628</v>
      </c>
      <c r="D19" s="5" t="s">
        <v>42</v>
      </c>
      <c r="E19" s="9">
        <v>2.4460000000000002</v>
      </c>
      <c r="F19" s="9">
        <v>39.153199999999998</v>
      </c>
      <c r="G19" s="9" t="s">
        <v>43</v>
      </c>
      <c r="H19" s="9">
        <v>3.3559999999999999</v>
      </c>
      <c r="I19" s="9">
        <v>3798.9497999999999</v>
      </c>
      <c r="J19" s="9" t="s">
        <v>44</v>
      </c>
      <c r="K19" s="9">
        <v>3.5760000000000001</v>
      </c>
      <c r="L19" s="9">
        <v>733.55499999999995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43003</v>
      </c>
    </row>
    <row r="20" spans="1:30" x14ac:dyDescent="0.25">
      <c r="A20" s="11" t="s">
        <v>55</v>
      </c>
      <c r="B20" s="27">
        <v>43047</v>
      </c>
      <c r="C20" s="28">
        <v>0.47432870370370367</v>
      </c>
      <c r="D20" s="11" t="s">
        <v>42</v>
      </c>
      <c r="E20" s="29">
        <v>2.4460000000000002</v>
      </c>
      <c r="F20" s="29">
        <v>20.9026</v>
      </c>
      <c r="G20" s="29" t="s">
        <v>43</v>
      </c>
      <c r="H20" s="29">
        <v>3.3559999999999999</v>
      </c>
      <c r="I20" s="29">
        <v>5798.0172000000002</v>
      </c>
      <c r="J20" s="29" t="s">
        <v>44</v>
      </c>
      <c r="K20" s="29">
        <v>3.5760000000000001</v>
      </c>
      <c r="L20" s="29">
        <v>537.553</v>
      </c>
      <c r="O20" s="14">
        <f>($O$2/$M$2)*F20</f>
        <v>2.1926237365857593</v>
      </c>
      <c r="P20" s="3"/>
      <c r="R20" s="14">
        <f>($R$2/$P$2)*I20</f>
        <v>608.31400904750046</v>
      </c>
      <c r="S20" s="3"/>
      <c r="U20" s="14">
        <f>($S$2/$U$2)*L20</f>
        <v>987.6796025326737</v>
      </c>
      <c r="AD20" s="7">
        <v>43003</v>
      </c>
    </row>
    <row r="21" spans="1:30" x14ac:dyDescent="0.25">
      <c r="A21" s="11" t="s">
        <v>56</v>
      </c>
      <c r="B21" s="27">
        <v>43047</v>
      </c>
      <c r="C21" s="28">
        <v>0.47798611111111117</v>
      </c>
      <c r="D21" s="11" t="s">
        <v>42</v>
      </c>
      <c r="E21" s="29">
        <v>2.4460000000000002</v>
      </c>
      <c r="F21" s="29">
        <v>20.368300000000001</v>
      </c>
      <c r="G21" s="29" t="s">
        <v>43</v>
      </c>
      <c r="H21" s="29">
        <v>3.3559999999999999</v>
      </c>
      <c r="I21" s="29">
        <v>10305.878000000001</v>
      </c>
      <c r="J21" s="29" t="s">
        <v>44</v>
      </c>
      <c r="K21" s="29">
        <v>3.5760000000000001</v>
      </c>
      <c r="L21" s="29">
        <v>583.79309999999998</v>
      </c>
      <c r="N21" s="14">
        <f>($O$2/$M$2)*F21</f>
        <v>2.136577174796424</v>
      </c>
      <c r="P21" s="3"/>
      <c r="R21" s="14">
        <f>($R$2/$P$2)*I21</f>
        <v>1081.267913957626</v>
      </c>
      <c r="S21" s="3"/>
      <c r="U21" s="14">
        <f>($S$2/$U$2)*L21</f>
        <v>1072.6394178235773</v>
      </c>
      <c r="AD21" s="7">
        <v>43003</v>
      </c>
    </row>
    <row r="22" spans="1:30" x14ac:dyDescent="0.25">
      <c r="A22" s="11" t="s">
        <v>57</v>
      </c>
      <c r="B22" s="27">
        <v>43047</v>
      </c>
      <c r="C22" s="28">
        <v>0.48207175925925921</v>
      </c>
      <c r="D22" s="11" t="s">
        <v>42</v>
      </c>
      <c r="E22" s="29">
        <v>2.4430000000000001</v>
      </c>
      <c r="F22" s="29">
        <v>20.616599999999998</v>
      </c>
      <c r="G22" s="29" t="s">
        <v>43</v>
      </c>
      <c r="H22" s="29">
        <v>3.3530000000000002</v>
      </c>
      <c r="I22" s="29">
        <v>12197.8586</v>
      </c>
      <c r="J22" s="29" t="s">
        <v>44</v>
      </c>
      <c r="K22" s="29">
        <v>3.573</v>
      </c>
      <c r="L22" s="29">
        <v>614.60760000000005</v>
      </c>
      <c r="O22" s="14">
        <f>($O$2/$M$2)*F22</f>
        <v>2.1626231439004702</v>
      </c>
      <c r="P22" s="3"/>
      <c r="R22" s="14">
        <f>($R$2/$P$2)*I22</f>
        <v>1279.7699645941946</v>
      </c>
      <c r="S22" s="3"/>
      <c r="U22" s="14">
        <f>($S$2/$U$2)*L22</f>
        <v>1129.2568176190264</v>
      </c>
      <c r="AD22" s="7">
        <v>43003</v>
      </c>
    </row>
    <row r="23" spans="1:30" x14ac:dyDescent="0.25">
      <c r="A23" s="11" t="s">
        <v>58</v>
      </c>
      <c r="B23" s="27">
        <v>43047</v>
      </c>
      <c r="C23" s="28">
        <v>0.48615740740740737</v>
      </c>
      <c r="D23" s="11" t="s">
        <v>42</v>
      </c>
      <c r="E23" s="29">
        <v>2.4460000000000002</v>
      </c>
      <c r="F23" s="29">
        <v>20.539000000000001</v>
      </c>
      <c r="G23" s="29" t="s">
        <v>43</v>
      </c>
      <c r="H23" s="29">
        <v>3.3559999999999999</v>
      </c>
      <c r="I23" s="29">
        <v>13868.137500000001</v>
      </c>
      <c r="J23" s="29" t="s">
        <v>44</v>
      </c>
      <c r="K23" s="29">
        <v>3.5760000000000001</v>
      </c>
      <c r="L23" s="29">
        <v>648.77380000000005</v>
      </c>
      <c r="O23" s="14">
        <f>($O$2/$M$2)*F23</f>
        <v>2.1544831229480983</v>
      </c>
      <c r="P23" s="3"/>
      <c r="R23" s="14">
        <f>($R$2/$P$2)*I23</f>
        <v>1455.0116064931613</v>
      </c>
      <c r="S23" s="3"/>
      <c r="U23" s="14">
        <f>($S$2/$U$2)*L23</f>
        <v>1192.0325045485979</v>
      </c>
      <c r="AD23" s="7">
        <v>43003</v>
      </c>
    </row>
    <row r="24" spans="1:30" x14ac:dyDescent="0.25">
      <c r="A24" s="11" t="s">
        <v>59</v>
      </c>
      <c r="B24" s="27">
        <v>43047</v>
      </c>
      <c r="C24" s="28">
        <v>0.49024305555555553</v>
      </c>
      <c r="D24" s="11" t="s">
        <v>42</v>
      </c>
      <c r="E24" s="29">
        <v>2.4460000000000002</v>
      </c>
      <c r="F24" s="29">
        <v>20.441800000000001</v>
      </c>
      <c r="G24" s="29" t="s">
        <v>43</v>
      </c>
      <c r="H24" s="29">
        <v>3.3559999999999999</v>
      </c>
      <c r="I24" s="29">
        <v>15415.07</v>
      </c>
      <c r="J24" s="29" t="s">
        <v>44</v>
      </c>
      <c r="K24" s="29">
        <v>3.58</v>
      </c>
      <c r="L24" s="29">
        <v>656.93</v>
      </c>
      <c r="O24" s="14">
        <f>($O$2/$M$2)*F24</f>
        <v>2.1442871173221887</v>
      </c>
      <c r="P24" s="3"/>
      <c r="R24" s="14">
        <f>($R$2/$P$2)*I24</f>
        <v>1617.3120409935748</v>
      </c>
      <c r="S24" s="3"/>
      <c r="U24" s="14">
        <f>($S$2/$U$2)*L24</f>
        <v>1207.0183987286637</v>
      </c>
      <c r="AD24" s="7">
        <v>43003</v>
      </c>
    </row>
    <row r="25" spans="1:30" x14ac:dyDescent="0.25">
      <c r="A25" s="11" t="s">
        <v>60</v>
      </c>
      <c r="B25" s="27">
        <v>43047</v>
      </c>
      <c r="C25" s="28">
        <v>0.49388888888888888</v>
      </c>
      <c r="D25" s="11" t="s">
        <v>42</v>
      </c>
      <c r="E25" s="29">
        <v>2.4460000000000002</v>
      </c>
      <c r="F25" s="29">
        <v>20.270399999999999</v>
      </c>
      <c r="G25" s="29" t="s">
        <v>43</v>
      </c>
      <c r="H25" s="29">
        <v>3.3559999999999999</v>
      </c>
      <c r="I25" s="29">
        <v>5202.4458000000004</v>
      </c>
      <c r="J25" s="29" t="s">
        <v>44</v>
      </c>
      <c r="K25" s="29">
        <v>3.5760000000000001</v>
      </c>
      <c r="L25" s="29">
        <v>538.42690000000005</v>
      </c>
      <c r="O25" s="17">
        <f>($O$2/$M$2)*F25</f>
        <v>2.126307741146459</v>
      </c>
      <c r="P25" s="3"/>
      <c r="R25" s="17">
        <f>($R$2/$P$2)*I25</f>
        <v>545.8280912740878</v>
      </c>
      <c r="S25" s="3"/>
      <c r="U25" s="17">
        <f>($S$2/$U$2)*L25</f>
        <v>989.28527342401526</v>
      </c>
      <c r="AD25" s="7">
        <v>43003</v>
      </c>
    </row>
    <row r="26" spans="1:30" x14ac:dyDescent="0.25">
      <c r="A26" s="11" t="s">
        <v>61</v>
      </c>
      <c r="B26" s="27">
        <v>43047</v>
      </c>
      <c r="C26" s="28">
        <v>0.49797453703703703</v>
      </c>
      <c r="D26" s="11" t="s">
        <v>42</v>
      </c>
      <c r="E26" s="29">
        <v>2.4460000000000002</v>
      </c>
      <c r="F26" s="29">
        <v>20.124199999999998</v>
      </c>
      <c r="G26" s="29" t="s">
        <v>43</v>
      </c>
      <c r="H26" s="29">
        <v>3.36</v>
      </c>
      <c r="I26" s="29">
        <v>11271.3452</v>
      </c>
      <c r="J26" s="29" t="s">
        <v>44</v>
      </c>
      <c r="K26" s="29">
        <v>3.58</v>
      </c>
      <c r="L26" s="29">
        <v>586.13800000000003</v>
      </c>
      <c r="O26" s="17">
        <f>($O$2/$M$2)*F26</f>
        <v>2.1109717738367064</v>
      </c>
      <c r="P26" s="3"/>
      <c r="R26" s="17">
        <f>($R$2/$P$2)*I26</f>
        <v>1182.5624087438548</v>
      </c>
      <c r="S26" s="3"/>
      <c r="U26" s="17">
        <f>($S$2/$U$2)*L26</f>
        <v>1076.9478486201292</v>
      </c>
      <c r="AD26" s="7">
        <v>43003</v>
      </c>
    </row>
    <row r="27" spans="1:30" x14ac:dyDescent="0.25">
      <c r="A27" s="11" t="s">
        <v>62</v>
      </c>
      <c r="B27" s="27">
        <v>43047</v>
      </c>
      <c r="C27" s="28">
        <v>0.50163194444444448</v>
      </c>
      <c r="D27" s="11" t="s">
        <v>42</v>
      </c>
      <c r="E27" s="29">
        <v>2.44</v>
      </c>
      <c r="F27" s="29">
        <v>20.4558</v>
      </c>
      <c r="G27" s="29" t="s">
        <v>43</v>
      </c>
      <c r="H27" s="29">
        <v>3.35</v>
      </c>
      <c r="I27" s="29">
        <v>16634.5046</v>
      </c>
      <c r="J27" s="29" t="s">
        <v>44</v>
      </c>
      <c r="K27" s="29">
        <v>3.573</v>
      </c>
      <c r="L27" s="29">
        <v>654.28710000000001</v>
      </c>
      <c r="O27" s="17">
        <f>($O$2/$M$2)*F27</f>
        <v>2.1457556778032867</v>
      </c>
      <c r="P27" s="3"/>
      <c r="R27" s="17">
        <f>($R$2/$P$2)*I27</f>
        <v>1745.252184099262</v>
      </c>
      <c r="S27" s="3"/>
      <c r="U27" s="17">
        <f>($S$2/$U$2)*L27</f>
        <v>1202.162433974428</v>
      </c>
      <c r="AD27" s="7">
        <v>43003</v>
      </c>
    </row>
    <row r="28" spans="1:30" x14ac:dyDescent="0.25">
      <c r="A28" s="11" t="s">
        <v>63</v>
      </c>
      <c r="B28" s="27">
        <v>43047</v>
      </c>
      <c r="C28" s="28">
        <v>0.50571759259259264</v>
      </c>
      <c r="D28" s="11" t="s">
        <v>42</v>
      </c>
      <c r="E28" s="29">
        <v>2.4460000000000002</v>
      </c>
      <c r="F28" s="29">
        <v>20.428000000000001</v>
      </c>
      <c r="G28" s="29" t="s">
        <v>43</v>
      </c>
      <c r="H28" s="29">
        <v>3.3559999999999999</v>
      </c>
      <c r="I28" s="29">
        <v>19780.775600000001</v>
      </c>
      <c r="J28" s="29" t="s">
        <v>44</v>
      </c>
      <c r="K28" s="29">
        <v>3.5760000000000001</v>
      </c>
      <c r="L28" s="29">
        <v>704.11379999999997</v>
      </c>
      <c r="O28" s="17">
        <f>($O$2/$M$2)*F28</f>
        <v>2.1428395362765347</v>
      </c>
      <c r="P28" s="3"/>
      <c r="R28" s="17">
        <f>($R$2/$P$2)*I28</f>
        <v>2075.3513644811155</v>
      </c>
      <c r="S28" s="3"/>
      <c r="U28" s="17">
        <f>($S$2/$U$2)*L28</f>
        <v>1293.7121327976413</v>
      </c>
      <c r="AD28" s="7">
        <v>43003</v>
      </c>
    </row>
    <row r="29" spans="1:30" x14ac:dyDescent="0.25">
      <c r="A29" s="11" t="s">
        <v>64</v>
      </c>
      <c r="B29" s="27">
        <v>43047</v>
      </c>
      <c r="C29" s="28">
        <v>0.50980324074074079</v>
      </c>
      <c r="D29" s="11" t="s">
        <v>42</v>
      </c>
      <c r="E29" s="29">
        <v>2.4430000000000001</v>
      </c>
      <c r="F29" s="29">
        <v>20.396999999999998</v>
      </c>
      <c r="G29" s="29" t="s">
        <v>43</v>
      </c>
      <c r="H29" s="29">
        <v>3.3559999999999999</v>
      </c>
      <c r="I29" s="29">
        <v>23245.662499999999</v>
      </c>
      <c r="J29" s="29" t="s">
        <v>44</v>
      </c>
      <c r="K29" s="29">
        <v>3.5760000000000001</v>
      </c>
      <c r="L29" s="29">
        <v>735.88940000000002</v>
      </c>
      <c r="O29" s="17">
        <f>($O$2/$M$2)*F29</f>
        <v>2.1395877237826744</v>
      </c>
      <c r="P29" s="3"/>
      <c r="R29" s="17">
        <f>($R$2/$P$2)*I29</f>
        <v>2438.8789581962847</v>
      </c>
      <c r="S29" s="3"/>
      <c r="U29" s="17">
        <f>($S$2/$U$2)*L29</f>
        <v>1352.0954214747342</v>
      </c>
      <c r="AD29" s="7">
        <v>43003</v>
      </c>
    </row>
    <row r="30" spans="1:30" x14ac:dyDescent="0.25">
      <c r="A30" s="5" t="s">
        <v>41</v>
      </c>
      <c r="B30" s="7">
        <v>43047</v>
      </c>
      <c r="C30" s="8">
        <v>0.51346064814814818</v>
      </c>
      <c r="D30" s="5" t="s">
        <v>42</v>
      </c>
      <c r="E30" s="9">
        <v>2.4430000000000001</v>
      </c>
      <c r="F30" s="9">
        <v>38.574399999999997</v>
      </c>
      <c r="G30" s="9" t="s">
        <v>43</v>
      </c>
      <c r="H30" s="9">
        <v>3.3530000000000002</v>
      </c>
      <c r="I30" s="9">
        <v>3812.0459999999998</v>
      </c>
      <c r="J30" s="9" t="s">
        <v>44</v>
      </c>
      <c r="K30" s="9">
        <v>3.573</v>
      </c>
      <c r="L30" s="9">
        <v>730.923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43003</v>
      </c>
    </row>
    <row r="31" spans="1:30" x14ac:dyDescent="0.25">
      <c r="A31" s="5" t="s">
        <v>41</v>
      </c>
      <c r="B31" s="7">
        <v>43047</v>
      </c>
      <c r="C31" s="8">
        <v>0.51754629629629634</v>
      </c>
      <c r="D31" s="5" t="s">
        <v>42</v>
      </c>
      <c r="E31" s="9">
        <v>2.44</v>
      </c>
      <c r="F31" s="9">
        <v>38.825000000000003</v>
      </c>
      <c r="G31" s="9" t="s">
        <v>43</v>
      </c>
      <c r="H31" s="9">
        <v>3.35</v>
      </c>
      <c r="I31" s="9">
        <v>3798.5695999999998</v>
      </c>
      <c r="J31" s="9" t="s">
        <v>44</v>
      </c>
      <c r="K31" s="9">
        <v>3.57</v>
      </c>
      <c r="L31" s="9">
        <v>733.92150000000004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43003</v>
      </c>
    </row>
    <row r="32" spans="1:30" x14ac:dyDescent="0.25">
      <c r="A32" s="5" t="s">
        <v>41</v>
      </c>
      <c r="B32" s="7">
        <v>43047</v>
      </c>
      <c r="C32" s="8">
        <v>0.5216319444444445</v>
      </c>
      <c r="D32" s="5" t="s">
        <v>42</v>
      </c>
      <c r="E32" s="9">
        <v>2.4430000000000001</v>
      </c>
      <c r="F32" s="9">
        <v>38.224499999999999</v>
      </c>
      <c r="G32" s="9" t="s">
        <v>43</v>
      </c>
      <c r="H32" s="9">
        <v>3.35</v>
      </c>
      <c r="I32" s="9">
        <v>3744.38</v>
      </c>
      <c r="J32" s="9" t="s">
        <v>44</v>
      </c>
      <c r="K32" s="9">
        <v>3.573</v>
      </c>
      <c r="L32" s="9">
        <v>719.71960000000001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43003</v>
      </c>
    </row>
    <row r="33" spans="1:30" x14ac:dyDescent="0.25">
      <c r="A33" s="5" t="s">
        <v>41</v>
      </c>
      <c r="B33" s="7">
        <v>43047</v>
      </c>
      <c r="C33" s="8">
        <v>0.52571759259259265</v>
      </c>
      <c r="D33" s="5" t="s">
        <v>42</v>
      </c>
      <c r="E33" s="9">
        <v>2.4460000000000002</v>
      </c>
      <c r="F33" s="9">
        <v>38.841299999999997</v>
      </c>
      <c r="G33" s="9" t="s">
        <v>43</v>
      </c>
      <c r="H33" s="9">
        <v>3.3559999999999999</v>
      </c>
      <c r="I33" s="9">
        <v>3784.4792000000002</v>
      </c>
      <c r="J33" s="9" t="s">
        <v>44</v>
      </c>
      <c r="K33" s="9">
        <v>3.5760000000000001</v>
      </c>
      <c r="L33" s="9">
        <v>734.67089999999996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43003</v>
      </c>
    </row>
    <row r="34" spans="1:30" x14ac:dyDescent="0.25">
      <c r="A34" s="11" t="s">
        <v>65</v>
      </c>
      <c r="B34" s="27">
        <v>43047</v>
      </c>
      <c r="C34" s="28">
        <v>0.52937500000000004</v>
      </c>
      <c r="D34" s="11" t="s">
        <v>42</v>
      </c>
      <c r="E34" s="29">
        <v>2.44</v>
      </c>
      <c r="F34" s="29">
        <v>20.485299999999999</v>
      </c>
      <c r="G34" s="29" t="s">
        <v>43</v>
      </c>
      <c r="H34" s="29">
        <v>3.35</v>
      </c>
      <c r="I34" s="29">
        <v>5209.6661000000004</v>
      </c>
      <c r="J34" s="29" t="s">
        <v>44</v>
      </c>
      <c r="K34" s="29">
        <v>3.57</v>
      </c>
      <c r="L34" s="29">
        <v>526.19140000000004</v>
      </c>
      <c r="O34" s="19">
        <f>($O$2/$M$2)*F34</f>
        <v>2.1488501445313144</v>
      </c>
      <c r="R34" s="19">
        <f>($R$2/$P$2)*I34</f>
        <v>546.58562777113809</v>
      </c>
      <c r="U34" s="19">
        <f>($S$2/$U$2)*L34</f>
        <v>966.80422731918748</v>
      </c>
      <c r="AD34" s="7">
        <v>43003</v>
      </c>
    </row>
    <row r="35" spans="1:30" x14ac:dyDescent="0.25">
      <c r="A35" s="11" t="s">
        <v>66</v>
      </c>
      <c r="B35" s="27">
        <v>43047</v>
      </c>
      <c r="C35" s="28">
        <v>0.53304398148148147</v>
      </c>
      <c r="D35" s="11" t="s">
        <v>42</v>
      </c>
      <c r="E35" s="29">
        <v>2.44</v>
      </c>
      <c r="F35" s="29">
        <v>20.096399999999999</v>
      </c>
      <c r="G35" s="29" t="s">
        <v>43</v>
      </c>
      <c r="H35" s="29">
        <v>3.35</v>
      </c>
      <c r="I35" s="29">
        <v>6591.4463999999998</v>
      </c>
      <c r="J35" s="29" t="s">
        <v>44</v>
      </c>
      <c r="K35" s="29">
        <v>3.57</v>
      </c>
      <c r="L35" s="29">
        <v>525.85839999999996</v>
      </c>
      <c r="O35" s="19">
        <f>($O$2/$M$2)*F35</f>
        <v>2.1080556323099544</v>
      </c>
      <c r="R35" s="19">
        <f>($R$2/$P$2)*I35</f>
        <v>691.55869096175047</v>
      </c>
      <c r="U35" s="19">
        <f>($S$2/$U$2)*L35</f>
        <v>966.19238568190985</v>
      </c>
      <c r="AD35" s="7">
        <v>43003</v>
      </c>
    </row>
    <row r="36" spans="1:30" x14ac:dyDescent="0.25">
      <c r="A36" s="11" t="s">
        <v>67</v>
      </c>
      <c r="B36" s="27">
        <v>43047</v>
      </c>
      <c r="C36" s="28">
        <v>0.53711805555555558</v>
      </c>
      <c r="D36" s="11" t="s">
        <v>42</v>
      </c>
      <c r="E36" s="29">
        <v>2.44</v>
      </c>
      <c r="F36" s="29">
        <v>19.978999999999999</v>
      </c>
      <c r="G36" s="29" t="s">
        <v>43</v>
      </c>
      <c r="H36" s="29">
        <v>3.35</v>
      </c>
      <c r="I36" s="29">
        <v>7168.2503999999999</v>
      </c>
      <c r="J36" s="29" t="s">
        <v>44</v>
      </c>
      <c r="K36" s="29">
        <v>3.57</v>
      </c>
      <c r="L36" s="29">
        <v>528.41660000000002</v>
      </c>
      <c r="O36" s="19">
        <f>($O$2/$M$2)*F36</f>
        <v>2.0957407037041751</v>
      </c>
      <c r="R36" s="19">
        <f>($R$2/$P$2)*I36</f>
        <v>752.07557829948291</v>
      </c>
      <c r="U36" s="19">
        <f>($S$2/$U$2)*L36</f>
        <v>970.89272585152878</v>
      </c>
      <c r="AD36" s="7">
        <v>43003</v>
      </c>
    </row>
    <row r="37" spans="1:30" x14ac:dyDescent="0.25">
      <c r="A37" s="11" t="s">
        <v>68</v>
      </c>
      <c r="B37" s="27">
        <v>43047</v>
      </c>
      <c r="C37" s="28">
        <v>0.54121527777777778</v>
      </c>
      <c r="D37" s="11" t="s">
        <v>42</v>
      </c>
      <c r="E37" s="29">
        <v>2.4460000000000002</v>
      </c>
      <c r="F37" s="29">
        <v>20.214600000000001</v>
      </c>
      <c r="G37" s="29" t="s">
        <v>43</v>
      </c>
      <c r="H37" s="29">
        <v>3.3559999999999999</v>
      </c>
      <c r="I37" s="29">
        <v>8182.5091000000002</v>
      </c>
      <c r="J37" s="29" t="s">
        <v>44</v>
      </c>
      <c r="K37" s="29">
        <v>3.5760000000000001</v>
      </c>
      <c r="L37" s="29">
        <v>537.78539999999998</v>
      </c>
      <c r="O37" s="19">
        <f>($O$2/$M$2)*F37</f>
        <v>2.1204544786575115</v>
      </c>
      <c r="R37" s="19">
        <f>($R$2/$P$2)*I37</f>
        <v>858.48915982668257</v>
      </c>
      <c r="U37" s="19">
        <f>($S$2/$U$2)*L37</f>
        <v>988.10660552517595</v>
      </c>
      <c r="AD37" s="7">
        <v>43003</v>
      </c>
    </row>
    <row r="38" spans="1:30" x14ac:dyDescent="0.25">
      <c r="A38" s="11" t="s">
        <v>69</v>
      </c>
      <c r="B38" s="27">
        <v>43047</v>
      </c>
      <c r="C38" s="28">
        <v>0.5452893518518519</v>
      </c>
      <c r="D38" s="11" t="s">
        <v>42</v>
      </c>
      <c r="E38" s="29">
        <v>2.44</v>
      </c>
      <c r="F38" s="29">
        <v>20.218599999999999</v>
      </c>
      <c r="G38" s="29" t="s">
        <v>43</v>
      </c>
      <c r="H38" s="29">
        <v>3.35</v>
      </c>
      <c r="I38" s="29">
        <v>8435.6062000000002</v>
      </c>
      <c r="J38" s="29" t="s">
        <v>44</v>
      </c>
      <c r="K38" s="29">
        <v>3.57</v>
      </c>
      <c r="L38" s="29">
        <v>519.13589999999999</v>
      </c>
      <c r="O38" s="19">
        <f>($O$2/$M$2)*F38</f>
        <v>2.1208740673663962</v>
      </c>
      <c r="R38" s="19">
        <f>($R$2/$P$2)*I38</f>
        <v>885.04349836491531</v>
      </c>
      <c r="T38" s="19">
        <f>($S$2/$U$2)*L38</f>
        <v>953.84071779423016</v>
      </c>
      <c r="AD38" s="7">
        <v>43003</v>
      </c>
    </row>
    <row r="39" spans="1:30" x14ac:dyDescent="0.25">
      <c r="A39" s="11" t="s">
        <v>70</v>
      </c>
      <c r="B39" s="27">
        <v>43047</v>
      </c>
      <c r="C39" s="28">
        <v>0.54937500000000006</v>
      </c>
      <c r="D39" s="11" t="s">
        <v>42</v>
      </c>
      <c r="E39" s="29">
        <v>2.4460000000000002</v>
      </c>
      <c r="F39" s="29">
        <v>19.6418</v>
      </c>
      <c r="G39" s="29" t="s">
        <v>43</v>
      </c>
      <c r="H39" s="29">
        <v>3.3559999999999999</v>
      </c>
      <c r="I39" s="29">
        <v>5156.3288000000002</v>
      </c>
      <c r="J39" s="29" t="s">
        <v>44</v>
      </c>
      <c r="K39" s="29">
        <v>3.5760000000000001</v>
      </c>
      <c r="L39" s="29">
        <v>519.74480000000005</v>
      </c>
      <c r="O39" s="26">
        <f>($O$2/$M$2)*F39</f>
        <v>2.0603693755451555</v>
      </c>
      <c r="R39" s="16">
        <f>($R$2/$P$2)*I39</f>
        <v>540.98960663571108</v>
      </c>
      <c r="U39" s="16">
        <f>($S$2/$U$2)*L39</f>
        <v>954.95948768293363</v>
      </c>
      <c r="AD39" s="7">
        <v>43003</v>
      </c>
    </row>
    <row r="40" spans="1:30" x14ac:dyDescent="0.25">
      <c r="A40" s="11" t="s">
        <v>71</v>
      </c>
      <c r="B40" s="27">
        <v>43047</v>
      </c>
      <c r="C40" s="28">
        <v>0.55303240740740744</v>
      </c>
      <c r="D40" s="11" t="s">
        <v>42</v>
      </c>
      <c r="E40" s="29">
        <v>2.44</v>
      </c>
      <c r="F40" s="29">
        <v>18.4374</v>
      </c>
      <c r="G40" s="29" t="s">
        <v>43</v>
      </c>
      <c r="H40" s="29">
        <v>3.35</v>
      </c>
      <c r="I40" s="29">
        <v>7180.1102000000001</v>
      </c>
      <c r="J40" s="29" t="s">
        <v>44</v>
      </c>
      <c r="K40" s="29">
        <v>3.57</v>
      </c>
      <c r="L40" s="29">
        <v>553.41139999999996</v>
      </c>
      <c r="O40" s="16">
        <f>($O$2/$M$2)*F40</f>
        <v>1.9340312152998327</v>
      </c>
      <c r="R40" s="16">
        <f>($R$2/$P$2)*I40</f>
        <v>753.31987996945747</v>
      </c>
      <c r="T40" s="16">
        <f>($S$2/$U$2)*L40</f>
        <v>1016.8172284203613</v>
      </c>
      <c r="AD40" s="7">
        <v>43003</v>
      </c>
    </row>
    <row r="41" spans="1:30" x14ac:dyDescent="0.25">
      <c r="A41" s="11" t="s">
        <v>72</v>
      </c>
      <c r="B41" s="27">
        <v>43047</v>
      </c>
      <c r="C41" s="28">
        <v>0.55668981481481483</v>
      </c>
      <c r="D41" s="11" t="s">
        <v>42</v>
      </c>
      <c r="E41" s="29">
        <v>2.44</v>
      </c>
      <c r="F41" s="29">
        <v>18.312100000000001</v>
      </c>
      <c r="G41" s="29" t="s">
        <v>43</v>
      </c>
      <c r="H41" s="29">
        <v>3.35</v>
      </c>
      <c r="I41" s="29">
        <v>7703.1966000000002</v>
      </c>
      <c r="J41" s="29" t="s">
        <v>44</v>
      </c>
      <c r="K41" s="29">
        <v>3.57</v>
      </c>
      <c r="L41" s="29">
        <v>527.87379999999996</v>
      </c>
      <c r="O41" s="16">
        <f>($O$2/$M$2)*F41</f>
        <v>1.9208875989940049</v>
      </c>
      <c r="R41" s="16">
        <f>($R$2/$P$2)*I41</f>
        <v>808.20084601112853</v>
      </c>
      <c r="U41" s="16">
        <f>($S$2/$U$2)*L41</f>
        <v>969.89540560914372</v>
      </c>
      <c r="AD41" s="7">
        <v>43003</v>
      </c>
    </row>
    <row r="42" spans="1:30" x14ac:dyDescent="0.25">
      <c r="A42" s="11" t="s">
        <v>73</v>
      </c>
      <c r="B42" s="27">
        <v>43047</v>
      </c>
      <c r="C42" s="28">
        <v>0.56077546296296299</v>
      </c>
      <c r="D42" s="11" t="s">
        <v>42</v>
      </c>
      <c r="E42" s="29">
        <v>2.4430000000000001</v>
      </c>
      <c r="F42" s="29">
        <v>18.0928</v>
      </c>
      <c r="G42" s="29" t="s">
        <v>43</v>
      </c>
      <c r="H42" s="29">
        <v>3.3530000000000002</v>
      </c>
      <c r="I42" s="29">
        <v>8434.4796000000006</v>
      </c>
      <c r="J42" s="29" t="s">
        <v>44</v>
      </c>
      <c r="K42" s="29">
        <v>3.573</v>
      </c>
      <c r="L42" s="29">
        <v>530.41099999999994</v>
      </c>
      <c r="O42" s="16">
        <f t="shared" ref="O39:O43" si="0">($O$2/$M$2)*F42</f>
        <v>1.8978836480293757</v>
      </c>
      <c r="R42" s="16">
        <f>($R$2/$P$2)*I42</f>
        <v>884.92529820459276</v>
      </c>
      <c r="U42" s="16">
        <f>($S$2/$U$2)*L42</f>
        <v>974.55716117100621</v>
      </c>
      <c r="AD42" s="7">
        <v>43003</v>
      </c>
    </row>
    <row r="43" spans="1:30" x14ac:dyDescent="0.25">
      <c r="A43" s="11" t="s">
        <v>74</v>
      </c>
      <c r="B43" s="27">
        <v>43047</v>
      </c>
      <c r="C43" s="28">
        <v>0.56443287037037038</v>
      </c>
      <c r="D43" s="11" t="s">
        <v>42</v>
      </c>
      <c r="E43" s="29">
        <v>2.4460000000000002</v>
      </c>
      <c r="F43" s="29">
        <v>17.683599999999998</v>
      </c>
      <c r="G43" s="29" t="s">
        <v>43</v>
      </c>
      <c r="H43" s="29">
        <v>3.3559999999999999</v>
      </c>
      <c r="I43" s="29">
        <v>8809.4567999999999</v>
      </c>
      <c r="J43" s="29" t="s">
        <v>44</v>
      </c>
      <c r="K43" s="29">
        <v>3.5760000000000001</v>
      </c>
      <c r="L43" s="29">
        <v>531.15039999999999</v>
      </c>
      <c r="O43" s="16">
        <f t="shared" si="0"/>
        <v>1.8549597231104231</v>
      </c>
      <c r="R43" s="16">
        <f>($R$2/$P$2)*I43</f>
        <v>924.26700347469887</v>
      </c>
      <c r="U43" s="16">
        <f>($S$2/$U$2)*L43</f>
        <v>975.91570683648058</v>
      </c>
      <c r="AD43" s="7">
        <v>43003</v>
      </c>
    </row>
    <row r="44" spans="1:30" x14ac:dyDescent="0.25">
      <c r="A44" s="5" t="s">
        <v>41</v>
      </c>
      <c r="B44" s="7">
        <v>43047</v>
      </c>
      <c r="C44" s="8">
        <v>0.56809027777777776</v>
      </c>
      <c r="D44" s="5" t="s">
        <v>42</v>
      </c>
      <c r="E44" s="9">
        <v>2.44</v>
      </c>
      <c r="F44" s="9">
        <v>38.370699999999999</v>
      </c>
      <c r="G44" s="9" t="s">
        <v>43</v>
      </c>
      <c r="H44" s="9">
        <v>3.35</v>
      </c>
      <c r="I44" s="9">
        <v>3746.4749000000002</v>
      </c>
      <c r="J44" s="9" t="s">
        <v>44</v>
      </c>
      <c r="K44" s="9">
        <v>3.57</v>
      </c>
      <c r="L44" s="9">
        <v>705.46699999999998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43003</v>
      </c>
    </row>
    <row r="45" spans="1:30" x14ac:dyDescent="0.25">
      <c r="A45" s="5" t="s">
        <v>41</v>
      </c>
      <c r="B45" s="7">
        <v>43047</v>
      </c>
      <c r="C45" s="8">
        <v>0.57217592592592592</v>
      </c>
      <c r="D45" s="5" t="s">
        <v>42</v>
      </c>
      <c r="E45" s="9">
        <v>2.4460000000000002</v>
      </c>
      <c r="F45" s="9">
        <v>38.8932</v>
      </c>
      <c r="G45" s="9" t="s">
        <v>43</v>
      </c>
      <c r="H45" s="9">
        <v>3.3530000000000002</v>
      </c>
      <c r="I45" s="9">
        <v>3794.9187999999999</v>
      </c>
      <c r="J45" s="9" t="s">
        <v>44</v>
      </c>
      <c r="K45" s="9">
        <v>3.5760000000000001</v>
      </c>
      <c r="L45" s="9">
        <v>732.87350000000004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43003</v>
      </c>
    </row>
    <row r="46" spans="1:30" x14ac:dyDescent="0.25">
      <c r="A46" s="5" t="s">
        <v>41</v>
      </c>
      <c r="B46" s="7">
        <v>43047</v>
      </c>
      <c r="C46" s="8">
        <v>0.57583333333333331</v>
      </c>
      <c r="D46" s="5" t="s">
        <v>42</v>
      </c>
      <c r="E46" s="9">
        <v>2.44</v>
      </c>
      <c r="F46" s="9">
        <v>38.770800000000001</v>
      </c>
      <c r="G46" s="9" t="s">
        <v>43</v>
      </c>
      <c r="H46" s="9">
        <v>3.35</v>
      </c>
      <c r="I46" s="9">
        <v>3816.0644000000002</v>
      </c>
      <c r="J46" s="9" t="s">
        <v>44</v>
      </c>
      <c r="K46" s="9">
        <v>3.57</v>
      </c>
      <c r="L46" s="9">
        <v>730.36120000000005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43003</v>
      </c>
    </row>
    <row r="47" spans="1:30" x14ac:dyDescent="0.25">
      <c r="A47" s="5" t="s">
        <v>41</v>
      </c>
      <c r="B47" s="7">
        <v>43047</v>
      </c>
      <c r="C47" s="8">
        <v>0.5799305555555555</v>
      </c>
      <c r="D47" s="5" t="s">
        <v>42</v>
      </c>
      <c r="E47" s="9">
        <v>2.4460000000000002</v>
      </c>
      <c r="F47" s="9">
        <v>38.392000000000003</v>
      </c>
      <c r="G47" s="9" t="s">
        <v>43</v>
      </c>
      <c r="H47" s="9">
        <v>3.3559999999999999</v>
      </c>
      <c r="I47" s="9">
        <v>3779.7244999999998</v>
      </c>
      <c r="J47" s="9" t="s">
        <v>44</v>
      </c>
      <c r="K47" s="9">
        <v>3.58</v>
      </c>
      <c r="L47" s="9">
        <v>730.55359999999996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43003</v>
      </c>
    </row>
    <row r="48" spans="1:30" x14ac:dyDescent="0.25">
      <c r="A48" s="11" t="s">
        <v>75</v>
      </c>
      <c r="B48" s="27">
        <v>43047</v>
      </c>
      <c r="C48" s="28">
        <v>0.58401620370370366</v>
      </c>
      <c r="D48" s="11" t="s">
        <v>42</v>
      </c>
      <c r="E48" s="29">
        <v>2.4460000000000002</v>
      </c>
      <c r="F48" s="29">
        <v>19.8202</v>
      </c>
      <c r="G48" s="29" t="s">
        <v>43</v>
      </c>
      <c r="H48" s="29">
        <v>3.3559999999999999</v>
      </c>
      <c r="I48" s="29">
        <v>5216.5625</v>
      </c>
      <c r="J48" s="29" t="s">
        <v>44</v>
      </c>
      <c r="K48" s="29">
        <v>3.5760000000000001</v>
      </c>
      <c r="L48" s="29">
        <v>519.75480000000005</v>
      </c>
      <c r="O48" s="22">
        <f>($O$2/$M$2)*F48</f>
        <v>2.0790830319614337</v>
      </c>
      <c r="R48" s="22">
        <f>($R$2/$P$2)*I48</f>
        <v>547.30918145980172</v>
      </c>
      <c r="T48" s="22">
        <f>($S$2/$U$2)*L48</f>
        <v>954.97786130567465</v>
      </c>
      <c r="AD48" s="7">
        <v>43003</v>
      </c>
    </row>
    <row r="49" spans="1:30" x14ac:dyDescent="0.25">
      <c r="A49" s="11" t="s">
        <v>76</v>
      </c>
      <c r="B49" s="27">
        <v>43047</v>
      </c>
      <c r="C49" s="28">
        <v>0.58767361111111105</v>
      </c>
      <c r="D49" s="11" t="s">
        <v>42</v>
      </c>
      <c r="E49" s="29">
        <v>2.4460000000000002</v>
      </c>
      <c r="F49" s="29">
        <v>18.909199999999998</v>
      </c>
      <c r="G49" s="29" t="s">
        <v>43</v>
      </c>
      <c r="H49" s="29">
        <v>3.3559999999999999</v>
      </c>
      <c r="I49" s="29">
        <v>6225.5057999999999</v>
      </c>
      <c r="J49" s="29" t="s">
        <v>44</v>
      </c>
      <c r="K49" s="29">
        <v>3.5760000000000001</v>
      </c>
      <c r="L49" s="29">
        <v>509.31020000000001</v>
      </c>
      <c r="O49" s="22">
        <f>($O$2/$M$2)*F49</f>
        <v>1.9835217035128376</v>
      </c>
      <c r="R49" s="22">
        <f>($R$2/$P$2)*I49</f>
        <v>653.16508401293913</v>
      </c>
      <c r="U49" s="22">
        <f>($S$2/$U$2)*L49</f>
        <v>935.78734729754376</v>
      </c>
      <c r="AD49" s="7">
        <v>43003</v>
      </c>
    </row>
    <row r="50" spans="1:30" x14ac:dyDescent="0.25">
      <c r="A50" s="11" t="s">
        <v>77</v>
      </c>
      <c r="B50" s="27">
        <v>43047</v>
      </c>
      <c r="C50" s="28">
        <v>0.59175925925925921</v>
      </c>
      <c r="D50" s="11" t="s">
        <v>42</v>
      </c>
      <c r="E50" s="29">
        <v>2.44</v>
      </c>
      <c r="F50" s="29">
        <v>18.0898</v>
      </c>
      <c r="G50" s="29" t="s">
        <v>43</v>
      </c>
      <c r="H50" s="29">
        <v>3.35</v>
      </c>
      <c r="I50" s="29">
        <v>6703.7175999999999</v>
      </c>
      <c r="J50" s="29" t="s">
        <v>44</v>
      </c>
      <c r="K50" s="29">
        <v>3.57</v>
      </c>
      <c r="L50" s="29">
        <v>511.79880000000003</v>
      </c>
      <c r="O50" s="22">
        <f>($O$2/$M$2)*F50</f>
        <v>1.8975689564977118</v>
      </c>
      <c r="R50" s="22">
        <f>($R$2/$P$2)*I50</f>
        <v>703.33791503383054</v>
      </c>
      <c r="U50" s="22">
        <f>($S$2/$U$2)*L50</f>
        <v>940.35980705288478</v>
      </c>
      <c r="AD50" s="7">
        <v>43003</v>
      </c>
    </row>
    <row r="51" spans="1:30" x14ac:dyDescent="0.25">
      <c r="A51" s="11" t="s">
        <v>78</v>
      </c>
      <c r="B51" s="27">
        <v>43047</v>
      </c>
      <c r="C51" s="28">
        <v>0.59584490740740736</v>
      </c>
      <c r="D51" s="11" t="s">
        <v>42</v>
      </c>
      <c r="E51" s="29">
        <v>2.4430000000000001</v>
      </c>
      <c r="F51" s="29">
        <v>17.677</v>
      </c>
      <c r="G51" s="29" t="s">
        <v>43</v>
      </c>
      <c r="H51" s="29">
        <v>3.3530000000000002</v>
      </c>
      <c r="I51" s="29">
        <v>7231.0456000000004</v>
      </c>
      <c r="J51" s="29" t="s">
        <v>44</v>
      </c>
      <c r="K51" s="29">
        <v>3.573</v>
      </c>
      <c r="L51" s="29">
        <v>524.37279999999998</v>
      </c>
      <c r="O51" s="22">
        <f>($O$2/$M$2)*F51</f>
        <v>1.8542674017407628</v>
      </c>
      <c r="R51" s="22">
        <f>($R$2/$P$2)*I51</f>
        <v>758.66389953815394</v>
      </c>
      <c r="U51" s="22">
        <f>($S$2/$U$2)*L51</f>
        <v>963.46280028749754</v>
      </c>
      <c r="AD51" s="7">
        <v>43003</v>
      </c>
    </row>
    <row r="52" spans="1:30" x14ac:dyDescent="0.25">
      <c r="A52" s="11" t="s">
        <v>79</v>
      </c>
      <c r="B52" s="27">
        <v>43047</v>
      </c>
      <c r="C52" s="28">
        <v>0.59991898148148148</v>
      </c>
      <c r="D52" s="11" t="s">
        <v>42</v>
      </c>
      <c r="E52" s="29">
        <v>2.4460000000000002</v>
      </c>
      <c r="F52" s="29">
        <v>17.639199999999999</v>
      </c>
      <c r="G52" s="29" t="s">
        <v>43</v>
      </c>
      <c r="H52" s="29">
        <v>3.3559999999999999</v>
      </c>
      <c r="I52" s="29">
        <v>7827.9675999999999</v>
      </c>
      <c r="J52" s="29" t="s">
        <v>44</v>
      </c>
      <c r="K52" s="29">
        <v>3.5760000000000001</v>
      </c>
      <c r="L52" s="29">
        <v>529.18600000000004</v>
      </c>
      <c r="O52" s="22">
        <f>($O$2/$M$2)*F52</f>
        <v>1.8503022884417979</v>
      </c>
      <c r="R52" s="22">
        <f>($R$2/$P$2)*I52</f>
        <v>821.29151901273076</v>
      </c>
      <c r="U52" s="22">
        <f>($S$2/$U$2)*L52</f>
        <v>972.30639238522622</v>
      </c>
      <c r="AD52" s="7">
        <v>43003</v>
      </c>
    </row>
    <row r="53" spans="1:30" x14ac:dyDescent="0.25">
      <c r="A53" s="11" t="s">
        <v>80</v>
      </c>
      <c r="B53" s="27">
        <v>43047</v>
      </c>
      <c r="C53" s="28">
        <v>0.60400462962962964</v>
      </c>
      <c r="D53" s="11" t="s">
        <v>42</v>
      </c>
      <c r="E53" s="29">
        <v>2.4460000000000002</v>
      </c>
      <c r="F53" s="29">
        <v>19.6783</v>
      </c>
      <c r="G53" s="29" t="s">
        <v>43</v>
      </c>
      <c r="H53" s="29">
        <v>3.3559999999999999</v>
      </c>
      <c r="I53" s="29">
        <v>5001.2259999999997</v>
      </c>
      <c r="J53" s="29" t="s">
        <v>44</v>
      </c>
      <c r="K53" s="29">
        <v>3.5760000000000001</v>
      </c>
      <c r="L53" s="29">
        <v>527.7242</v>
      </c>
      <c r="O53" s="24">
        <f>($O$2/$M$2)*F53</f>
        <v>2.0641981225137327</v>
      </c>
      <c r="R53" s="24">
        <f t="shared" ref="R48:R53" si="1">($R$2/$P$2)*I53</f>
        <v>524.71659418543879</v>
      </c>
      <c r="U53" s="24">
        <f>($S$2/$U$2)*L53</f>
        <v>969.62053621293751</v>
      </c>
      <c r="AD53" s="7">
        <v>43003</v>
      </c>
    </row>
    <row r="54" spans="1:30" x14ac:dyDescent="0.25">
      <c r="A54" s="11" t="s">
        <v>81</v>
      </c>
      <c r="B54" s="27">
        <v>43047</v>
      </c>
      <c r="C54" s="28">
        <v>0.60767361111111107</v>
      </c>
      <c r="D54" s="11" t="s">
        <v>42</v>
      </c>
      <c r="E54" s="29">
        <v>2.4460000000000002</v>
      </c>
      <c r="F54" s="29">
        <v>18.215199999999999</v>
      </c>
      <c r="G54" s="29" t="s">
        <v>43</v>
      </c>
      <c r="H54" s="29">
        <v>3.3530000000000002</v>
      </c>
      <c r="I54" s="29">
        <v>5711.0514999999996</v>
      </c>
      <c r="J54" s="29" t="s">
        <v>44</v>
      </c>
      <c r="K54" s="29">
        <v>3.573</v>
      </c>
      <c r="L54" s="29">
        <v>526.80640000000005</v>
      </c>
      <c r="O54" s="24">
        <f>($O$2/$M$2)*F54</f>
        <v>1.9107230625212617</v>
      </c>
      <c r="R54" s="24">
        <f t="shared" ref="R54:R57" si="2">($R$2/$P$2)*I54</f>
        <v>599.18977712617698</v>
      </c>
      <c r="U54" s="24">
        <f>($S$2/$U$2)*L54</f>
        <v>967.93420511776287</v>
      </c>
      <c r="AD54" s="7">
        <v>43003</v>
      </c>
    </row>
    <row r="55" spans="1:30" x14ac:dyDescent="0.25">
      <c r="A55" s="11" t="s">
        <v>82</v>
      </c>
      <c r="B55" s="27">
        <v>43047</v>
      </c>
      <c r="C55" s="28">
        <v>0.61133101851851845</v>
      </c>
      <c r="D55" s="11" t="s">
        <v>42</v>
      </c>
      <c r="E55" s="29">
        <v>2.4430000000000001</v>
      </c>
      <c r="F55" s="29">
        <v>17.3706</v>
      </c>
      <c r="G55" s="29" t="s">
        <v>43</v>
      </c>
      <c r="H55" s="29">
        <v>3.3559999999999999</v>
      </c>
      <c r="I55" s="29">
        <v>6633.7777999999998</v>
      </c>
      <c r="J55" s="29" t="s">
        <v>44</v>
      </c>
      <c r="K55" s="29">
        <v>3.5760000000000001</v>
      </c>
      <c r="L55" s="29">
        <v>524.53800000000001</v>
      </c>
      <c r="O55" s="24">
        <f t="shared" ref="O55:O57" si="3">($O$2/$M$2)*F55</f>
        <v>1.8221269066401593</v>
      </c>
      <c r="R55" s="24">
        <f t="shared" si="2"/>
        <v>695.99999955990256</v>
      </c>
      <c r="U55" s="24">
        <f>($S$2/$U$2)*L55</f>
        <v>963.76633253518003</v>
      </c>
      <c r="AD55" s="7">
        <v>43003</v>
      </c>
    </row>
    <row r="56" spans="1:30" x14ac:dyDescent="0.25">
      <c r="A56" s="11" t="s">
        <v>83</v>
      </c>
      <c r="B56" s="27">
        <v>43047</v>
      </c>
      <c r="C56" s="28">
        <v>0.61540509259259257</v>
      </c>
      <c r="D56" s="11" t="s">
        <v>42</v>
      </c>
      <c r="E56" s="29">
        <v>2.4460000000000002</v>
      </c>
      <c r="F56" s="29">
        <v>16.997399999999999</v>
      </c>
      <c r="G56" s="29" t="s">
        <v>43</v>
      </c>
      <c r="H56" s="29">
        <v>3.3559999999999999</v>
      </c>
      <c r="I56" s="29">
        <v>7163.7222000000002</v>
      </c>
      <c r="J56" s="29" t="s">
        <v>44</v>
      </c>
      <c r="K56" s="29">
        <v>3.5760000000000001</v>
      </c>
      <c r="L56" s="29">
        <v>527.46600000000001</v>
      </c>
      <c r="O56" s="24">
        <f t="shared" si="3"/>
        <v>1.7829792801011732</v>
      </c>
      <c r="R56" s="24">
        <f t="shared" si="2"/>
        <v>751.6004904546644</v>
      </c>
      <c r="T56" s="24">
        <f>($S$2/$U$2)*L56</f>
        <v>969.14612927376322</v>
      </c>
      <c r="AD56" s="7">
        <v>43003</v>
      </c>
    </row>
    <row r="57" spans="1:30" x14ac:dyDescent="0.25">
      <c r="A57" s="11" t="s">
        <v>84</v>
      </c>
      <c r="B57" s="27">
        <v>43047</v>
      </c>
      <c r="C57" s="28">
        <v>0.61949074074074073</v>
      </c>
      <c r="D57" s="11" t="s">
        <v>42</v>
      </c>
      <c r="E57" s="29">
        <v>2.4460000000000002</v>
      </c>
      <c r="F57" s="29">
        <v>16.531600000000001</v>
      </c>
      <c r="G57" s="29" t="s">
        <v>43</v>
      </c>
      <c r="H57" s="29">
        <v>3.3559999999999999</v>
      </c>
      <c r="I57" s="29">
        <v>7354.558</v>
      </c>
      <c r="J57" s="29" t="s">
        <v>44</v>
      </c>
      <c r="K57" s="29">
        <v>3.5760000000000001</v>
      </c>
      <c r="L57" s="29">
        <v>521.75969999999995</v>
      </c>
      <c r="M57" s="3"/>
      <c r="N57" s="2"/>
      <c r="O57" s="24">
        <f t="shared" si="3"/>
        <v>1.7341181749514962</v>
      </c>
      <c r="P57" s="3"/>
      <c r="Q57" s="2"/>
      <c r="R57" s="24">
        <f t="shared" si="2"/>
        <v>771.6225232571519</v>
      </c>
      <c r="S57" s="3"/>
      <c r="U57" s="24">
        <f>($S$2/$U$2)*L57</f>
        <v>958.66158892903024</v>
      </c>
      <c r="AD57" s="7">
        <v>43003</v>
      </c>
    </row>
    <row r="58" spans="1:30" x14ac:dyDescent="0.25">
      <c r="A58" s="5" t="s">
        <v>41</v>
      </c>
      <c r="B58" s="7">
        <v>43047</v>
      </c>
      <c r="C58" s="8">
        <v>0.62314814814814812</v>
      </c>
      <c r="D58" s="5" t="s">
        <v>42</v>
      </c>
      <c r="E58" s="9">
        <v>2.4460000000000002</v>
      </c>
      <c r="F58" s="9">
        <v>37.9602</v>
      </c>
      <c r="G58" s="9" t="s">
        <v>43</v>
      </c>
      <c r="H58" s="9">
        <v>3.3530000000000002</v>
      </c>
      <c r="I58" s="9">
        <v>3754.5544</v>
      </c>
      <c r="J58" s="9" t="s">
        <v>44</v>
      </c>
      <c r="K58" s="9">
        <v>3.5760000000000001</v>
      </c>
      <c r="L58" s="9">
        <v>722.40819999999997</v>
      </c>
      <c r="AD58" s="7">
        <v>43003</v>
      </c>
    </row>
    <row r="59" spans="1:30" x14ac:dyDescent="0.25">
      <c r="A59" s="5" t="s">
        <v>41</v>
      </c>
      <c r="B59" s="7">
        <v>43047</v>
      </c>
      <c r="C59" s="8">
        <v>0.6268055555555555</v>
      </c>
      <c r="D59" s="5" t="s">
        <v>42</v>
      </c>
      <c r="E59" s="9">
        <v>2.44</v>
      </c>
      <c r="F59" s="9">
        <v>38.549100000000003</v>
      </c>
      <c r="G59" s="9" t="s">
        <v>43</v>
      </c>
      <c r="H59" s="9">
        <v>3.3460000000000001</v>
      </c>
      <c r="I59" s="9">
        <v>3802.2846</v>
      </c>
      <c r="J59" s="9" t="s">
        <v>44</v>
      </c>
      <c r="K59" s="9">
        <v>3.57</v>
      </c>
      <c r="L59" s="9">
        <v>728.91309999999999</v>
      </c>
    </row>
    <row r="60" spans="1:30" x14ac:dyDescent="0.25">
      <c r="A60" s="5" t="s">
        <v>41</v>
      </c>
      <c r="B60" s="7">
        <v>43047</v>
      </c>
      <c r="C60" s="8">
        <v>0.63089120370370366</v>
      </c>
      <c r="D60" s="5" t="s">
        <v>42</v>
      </c>
      <c r="E60" s="9">
        <v>2.4460000000000002</v>
      </c>
      <c r="F60" s="9">
        <v>38.6736</v>
      </c>
      <c r="G60" s="9" t="s">
        <v>43</v>
      </c>
      <c r="H60" s="9">
        <v>3.3559999999999999</v>
      </c>
      <c r="I60" s="9">
        <v>3794.6484</v>
      </c>
      <c r="J60" s="9" t="s">
        <v>44</v>
      </c>
      <c r="K60" s="9">
        <v>3.5760000000000001</v>
      </c>
      <c r="L60" s="9">
        <v>731.24350000000004</v>
      </c>
    </row>
    <row r="61" spans="1:30" x14ac:dyDescent="0.25">
      <c r="A61" s="5" t="s">
        <v>41</v>
      </c>
      <c r="B61" s="7">
        <v>43047</v>
      </c>
      <c r="C61" s="8">
        <v>0.63496527777777778</v>
      </c>
      <c r="D61" s="5" t="s">
        <v>42</v>
      </c>
      <c r="E61" s="9">
        <v>2.4460000000000002</v>
      </c>
      <c r="F61" s="9">
        <v>38.328000000000003</v>
      </c>
      <c r="G61" s="9" t="s">
        <v>43</v>
      </c>
      <c r="H61" s="9">
        <v>3.3559999999999999</v>
      </c>
      <c r="I61" s="9">
        <v>3776.7518</v>
      </c>
      <c r="J61" s="9" t="s">
        <v>44</v>
      </c>
      <c r="K61" s="9">
        <v>3.5760000000000001</v>
      </c>
      <c r="L61" s="9">
        <v>729.05790000000002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2018-03-27T19:35:46Z</dcterms:modified>
</cp:coreProperties>
</file>