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lin\Desktop\slopecalculatiomn2017\"/>
    </mc:Choice>
  </mc:AlternateContent>
  <bookViews>
    <workbookView xWindow="0" yWindow="0" windowWidth="19200" windowHeight="1137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14" i="1" s="1"/>
  <c r="O20" i="1" l="1"/>
  <c r="O12" i="1"/>
  <c r="O34" i="1"/>
  <c r="O28" i="1"/>
  <c r="O8" i="1"/>
  <c r="O22" i="1"/>
  <c r="O21" i="1"/>
  <c r="T2" i="1"/>
  <c r="S2" i="1"/>
  <c r="T51" i="1" s="1"/>
  <c r="Q2" i="1"/>
  <c r="P2" i="1"/>
  <c r="R48" i="1" s="1"/>
  <c r="O51" i="1"/>
  <c r="N2" i="1"/>
  <c r="AE2" i="1" s="1"/>
  <c r="U42" i="1" l="1"/>
  <c r="U41" i="1"/>
  <c r="U24" i="1"/>
  <c r="U8" i="1"/>
  <c r="R13" i="1"/>
  <c r="R24" i="1"/>
  <c r="U54" i="1"/>
  <c r="U7" i="1"/>
  <c r="U57" i="1"/>
  <c r="U6" i="1"/>
  <c r="O11" i="1"/>
  <c r="O23" i="1"/>
  <c r="O35" i="1"/>
  <c r="O43" i="1"/>
  <c r="O55" i="1"/>
  <c r="R9" i="1"/>
  <c r="U10" i="1"/>
  <c r="U14" i="1"/>
  <c r="U22" i="1"/>
  <c r="U26" i="1"/>
  <c r="U34" i="1"/>
  <c r="U38" i="1"/>
  <c r="U50" i="1"/>
  <c r="N7" i="1"/>
  <c r="O15" i="1"/>
  <c r="O27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2" i="1"/>
  <c r="O40" i="1"/>
  <c r="O38" i="1"/>
  <c r="O36" i="1"/>
  <c r="O26" i="1"/>
  <c r="O24" i="1"/>
  <c r="O10" i="1"/>
  <c r="O6" i="1"/>
  <c r="O9" i="1"/>
  <c r="O13" i="1"/>
  <c r="O25" i="1"/>
  <c r="O29" i="1"/>
  <c r="O37" i="1"/>
  <c r="O41" i="1"/>
  <c r="N49" i="1"/>
  <c r="O53" i="1"/>
  <c r="O57" i="1"/>
  <c r="R6" i="1"/>
  <c r="R56" i="1"/>
  <c r="R54" i="1"/>
  <c r="R52" i="1"/>
  <c r="R50" i="1"/>
  <c r="R42" i="1"/>
  <c r="R40" i="1"/>
  <c r="R38" i="1"/>
  <c r="R36" i="1"/>
  <c r="R34" i="1"/>
  <c r="R28" i="1"/>
  <c r="R26" i="1"/>
  <c r="R22" i="1"/>
  <c r="R20" i="1"/>
  <c r="R14" i="1"/>
  <c r="R12" i="1"/>
  <c r="R10" i="1"/>
  <c r="R8" i="1"/>
  <c r="R57" i="1"/>
  <c r="Q55" i="1"/>
  <c r="R53" i="1"/>
  <c r="R51" i="1"/>
  <c r="R49" i="1"/>
  <c r="R43" i="1"/>
  <c r="R41" i="1"/>
  <c r="R39" i="1"/>
  <c r="R37" i="1"/>
  <c r="R35" i="1"/>
  <c r="R29" i="1"/>
  <c r="R27" i="1"/>
  <c r="R25" i="1"/>
  <c r="R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5" i="1"/>
  <c r="U37" i="1"/>
  <c r="U39" i="1"/>
  <c r="T43" i="1"/>
  <c r="U49" i="1"/>
  <c r="T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<sst xmlns="http://schemas.openxmlformats.org/spreadsheetml/2006/main" count="281" uniqueCount="86">
  <si>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</si>
  <si>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</si>
  <si>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</si>
  <si>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</si>
  <si>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</si>
  <si>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</si>
  <si>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</si>
  <si>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</si>
  <si>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</si>
  <si>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</si>
  <si>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</si>
  <si>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</si>
  <si>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</si>
  <si>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</si>
  <si>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</si>
  <si>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</si>
  <si>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</si>
  <si>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</si>
  <si>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</si>
  <si>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</si>
  <si>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</si>
  <si>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</si>
  <si>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</si>
  <si>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</si>
  <si>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</si>
  <si>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</si>
  <si>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</si>
  <si>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</si>
  <si>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</si>
  <si>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</si>
  <si>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</si>
  <si>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</si>
  <si>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</si>
  <si>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</si>
  <si>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</si>
  <si>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</si>
  <si>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</si>
  <si>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</si>
  <si>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</si>
  <si>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</si>
  <si>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</si>
  <si>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</si>
  <si>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</si>
  <si>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</si>
  <si>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</si>
  <si>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</si>
  <si>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</si>
  <si>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</si>
  <si>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</si>
  <si>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</si>
  <si>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</si>
  <si>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</si>
  <si>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</si>
  <si>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</si>
  <si>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</si>
  <si>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</si>
  <si>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</si>
  <si>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</si>
  <si>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</si>
  <si>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</si>
  <si>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</si>
  <si>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</si>
  <si>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</si>
  <si>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</si>
  <si>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</si>
  <si>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</si>
  <si>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</si>
  <si>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</si>
  <si>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</si>
  <si>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</si>
  <si>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</si>
  <si>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</si>
  <si>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</si>
  <si>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</si>
  <si>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W1 5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</si>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</sst>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11" borderId="0" xfId="0" applyFill="1"/>
    <xf numFmtId="14" fontId="0" fillId="11" borderId="0" xfId="0" applyNumberFormat="1" applyFill="1"/>
    <xf numFmtId="21" fontId="0" fillId="11" borderId="0" xfId="0" applyNumberFormat="1" applyFill="1"/>
    <xf numFmtId="2" fontId="0" fillId="11" borderId="0" xfId="0" applyNumberFormat="1" applyFill="1"/>
    <xf numFmtId="14" fontId="0" fillId="0" borderId="0" xfId="0" applyNumberFormat="1"/>
    <xf numFmtId="21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"/>
  <sheetViews>
    <sheetView tabSelected="1" topLeftCell="J1" zoomScale="70" zoomScaleNormal="70" workbookViewId="0">
      <selection activeCell="N49" sqref="N49"/>
    </sheetView>
  </sheetViews>
  <sheetFormatPr baseColWidth="10" defaultRowHeight="15" x14ac:dyDescent="0.25"/>
  <cols>
    <col min="13" max="13" width="18" customWidth="1"/>
    <col min="14" max="14" width="10.85546875" style="1"/>
    <col min="15" max="15" width="24.140625" customWidth="1"/>
    <col min="16" max="16" width="20" customWidth="1"/>
    <col min="17" max="17" width="10.85546875" style="1"/>
    <col min="18" max="18" width="23.140625" customWidth="1"/>
    <col min="19" max="19" width="17.42578125" customWidth="1"/>
    <col min="20" max="20" width="10.85546875" style="1"/>
    <col min="21" max="21" width="25" customWidth="1"/>
    <col min="30" max="30" width="14.7109375" style="5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25">
      <c r="A2" t="s">
        <v>41</v>
      </c>
      <c r="B2" s="31">
        <v>43068</v>
      </c>
      <c r="C2" s="32">
        <v>0.50143518518518515</v>
      </c>
      <c r="D2" t="s">
        <v>42</v>
      </c>
      <c r="E2">
        <v>2.3860000000000001</v>
      </c>
      <c r="F2" s="33">
        <v>29.827999999999999</v>
      </c>
      <c r="G2" s="33" t="s">
        <v>43</v>
      </c>
      <c r="H2" s="33">
        <v>3.6659999999999999</v>
      </c>
      <c r="I2" s="33">
        <v>2586.2352000000001</v>
      </c>
      <c r="J2" s="33" t="s">
        <v>44</v>
      </c>
      <c r="K2" s="33">
        <v>3.18</v>
      </c>
      <c r="L2" s="33">
        <v>796.97460000000001</v>
      </c>
      <c r="M2" s="4">
        <f>AVERAGE(F2:F5,F16:F19,F30:F33,F44:F47,F58:F61)</f>
        <v>29.660245000000003</v>
      </c>
      <c r="N2" s="4">
        <f>STDEV(F2:F5,F16:F19,F30:F33,F44:F47,G58:G61)</f>
        <v>0.19584744477526381</v>
      </c>
      <c r="O2" s="4">
        <v>4.08</v>
      </c>
      <c r="P2" s="4">
        <f>AVERAGE(I2:I5,I16:I19,I30:I33,I44:I47,I58:I61)</f>
        <v>2585.1452749999994</v>
      </c>
      <c r="Q2" s="4">
        <f>STDEV(I2:I5,I16:I19,I30:I33,I44:I47,I58:I61)</f>
        <v>12.136060301557015</v>
      </c>
      <c r="R2" s="4">
        <v>399</v>
      </c>
      <c r="S2" s="4">
        <f>AVERAGE(L2:L5,L16:L19,L30:L33,L44:L47,L58:L61)</f>
        <v>792.23617999999999</v>
      </c>
      <c r="T2" s="4">
        <f>STDEV(L2:L5,L16:L19,L30:L33,L44:L47,L58:L61)</f>
        <v>3.0770728367617193</v>
      </c>
      <c r="U2" s="4">
        <v>399</v>
      </c>
      <c r="AD2" s="7">
        <v>43041</v>
      </c>
      <c r="AE2" s="6">
        <f>(N2/M2)^2</f>
        <v>4.3599986139093541E-5</v>
      </c>
      <c r="AF2" s="6">
        <f>(T2/S2)^2</f>
        <v>1.5085725776778436E-5</v>
      </c>
      <c r="AG2" s="6">
        <f>(T2/S2)^2</f>
        <v>1.5085725776778436E-5</v>
      </c>
    </row>
    <row r="3" spans="1:33" x14ac:dyDescent="0.25">
      <c r="A3" t="s">
        <v>41</v>
      </c>
      <c r="B3" s="31">
        <v>43068</v>
      </c>
      <c r="C3" s="32">
        <v>0.50487268518518513</v>
      </c>
      <c r="D3" t="s">
        <v>42</v>
      </c>
      <c r="E3">
        <v>2.39</v>
      </c>
      <c r="F3" s="33">
        <v>29.851099999999999</v>
      </c>
      <c r="G3" s="33" t="s">
        <v>43</v>
      </c>
      <c r="H3" s="33">
        <v>3.6659999999999999</v>
      </c>
      <c r="I3" s="33">
        <v>2597.3101000000001</v>
      </c>
      <c r="J3" s="33" t="s">
        <v>44</v>
      </c>
      <c r="K3" s="33">
        <v>3.18</v>
      </c>
      <c r="L3" s="33">
        <v>794.68820000000005</v>
      </c>
      <c r="M3" s="5"/>
      <c r="N3" s="4"/>
      <c r="O3" s="5"/>
      <c r="P3" s="5"/>
      <c r="Q3" s="4"/>
      <c r="R3" s="4"/>
      <c r="S3" s="5"/>
      <c r="T3" s="4"/>
      <c r="U3" s="4"/>
      <c r="AD3" s="7">
        <v>43041</v>
      </c>
    </row>
    <row r="4" spans="1:33" x14ac:dyDescent="0.25">
      <c r="A4" t="s">
        <v>41</v>
      </c>
      <c r="B4" s="31">
        <v>43068</v>
      </c>
      <c r="C4" s="32">
        <v>0.50832175925925926</v>
      </c>
      <c r="D4" t="s">
        <v>42</v>
      </c>
      <c r="E4">
        <v>2.3929999999999998</v>
      </c>
      <c r="F4" s="33">
        <v>29.948</v>
      </c>
      <c r="G4" s="33" t="s">
        <v>43</v>
      </c>
      <c r="H4" s="33">
        <v>3.673</v>
      </c>
      <c r="I4" s="33">
        <v>2587.4944</v>
      </c>
      <c r="J4" s="33" t="s">
        <v>44</v>
      </c>
      <c r="K4" s="33">
        <v>3.1859999999999999</v>
      </c>
      <c r="L4" s="33">
        <v>792.25220000000002</v>
      </c>
      <c r="M4" s="5"/>
      <c r="N4" s="4"/>
      <c r="O4" s="5"/>
      <c r="P4" s="5"/>
      <c r="Q4" s="4"/>
      <c r="R4" s="4"/>
      <c r="S4" s="5"/>
      <c r="T4" s="4"/>
      <c r="U4" s="4"/>
      <c r="AD4" s="7">
        <v>43041</v>
      </c>
    </row>
    <row r="5" spans="1:33" x14ac:dyDescent="0.25">
      <c r="A5" t="s">
        <v>41</v>
      </c>
      <c r="B5" s="31">
        <v>43068</v>
      </c>
      <c r="C5" s="32">
        <v>0.5117708333333334</v>
      </c>
      <c r="D5" t="s">
        <v>42</v>
      </c>
      <c r="E5">
        <v>2.39</v>
      </c>
      <c r="F5" s="33">
        <v>30.013000000000002</v>
      </c>
      <c r="G5" s="33" t="s">
        <v>43</v>
      </c>
      <c r="H5" s="33">
        <v>3.67</v>
      </c>
      <c r="I5" s="33">
        <v>2570.8735999999999</v>
      </c>
      <c r="J5" s="33" t="s">
        <v>44</v>
      </c>
      <c r="K5" s="33">
        <v>3.1829999999999998</v>
      </c>
      <c r="L5" s="33">
        <v>795.8723</v>
      </c>
      <c r="M5" s="5"/>
      <c r="N5" s="4"/>
      <c r="O5" s="5"/>
      <c r="P5" s="5"/>
      <c r="Q5" s="4"/>
      <c r="R5" s="4"/>
      <c r="S5" s="5"/>
      <c r="T5" s="4"/>
      <c r="U5" s="4"/>
      <c r="AD5" s="7">
        <v>43041</v>
      </c>
    </row>
    <row r="6" spans="1:33" x14ac:dyDescent="0.25">
      <c r="A6" s="27" t="s">
        <v>45</v>
      </c>
      <c r="B6" s="28">
        <v>43068</v>
      </c>
      <c r="C6" s="29">
        <v>0.51521990740740742</v>
      </c>
      <c r="D6" s="27" t="s">
        <v>42</v>
      </c>
      <c r="E6" s="27">
        <v>2.39</v>
      </c>
      <c r="F6" s="30">
        <v>16.091999999999999</v>
      </c>
      <c r="G6" s="30" t="s">
        <v>43</v>
      </c>
      <c r="H6" s="30">
        <v>3.67</v>
      </c>
      <c r="I6" s="30">
        <v>3832.6023</v>
      </c>
      <c r="J6" s="30" t="s">
        <v>44</v>
      </c>
      <c r="K6" s="30">
        <v>3.18</v>
      </c>
      <c r="L6" s="30">
        <v>636.88840000000005</v>
      </c>
      <c r="O6" s="10">
        <f>($O$2/$M$2)*F6</f>
        <v>2.2135811757455137</v>
      </c>
      <c r="R6" s="10">
        <f>($R$2/$P$2)*I6</f>
        <v>591.5367049149686</v>
      </c>
      <c r="U6" s="10">
        <f>($S$2/$U$2)*L6</f>
        <v>1264.576524065945</v>
      </c>
      <c r="V6" s="3">
        <v>0</v>
      </c>
      <c r="W6" s="11" t="s">
        <v>33</v>
      </c>
      <c r="X6" s="2">
        <f>SLOPE(O6:O10,$V$6:$V$10)</f>
        <v>-1.8256286920662391E-3</v>
      </c>
      <c r="Y6" s="2">
        <f>RSQ(O6:O10,$V$6:$V$10)</f>
        <v>0.96455620801457853</v>
      </c>
      <c r="Z6" s="2">
        <f>SLOPE($R6:$R10,$V$6:$V$10)</f>
        <v>12.499921980206704</v>
      </c>
      <c r="AA6" s="2">
        <f>RSQ(R6:R10,$V$6:$V$10)</f>
        <v>0.97163778387575273</v>
      </c>
      <c r="AB6" s="2">
        <f>SLOPE(U6:U10,$V$6:$V$10)</f>
        <v>5.1584959767176404</v>
      </c>
      <c r="AC6" s="2">
        <f>RSQ(U6:U10,$V$6:$V$10)</f>
        <v>0.99094900697720778</v>
      </c>
      <c r="AD6" s="7">
        <v>43041</v>
      </c>
      <c r="AE6" s="2"/>
    </row>
    <row r="7" spans="1:33" x14ac:dyDescent="0.25">
      <c r="A7" s="27" t="s">
        <v>46</v>
      </c>
      <c r="B7" s="28">
        <v>43068</v>
      </c>
      <c r="C7" s="29">
        <v>0.51866898148148144</v>
      </c>
      <c r="D7" s="27" t="s">
        <v>42</v>
      </c>
      <c r="E7" s="27">
        <v>2.3860000000000001</v>
      </c>
      <c r="F7" s="30">
        <v>15.3192</v>
      </c>
      <c r="G7" s="30" t="s">
        <v>43</v>
      </c>
      <c r="H7" s="30">
        <v>3.6659999999999999</v>
      </c>
      <c r="I7" s="30">
        <v>4586.2785999999996</v>
      </c>
      <c r="J7" s="30" t="s">
        <v>44</v>
      </c>
      <c r="K7" s="30">
        <v>3.1760000000000002</v>
      </c>
      <c r="L7" s="30">
        <v>653.7396</v>
      </c>
      <c r="N7" s="10">
        <f>($O$2/$M$2)*F7</f>
        <v>2.107276457089279</v>
      </c>
      <c r="R7" s="10">
        <f>($R$2/$P$2)*I7</f>
        <v>707.86163512609562</v>
      </c>
      <c r="U7" s="10">
        <f>($S$2/$U$2)*L7</f>
        <v>1298.0354972900452</v>
      </c>
      <c r="V7" s="3">
        <v>10</v>
      </c>
      <c r="W7" s="13" t="s">
        <v>34</v>
      </c>
      <c r="X7" s="2">
        <f>SLOPE($O11:$O15,$V$6:$V$10)</f>
        <v>1.6209818900686733E-3</v>
      </c>
      <c r="Y7" s="2">
        <f>RSQ(O11:O15,$V$6:$V$10)</f>
        <v>0.21267833946085149</v>
      </c>
      <c r="Z7" s="2">
        <f>SLOPE($R11:$R15,$V$6:$V$10)</f>
        <v>12.291066864704538</v>
      </c>
      <c r="AA7" s="2">
        <f>RSQ(R11:R15,$V$6:$V$10)</f>
        <v>0.96251219641276042</v>
      </c>
      <c r="AB7" s="2">
        <f>SLOPE(U11:U15,$V$6:$V$10)</f>
        <v>1.9711610524590992</v>
      </c>
      <c r="AC7" s="2">
        <f>RSQ(U11:U15,$V$6:$V$10)</f>
        <v>0.95436444298439682</v>
      </c>
      <c r="AD7" s="7">
        <v>43041</v>
      </c>
      <c r="AE7" s="2"/>
    </row>
    <row r="8" spans="1:33" x14ac:dyDescent="0.25">
      <c r="A8" s="27" t="s">
        <v>47</v>
      </c>
      <c r="B8" s="28">
        <v>43068</v>
      </c>
      <c r="C8" s="29">
        <v>0.52211805555555557</v>
      </c>
      <c r="D8" s="27" t="s">
        <v>42</v>
      </c>
      <c r="E8" s="27">
        <v>2.39</v>
      </c>
      <c r="F8" s="30">
        <v>15.8186</v>
      </c>
      <c r="G8" s="30" t="s">
        <v>43</v>
      </c>
      <c r="H8" s="30">
        <v>3.673</v>
      </c>
      <c r="I8" s="30">
        <v>5426.0024000000003</v>
      </c>
      <c r="J8" s="30" t="s">
        <v>44</v>
      </c>
      <c r="K8" s="30">
        <v>3.1859999999999999</v>
      </c>
      <c r="L8" s="30">
        <v>681.82140000000004</v>
      </c>
      <c r="O8" s="10">
        <f>($O$2/$M$2)*F8</f>
        <v>2.1759728552478239</v>
      </c>
      <c r="R8" s="10">
        <f>($R$2/$P$2)*I8</f>
        <v>837.46742534614441</v>
      </c>
      <c r="U8" s="10">
        <f>($S$2/$U$2)*L8</f>
        <v>1353.7934370382256</v>
      </c>
      <c r="V8" s="3">
        <v>20</v>
      </c>
      <c r="W8" s="15" t="s">
        <v>35</v>
      </c>
      <c r="X8" s="2">
        <f>SLOPE($O20:$O24,$V$6:$V$10)</f>
        <v>-1.2744736262293222E-3</v>
      </c>
      <c r="Y8" s="2">
        <f>RSQ(O20:O24,$V$6:$V$10)</f>
        <v>0.76175576683278257</v>
      </c>
      <c r="Z8" s="2">
        <f>SLOPE($R20:$R24,$V$6:$V$10)</f>
        <v>12.21809965360651</v>
      </c>
      <c r="AA8" s="2">
        <f>RSQ(R20:R24,$V$6:$V$10)</f>
        <v>0.9081253048343525</v>
      </c>
      <c r="AB8" s="2">
        <f>SLOPE($U20:$U24,$V$6:$V$10)</f>
        <v>4.537625049226615</v>
      </c>
      <c r="AC8" s="2">
        <f>RSQ(U20:U24,$V$6:$V$10)</f>
        <v>0.90068837603909047</v>
      </c>
      <c r="AD8" s="7">
        <v>43041</v>
      </c>
      <c r="AE8" s="2"/>
    </row>
    <row r="9" spans="1:33" x14ac:dyDescent="0.25">
      <c r="A9" s="27" t="s">
        <v>48</v>
      </c>
      <c r="B9" s="28">
        <v>43068</v>
      </c>
      <c r="C9" s="29">
        <v>0.52555555555555555</v>
      </c>
      <c r="D9" s="27" t="s">
        <v>42</v>
      </c>
      <c r="E9" s="27">
        <v>2.3860000000000001</v>
      </c>
      <c r="F9" s="30">
        <v>15.620799999999999</v>
      </c>
      <c r="G9" s="30" t="s">
        <v>43</v>
      </c>
      <c r="H9" s="30">
        <v>3.673</v>
      </c>
      <c r="I9" s="30">
        <v>6638.9965000000002</v>
      </c>
      <c r="J9" s="30" t="s">
        <v>44</v>
      </c>
      <c r="K9" s="30">
        <v>3.1859999999999999</v>
      </c>
      <c r="L9" s="30">
        <v>708.34770000000003</v>
      </c>
      <c r="O9" s="10">
        <f>($O$2/$M$2)*F9</f>
        <v>2.1487639094012878</v>
      </c>
      <c r="R9" s="10">
        <f>($R$2/$P$2)*I9</f>
        <v>1024.6850067255893</v>
      </c>
      <c r="U9" s="10">
        <f>($S$2/$U$2)*L9</f>
        <v>1406.4628470170076</v>
      </c>
      <c r="V9" s="3">
        <v>30</v>
      </c>
      <c r="W9" s="18" t="s">
        <v>36</v>
      </c>
      <c r="X9" s="2">
        <f>SLOPE($O25:$O29,$V$6:$V$10)</f>
        <v>1.7123203129306575E-3</v>
      </c>
      <c r="Y9" s="2">
        <f>RSQ(O25:O29,$V$6:$V$10)</f>
        <v>0.84621833128897328</v>
      </c>
      <c r="Z9" s="2">
        <f>SLOPE($R25:$R29,$V$6:$V$10)</f>
        <v>34.766276251534848</v>
      </c>
      <c r="AA9" s="2">
        <f>RSQ(R25:R29,$V$6:$V$10)</f>
        <v>0.98492478703613962</v>
      </c>
      <c r="AB9" s="2">
        <f>SLOPE(U25:U29,$V$6:$V$10)</f>
        <v>5.0978948728334856</v>
      </c>
      <c r="AC9" s="2">
        <f>RSQ(U25:U29,$V$6:$V$10)</f>
        <v>0.97247351784174751</v>
      </c>
      <c r="AD9" s="7">
        <v>43041</v>
      </c>
      <c r="AE9" s="2"/>
    </row>
    <row r="10" spans="1:33" x14ac:dyDescent="0.25">
      <c r="A10" s="27" t="s">
        <v>49</v>
      </c>
      <c r="B10" s="28">
        <v>43068</v>
      </c>
      <c r="C10" s="29">
        <v>0.52900462962962969</v>
      </c>
      <c r="D10" s="27" t="s">
        <v>42</v>
      </c>
      <c r="E10" s="27">
        <v>2.3860000000000001</v>
      </c>
      <c r="F10" s="30">
        <v>15.5913</v>
      </c>
      <c r="G10" s="30" t="s">
        <v>43</v>
      </c>
      <c r="H10" s="30">
        <v>3.6659999999999999</v>
      </c>
      <c r="I10" s="30">
        <v>6855.6310999999996</v>
      </c>
      <c r="J10" s="30" t="s">
        <v>44</v>
      </c>
      <c r="K10" s="30">
        <v>3.18</v>
      </c>
      <c r="L10" s="30">
        <v>739.48500000000001</v>
      </c>
      <c r="O10" s="10">
        <f>($O$2/$M$2)*F10</f>
        <v>2.1447059523614858</v>
      </c>
      <c r="R10" s="10">
        <f>($R$2/$P$2)*I10</f>
        <v>1058.1211181255569</v>
      </c>
      <c r="U10" s="10">
        <f>($S$2/$U$2)*L10</f>
        <v>1468.2876480383459</v>
      </c>
      <c r="V10" s="3">
        <v>40</v>
      </c>
      <c r="W10" s="20" t="s">
        <v>37</v>
      </c>
      <c r="X10" s="2">
        <f>SLOPE($O34:$O38,$V$6:$V$10)</f>
        <v>-2.9354848552329391E-4</v>
      </c>
      <c r="Y10" s="2">
        <f>RSQ(O34:O38,$V$6:$V$10)</f>
        <v>8.3078706980718633E-2</v>
      </c>
      <c r="Z10" s="2">
        <f>SLOPE($R34:$R38,$V$6:$V$10)</f>
        <v>4.2322422460377993</v>
      </c>
      <c r="AA10" s="2">
        <f>RSQ(R34:R38,$V$6:$V$10)</f>
        <v>0.72597127007153039</v>
      </c>
      <c r="AB10" s="2">
        <f>SLOPE(U34:U38,$V$6:$V$10)</f>
        <v>-4.4625333697990752E-2</v>
      </c>
      <c r="AC10" s="2">
        <f>RSQ(U34:U38,$V$6:$V$10)</f>
        <v>1.9400760697214276E-3</v>
      </c>
      <c r="AD10" s="7">
        <v>43041</v>
      </c>
      <c r="AE10" s="2"/>
    </row>
    <row r="11" spans="1:33" x14ac:dyDescent="0.25">
      <c r="A11" s="27" t="s">
        <v>50</v>
      </c>
      <c r="B11" s="28">
        <v>43068</v>
      </c>
      <c r="C11" s="29">
        <v>0.53245370370370371</v>
      </c>
      <c r="D11" s="27" t="s">
        <v>42</v>
      </c>
      <c r="E11" s="27">
        <v>2.39</v>
      </c>
      <c r="F11" s="30">
        <v>14.516400000000001</v>
      </c>
      <c r="G11" s="30" t="s">
        <v>43</v>
      </c>
      <c r="H11" s="30">
        <v>3.67</v>
      </c>
      <c r="I11" s="30">
        <v>3230.7451000000001</v>
      </c>
      <c r="J11" s="30" t="s">
        <v>44</v>
      </c>
      <c r="K11" s="30">
        <v>3.1829999999999998</v>
      </c>
      <c r="L11" s="30">
        <v>625.65819999999997</v>
      </c>
      <c r="O11" s="12">
        <f>($O$2/$M$2)*F11</f>
        <v>1.9968450024603641</v>
      </c>
      <c r="R11" s="12">
        <f>($R$2/$P$2)*I11</f>
        <v>498.64404425008581</v>
      </c>
      <c r="U11" s="12">
        <f>($S$2/$U$2)*L11</f>
        <v>1242.2783517635989</v>
      </c>
      <c r="V11" s="3"/>
      <c r="W11" s="21" t="s">
        <v>38</v>
      </c>
      <c r="X11" s="2">
        <f>SLOPE($O39:$O43,$V$6:$V$10)</f>
        <v>-7.3751649725078069E-3</v>
      </c>
      <c r="Y11" s="2">
        <f>RSQ(O39:O43,$V$6:$V$10)</f>
        <v>0.93342655152726028</v>
      </c>
      <c r="Z11" s="2">
        <f>SLOPE($R39:$R43,$V$6:$V$10)</f>
        <v>5.4010787776714038</v>
      </c>
      <c r="AA11" s="2">
        <f>RSQ(R39:R43,$V$6:$V$10)</f>
        <v>0.99784522577795121</v>
      </c>
      <c r="AB11" s="2">
        <f>SLOPE($U39:$U43,$V$6:$V$10)</f>
        <v>0.63896726970787088</v>
      </c>
      <c r="AC11" s="2">
        <f>RSQ(U39:U43,$V$6:$V$10)</f>
        <v>0.75826771231993084</v>
      </c>
      <c r="AD11" s="7">
        <v>43041</v>
      </c>
      <c r="AE11" s="2"/>
    </row>
    <row r="12" spans="1:33" x14ac:dyDescent="0.25">
      <c r="A12" s="27" t="s">
        <v>51</v>
      </c>
      <c r="B12" s="28">
        <v>43068</v>
      </c>
      <c r="C12" s="29">
        <v>0.53590277777777773</v>
      </c>
      <c r="D12" s="27" t="s">
        <v>42</v>
      </c>
      <c r="E12" s="27">
        <v>2.39</v>
      </c>
      <c r="F12" s="30">
        <v>15.4152</v>
      </c>
      <c r="G12" s="30" t="s">
        <v>43</v>
      </c>
      <c r="H12" s="30">
        <v>3.67</v>
      </c>
      <c r="I12" s="30">
        <v>4478.1855999999998</v>
      </c>
      <c r="J12" s="30" t="s">
        <v>44</v>
      </c>
      <c r="K12" s="30">
        <v>3.1859999999999999</v>
      </c>
      <c r="L12" s="30">
        <v>630.35879999999997</v>
      </c>
      <c r="O12" s="12">
        <f>($O$2/$M$2)*F12</f>
        <v>2.1204820122018546</v>
      </c>
      <c r="R12" s="12">
        <f>($R$2/$P$2)*I12</f>
        <v>691.17819864108037</v>
      </c>
      <c r="U12" s="12">
        <f>($S$2/$U$2)*L12</f>
        <v>1251.6116484746467</v>
      </c>
      <c r="V12" s="3"/>
      <c r="W12" s="23" t="s">
        <v>39</v>
      </c>
      <c r="X12" s="2">
        <f>SLOPE($O48:$O52,$V$6:$V$10)</f>
        <v>-1.0129368211798135E-3</v>
      </c>
      <c r="Y12" s="2">
        <f>RSQ(O48:O52,$V$6:$V$10)</f>
        <v>0.82284441755340842</v>
      </c>
      <c r="Z12" s="2">
        <f>SLOPE($R48:$R52,$V$6:$V$10)</f>
        <v>0.89309286380433772</v>
      </c>
      <c r="AA12" s="2">
        <f>RSQ(R48:R52,$V$6:$V$10)</f>
        <v>0.31081816976726884</v>
      </c>
      <c r="AB12" s="2">
        <f>SLOPE(U48:U52,$V$6:$V$10)</f>
        <v>0.48404013789469252</v>
      </c>
      <c r="AC12" s="2">
        <f>RSQ(U48:U52,$V$6:$V$10)</f>
        <v>0.85421746149907396</v>
      </c>
      <c r="AD12" s="7">
        <v>43041</v>
      </c>
      <c r="AE12" s="2"/>
    </row>
    <row r="13" spans="1:33" x14ac:dyDescent="0.25">
      <c r="A13" s="27" t="s">
        <v>52</v>
      </c>
      <c r="B13" s="28">
        <v>43068</v>
      </c>
      <c r="C13" s="29">
        <v>0.53934027777777771</v>
      </c>
      <c r="D13" s="27" t="s">
        <v>42</v>
      </c>
      <c r="E13" s="27">
        <v>2.39</v>
      </c>
      <c r="F13" s="30">
        <v>15.407999999999999</v>
      </c>
      <c r="G13" s="30" t="s">
        <v>43</v>
      </c>
      <c r="H13" s="30">
        <v>3.67</v>
      </c>
      <c r="I13" s="30">
        <v>5334.3348999999998</v>
      </c>
      <c r="J13" s="30" t="s">
        <v>44</v>
      </c>
      <c r="K13" s="30">
        <v>3.1829999999999998</v>
      </c>
      <c r="L13" s="30">
        <v>645.30999999999995</v>
      </c>
      <c r="O13" s="12">
        <f>($O$2/$M$2)*F13</f>
        <v>2.1194915955684115</v>
      </c>
      <c r="R13" s="12">
        <f>($R$2/$P$2)*I13</f>
        <v>823.31915567104841</v>
      </c>
      <c r="U13" s="12">
        <f>($S$2/$U$2)*L13</f>
        <v>1281.2980684606516</v>
      </c>
      <c r="V13" s="3"/>
      <c r="W13" s="25" t="s">
        <v>40</v>
      </c>
      <c r="X13" s="2">
        <f>SLOPE($O53:$O57,$V$6:$V$10)</f>
        <v>-7.2821758552567587E-3</v>
      </c>
      <c r="Y13" s="2">
        <f>RSQ(O53:O57,$V$6:$V$10)</f>
        <v>0.92010859859010596</v>
      </c>
      <c r="Z13" s="2">
        <f>SLOPE($R53:$R57,$V$6:$V$10)</f>
        <v>3.2155228227937802</v>
      </c>
      <c r="AA13" s="2">
        <f>RSQ(R53:R57,$V$6:$V$10)</f>
        <v>0.87534903434039124</v>
      </c>
      <c r="AB13" s="2">
        <f>SLOPE(U53:U57,$V$6:$V$10)</f>
        <v>-0.33024533935418504</v>
      </c>
      <c r="AC13" s="2">
        <f>RSQ(U53:U57,$V$6:$V$10)</f>
        <v>0.77246670884628621</v>
      </c>
      <c r="AD13" s="7">
        <v>43041</v>
      </c>
      <c r="AE13" s="2"/>
    </row>
    <row r="14" spans="1:33" x14ac:dyDescent="0.25">
      <c r="A14" s="27" t="s">
        <v>53</v>
      </c>
      <c r="B14" s="28">
        <v>43068</v>
      </c>
      <c r="C14" s="29">
        <v>0.54278935185185184</v>
      </c>
      <c r="D14" s="27" t="s">
        <v>42</v>
      </c>
      <c r="E14" s="27">
        <v>2.3929999999999998</v>
      </c>
      <c r="F14" s="30">
        <v>15.4854</v>
      </c>
      <c r="G14" s="30" t="s">
        <v>43</v>
      </c>
      <c r="H14" s="30">
        <v>3.6760000000000002</v>
      </c>
      <c r="I14" s="30">
        <v>6033.2147999999997</v>
      </c>
      <c r="J14" s="30" t="s">
        <v>44</v>
      </c>
      <c r="K14" s="30">
        <v>3.1859999999999999</v>
      </c>
      <c r="L14" s="30">
        <v>658.64710000000002</v>
      </c>
      <c r="O14" s="12">
        <f>($O$2/$M$2)*F14</f>
        <v>2.1301385743779258</v>
      </c>
      <c r="R14" s="12">
        <f>($R$2/$P$2)*I14</f>
        <v>931.18662555627566</v>
      </c>
      <c r="U14" s="12">
        <f>($S$2/$U$2)*L14</f>
        <v>1307.779605193178</v>
      </c>
      <c r="AD14" s="7">
        <v>43041</v>
      </c>
    </row>
    <row r="15" spans="1:33" x14ac:dyDescent="0.25">
      <c r="A15" s="27" t="s">
        <v>54</v>
      </c>
      <c r="B15" s="28">
        <v>43068</v>
      </c>
      <c r="C15" s="29">
        <v>0.54623842592592597</v>
      </c>
      <c r="D15" s="27" t="s">
        <v>42</v>
      </c>
      <c r="E15" s="27">
        <v>2.3929999999999998</v>
      </c>
      <c r="F15" s="30">
        <v>15.070499999999999</v>
      </c>
      <c r="G15" s="30" t="s">
        <v>43</v>
      </c>
      <c r="H15" s="30">
        <v>3.6760000000000002</v>
      </c>
      <c r="I15" s="30">
        <v>6434.9589999999998</v>
      </c>
      <c r="J15" s="30" t="s">
        <v>44</v>
      </c>
      <c r="K15" s="30">
        <v>3.19</v>
      </c>
      <c r="L15" s="30">
        <v>661.15160000000003</v>
      </c>
      <c r="O15" s="12">
        <f>($O$2/$M$2)*F15</f>
        <v>2.0730658158757622</v>
      </c>
      <c r="R15" s="12">
        <f>($R$2/$P$2)*I15</f>
        <v>993.19317402771514</v>
      </c>
      <c r="U15" s="12">
        <f>($S$2/$U$2)*L15</f>
        <v>1312.7524260272883</v>
      </c>
      <c r="AD15" s="7">
        <v>43041</v>
      </c>
    </row>
    <row r="16" spans="1:33" x14ac:dyDescent="0.25">
      <c r="A16" t="s">
        <v>85</v>
      </c>
      <c r="B16" s="31">
        <v>43068</v>
      </c>
      <c r="C16" s="32">
        <v>0.5496875</v>
      </c>
      <c r="D16" t="s">
        <v>42</v>
      </c>
      <c r="E16">
        <v>2.3929999999999998</v>
      </c>
      <c r="F16" s="33">
        <v>29.8932</v>
      </c>
      <c r="G16" s="33" t="s">
        <v>43</v>
      </c>
      <c r="H16" s="33">
        <v>3.673</v>
      </c>
      <c r="I16" s="33">
        <v>2596.0216</v>
      </c>
      <c r="J16" s="33" t="s">
        <v>44</v>
      </c>
      <c r="K16" s="33">
        <v>3.1859999999999999</v>
      </c>
      <c r="L16" s="33">
        <v>792.89689999999996</v>
      </c>
      <c r="M16" s="5"/>
      <c r="N16" s="4"/>
      <c r="O16" s="5"/>
      <c r="P16" s="5"/>
      <c r="Q16" s="4"/>
      <c r="R16" s="4"/>
      <c r="S16" s="5"/>
      <c r="T16" s="4"/>
      <c r="U16" s="4"/>
      <c r="AD16" s="7">
        <v>43041</v>
      </c>
    </row>
    <row r="17" spans="1:30" x14ac:dyDescent="0.25">
      <c r="A17" t="s">
        <v>85</v>
      </c>
      <c r="B17" s="31">
        <v>43068</v>
      </c>
      <c r="C17" s="32">
        <v>0.55312499999999998</v>
      </c>
      <c r="D17" t="s">
        <v>42</v>
      </c>
      <c r="E17">
        <v>2.39</v>
      </c>
      <c r="F17" s="33">
        <v>29.593</v>
      </c>
      <c r="G17" s="33" t="s">
        <v>43</v>
      </c>
      <c r="H17" s="33">
        <v>3.673</v>
      </c>
      <c r="I17" s="33">
        <v>2578.2071999999998</v>
      </c>
      <c r="J17" s="33" t="s">
        <v>44</v>
      </c>
      <c r="K17" s="33">
        <v>3.1859999999999999</v>
      </c>
      <c r="L17" s="33">
        <v>788.8578</v>
      </c>
      <c r="M17" s="5"/>
      <c r="N17" s="4"/>
      <c r="O17" s="5"/>
      <c r="P17" s="5"/>
      <c r="Q17" s="4"/>
      <c r="R17" s="4"/>
      <c r="S17" s="5"/>
      <c r="T17" s="4"/>
      <c r="U17" s="4"/>
      <c r="AD17" s="7">
        <v>43041</v>
      </c>
    </row>
    <row r="18" spans="1:30" x14ac:dyDescent="0.25">
      <c r="A18" t="s">
        <v>85</v>
      </c>
      <c r="B18" s="31">
        <v>43068</v>
      </c>
      <c r="C18" s="32">
        <v>0.556574074074074</v>
      </c>
      <c r="D18" t="s">
        <v>42</v>
      </c>
      <c r="E18">
        <v>2.39</v>
      </c>
      <c r="F18" s="33">
        <v>29.827200000000001</v>
      </c>
      <c r="G18" s="33" t="s">
        <v>43</v>
      </c>
      <c r="H18" s="33">
        <v>3.67</v>
      </c>
      <c r="I18" s="33">
        <v>2593.2258000000002</v>
      </c>
      <c r="J18" s="33" t="s">
        <v>44</v>
      </c>
      <c r="K18" s="33">
        <v>3.1829999999999998</v>
      </c>
      <c r="L18" s="33">
        <v>791.63279999999997</v>
      </c>
      <c r="M18" s="5"/>
      <c r="N18" s="4"/>
      <c r="O18" s="5"/>
      <c r="P18" s="5"/>
      <c r="Q18" s="4"/>
      <c r="R18" s="4"/>
      <c r="S18" s="5"/>
      <c r="T18" s="4"/>
      <c r="U18" s="4"/>
      <c r="AD18" s="7">
        <v>43041</v>
      </c>
    </row>
    <row r="19" spans="1:30" x14ac:dyDescent="0.25">
      <c r="A19" t="s">
        <v>85</v>
      </c>
      <c r="B19" s="31">
        <v>43068</v>
      </c>
      <c r="C19" s="32">
        <v>0.56001157407407409</v>
      </c>
      <c r="D19" t="s">
        <v>42</v>
      </c>
      <c r="E19">
        <v>2.39</v>
      </c>
      <c r="F19" s="33">
        <v>29.5105</v>
      </c>
      <c r="G19" s="33" t="s">
        <v>43</v>
      </c>
      <c r="H19" s="33">
        <v>3.6629999999999998</v>
      </c>
      <c r="I19" s="33">
        <v>2603.7402000000002</v>
      </c>
      <c r="J19" s="33" t="s">
        <v>44</v>
      </c>
      <c r="K19" s="33">
        <v>3.1760000000000002</v>
      </c>
      <c r="L19" s="33">
        <v>799.12419999999997</v>
      </c>
      <c r="M19" s="5"/>
      <c r="N19" s="4"/>
      <c r="O19" s="5"/>
      <c r="P19" s="5"/>
      <c r="Q19" s="4"/>
      <c r="R19" s="4"/>
      <c r="S19" s="5"/>
      <c r="T19" s="4"/>
      <c r="U19" s="4"/>
      <c r="AD19" s="7">
        <v>43041</v>
      </c>
    </row>
    <row r="20" spans="1:30" x14ac:dyDescent="0.25">
      <c r="A20" s="27" t="s">
        <v>55</v>
      </c>
      <c r="B20" s="28">
        <v>43068</v>
      </c>
      <c r="C20" s="29">
        <v>0.56346064814814811</v>
      </c>
      <c r="D20" s="27" t="s">
        <v>42</v>
      </c>
      <c r="E20" s="27">
        <v>2.3959999999999999</v>
      </c>
      <c r="F20" s="30">
        <v>15.758800000000001</v>
      </c>
      <c r="G20" s="30" t="s">
        <v>43</v>
      </c>
      <c r="H20" s="30">
        <v>3.6760000000000002</v>
      </c>
      <c r="I20" s="30">
        <v>3143.308</v>
      </c>
      <c r="J20" s="30" t="s">
        <v>44</v>
      </c>
      <c r="K20" s="30">
        <v>3.19</v>
      </c>
      <c r="L20" s="30">
        <v>584.96879999999999</v>
      </c>
      <c r="O20" s="14">
        <f>($O$2/$M$2)*F20</f>
        <v>2.1677468948756156</v>
      </c>
      <c r="P20" s="3"/>
      <c r="R20" s="14">
        <f>($R$2/$P$2)*I20</f>
        <v>485.14870871231801</v>
      </c>
      <c r="S20" s="3"/>
      <c r="U20" s="14">
        <f>($S$2/$U$2)*L20</f>
        <v>1161.4873371708873</v>
      </c>
      <c r="AD20" s="7">
        <v>43041</v>
      </c>
    </row>
    <row r="21" spans="1:30" x14ac:dyDescent="0.25">
      <c r="A21" s="27" t="s">
        <v>56</v>
      </c>
      <c r="B21" s="28">
        <v>43068</v>
      </c>
      <c r="C21" s="29">
        <v>0.56690972222222225</v>
      </c>
      <c r="D21" s="27" t="s">
        <v>42</v>
      </c>
      <c r="E21" s="27">
        <v>2.39</v>
      </c>
      <c r="F21" s="30">
        <v>15.728899999999999</v>
      </c>
      <c r="G21" s="30" t="s">
        <v>43</v>
      </c>
      <c r="H21" s="30">
        <v>3.67</v>
      </c>
      <c r="I21" s="30">
        <v>4897.4835999999996</v>
      </c>
      <c r="J21" s="30" t="s">
        <v>44</v>
      </c>
      <c r="K21" s="30">
        <v>3.18</v>
      </c>
      <c r="L21" s="30">
        <v>632.83190000000002</v>
      </c>
      <c r="O21" s="14">
        <f>($O$2/$M$2)*F21</f>
        <v>2.1636339146895112</v>
      </c>
      <c r="P21" s="3"/>
      <c r="R21" s="14">
        <f>($R$2/$P$2)*I21</f>
        <v>755.89405953210894</v>
      </c>
      <c r="S21" s="3"/>
      <c r="U21" s="14">
        <f>($S$2/$U$2)*L21</f>
        <v>1256.5221229026115</v>
      </c>
      <c r="AD21" s="7">
        <v>43041</v>
      </c>
    </row>
    <row r="22" spans="1:30" x14ac:dyDescent="0.25">
      <c r="A22" s="27" t="s">
        <v>57</v>
      </c>
      <c r="B22" s="28">
        <v>43068</v>
      </c>
      <c r="C22" s="29">
        <v>0.57035879629629627</v>
      </c>
      <c r="D22" s="27" t="s">
        <v>42</v>
      </c>
      <c r="E22" s="27">
        <v>2.3929999999999998</v>
      </c>
      <c r="F22" s="30">
        <v>15.5989</v>
      </c>
      <c r="G22" s="30" t="s">
        <v>43</v>
      </c>
      <c r="H22" s="30">
        <v>3.6760000000000002</v>
      </c>
      <c r="I22" s="30">
        <v>5511.8208000000004</v>
      </c>
      <c r="J22" s="30" t="s">
        <v>44</v>
      </c>
      <c r="K22" s="30">
        <v>3.19</v>
      </c>
      <c r="L22" s="30">
        <v>652.29660000000001</v>
      </c>
      <c r="O22" s="14">
        <f>($O$2/$M$2)*F22</f>
        <v>2.1457513921412312</v>
      </c>
      <c r="P22" s="3"/>
      <c r="R22" s="14">
        <f>($R$2/$P$2)*I22</f>
        <v>850.71292529198411</v>
      </c>
      <c r="S22" s="3"/>
      <c r="U22" s="14">
        <f>($S$2/$U$2)*L22</f>
        <v>1295.1703423834285</v>
      </c>
      <c r="AD22" s="7">
        <v>43041</v>
      </c>
    </row>
    <row r="23" spans="1:30" x14ac:dyDescent="0.25">
      <c r="A23" s="27" t="s">
        <v>58</v>
      </c>
      <c r="B23" s="28">
        <v>43068</v>
      </c>
      <c r="C23" s="29">
        <v>0.5738078703703704</v>
      </c>
      <c r="D23" s="27" t="s">
        <v>42</v>
      </c>
      <c r="E23" s="27">
        <v>2.3929999999999998</v>
      </c>
      <c r="F23" s="30">
        <v>15.360200000000001</v>
      </c>
      <c r="G23" s="30" t="s">
        <v>43</v>
      </c>
      <c r="H23" s="30">
        <v>3.6760000000000002</v>
      </c>
      <c r="I23" s="30">
        <v>6067.8510999999999</v>
      </c>
      <c r="J23" s="30" t="s">
        <v>44</v>
      </c>
      <c r="K23" s="30">
        <v>3.19</v>
      </c>
      <c r="L23" s="30">
        <v>674.82</v>
      </c>
      <c r="O23" s="14">
        <f>($O$2/$M$2)*F23</f>
        <v>2.1129163295852749</v>
      </c>
      <c r="P23" s="3"/>
      <c r="R23" s="14">
        <f>($R$2/$P$2)*I23</f>
        <v>936.53250837131407</v>
      </c>
      <c r="S23" s="3"/>
      <c r="U23" s="14">
        <f>($S$2/$U$2)*L23</f>
        <v>1339.8917769112784</v>
      </c>
      <c r="AD23" s="7">
        <v>43041</v>
      </c>
    </row>
    <row r="24" spans="1:30" x14ac:dyDescent="0.25">
      <c r="A24" s="27" t="s">
        <v>59</v>
      </c>
      <c r="B24" s="28">
        <v>43068</v>
      </c>
      <c r="C24" s="29">
        <v>0.57725694444444442</v>
      </c>
      <c r="D24" s="27" t="s">
        <v>42</v>
      </c>
      <c r="E24" s="27">
        <v>2.39</v>
      </c>
      <c r="F24" s="30">
        <v>15.479900000000001</v>
      </c>
      <c r="G24" s="30" t="s">
        <v>43</v>
      </c>
      <c r="H24" s="30">
        <v>3.67</v>
      </c>
      <c r="I24" s="30">
        <v>6516.2147999999997</v>
      </c>
      <c r="J24" s="30" t="s">
        <v>44</v>
      </c>
      <c r="K24" s="30">
        <v>3.1829999999999998</v>
      </c>
      <c r="L24" s="30">
        <v>678.24069999999995</v>
      </c>
      <c r="O24" s="14">
        <f>($O$2/$M$2)*F24</f>
        <v>2.1293820061162676</v>
      </c>
      <c r="P24" s="3"/>
      <c r="R24" s="14">
        <f>($R$2/$P$2)*I24</f>
        <v>1005.734466973041</v>
      </c>
      <c r="S24" s="3"/>
      <c r="U24" s="14">
        <f>($S$2/$U$2)*L24</f>
        <v>1346.6837626278846</v>
      </c>
      <c r="AD24" s="7">
        <v>43041</v>
      </c>
    </row>
    <row r="25" spans="1:30" x14ac:dyDescent="0.25">
      <c r="A25" s="27" t="s">
        <v>60</v>
      </c>
      <c r="B25" s="28">
        <v>43068</v>
      </c>
      <c r="C25" s="29">
        <v>0.58070601851851855</v>
      </c>
      <c r="D25" s="27" t="s">
        <v>42</v>
      </c>
      <c r="E25" s="27">
        <v>2.3929999999999998</v>
      </c>
      <c r="F25" s="30">
        <v>15.551</v>
      </c>
      <c r="G25" s="30" t="s">
        <v>43</v>
      </c>
      <c r="H25" s="30">
        <v>3.673</v>
      </c>
      <c r="I25" s="30">
        <v>3438.0477999999998</v>
      </c>
      <c r="J25" s="30" t="s">
        <v>44</v>
      </c>
      <c r="K25" s="30">
        <v>3.1859999999999999</v>
      </c>
      <c r="L25" s="30">
        <v>599.45259999999996</v>
      </c>
      <c r="O25" s="17">
        <f>($O$2/$M$2)*F25</f>
        <v>2.139162370371519</v>
      </c>
      <c r="P25" s="3"/>
      <c r="R25" s="17">
        <f>($R$2/$P$2)*I25</f>
        <v>530.63983887714016</v>
      </c>
      <c r="S25" s="3"/>
      <c r="U25" s="17">
        <f>($S$2/$U$2)*L25</f>
        <v>1190.2457090603207</v>
      </c>
      <c r="AD25" s="7">
        <v>43041</v>
      </c>
    </row>
    <row r="26" spans="1:30" x14ac:dyDescent="0.25">
      <c r="A26" s="27" t="s">
        <v>61</v>
      </c>
      <c r="B26" s="28">
        <v>43068</v>
      </c>
      <c r="C26" s="29">
        <v>0.58415509259259257</v>
      </c>
      <c r="D26" s="27" t="s">
        <v>42</v>
      </c>
      <c r="E26" s="27">
        <v>2.3860000000000001</v>
      </c>
      <c r="F26" s="30">
        <v>15.5222</v>
      </c>
      <c r="G26" s="30" t="s">
        <v>43</v>
      </c>
      <c r="H26" s="30">
        <v>3.6659999999999999</v>
      </c>
      <c r="I26" s="30">
        <v>6896.4485000000004</v>
      </c>
      <c r="J26" s="30" t="s">
        <v>44</v>
      </c>
      <c r="K26" s="30">
        <v>3.18</v>
      </c>
      <c r="L26" s="30">
        <v>617.35760000000005</v>
      </c>
      <c r="O26" s="17">
        <f>($O$2/$M$2)*F26</f>
        <v>2.1352007038377465</v>
      </c>
      <c r="P26" s="3"/>
      <c r="R26" s="17">
        <f>($R$2/$P$2)*I26</f>
        <v>1064.4210126643659</v>
      </c>
      <c r="S26" s="3"/>
      <c r="U26" s="17">
        <f>($S$2/$U$2)*L26</f>
        <v>1225.797059443529</v>
      </c>
      <c r="AD26" s="7">
        <v>43041</v>
      </c>
    </row>
    <row r="27" spans="1:30" x14ac:dyDescent="0.25">
      <c r="A27" s="27" t="s">
        <v>62</v>
      </c>
      <c r="B27" s="28">
        <v>43068</v>
      </c>
      <c r="C27" s="29">
        <v>0.58759259259259256</v>
      </c>
      <c r="D27" s="27" t="s">
        <v>42</v>
      </c>
      <c r="E27" s="27">
        <v>2.39</v>
      </c>
      <c r="F27" s="30">
        <v>15.876200000000001</v>
      </c>
      <c r="G27" s="30" t="s">
        <v>43</v>
      </c>
      <c r="H27" s="30">
        <v>3.673</v>
      </c>
      <c r="I27" s="30">
        <v>8486.4477000000006</v>
      </c>
      <c r="J27" s="30" t="s">
        <v>44</v>
      </c>
      <c r="K27" s="30">
        <v>3.1859999999999999</v>
      </c>
      <c r="L27" s="30">
        <v>633.62980000000005</v>
      </c>
      <c r="O27" s="17">
        <f>($O$2/$M$2)*F27</f>
        <v>2.1838961883153698</v>
      </c>
      <c r="P27" s="3"/>
      <c r="R27" s="17">
        <f>($R$2/$P$2)*I27</f>
        <v>1309.8268267728206</v>
      </c>
      <c r="S27" s="3"/>
      <c r="U27" s="17">
        <f>($S$2/$U$2)*L27</f>
        <v>1258.106396707178</v>
      </c>
      <c r="AD27" s="7">
        <v>43041</v>
      </c>
    </row>
    <row r="28" spans="1:30" x14ac:dyDescent="0.25">
      <c r="A28" s="27" t="s">
        <v>63</v>
      </c>
      <c r="B28" s="28">
        <v>43068</v>
      </c>
      <c r="C28" s="29">
        <v>0.59104166666666669</v>
      </c>
      <c r="D28" s="27" t="s">
        <v>42</v>
      </c>
      <c r="E28" s="27">
        <v>2.3929999999999998</v>
      </c>
      <c r="F28" s="30">
        <v>15.888999999999999</v>
      </c>
      <c r="G28" s="30" t="s">
        <v>43</v>
      </c>
      <c r="H28" s="30">
        <v>3.6760000000000002</v>
      </c>
      <c r="I28" s="30">
        <v>10735.387199999999</v>
      </c>
      <c r="J28" s="30" t="s">
        <v>44</v>
      </c>
      <c r="K28" s="30">
        <v>3.1930000000000001</v>
      </c>
      <c r="L28" s="30">
        <v>673.69280000000003</v>
      </c>
      <c r="O28" s="17">
        <f>($O$2/$M$2)*F28</f>
        <v>2.1856569289970462</v>
      </c>
      <c r="P28" s="3"/>
      <c r="R28" s="17">
        <f>($R$2/$P$2)*I28</f>
        <v>1656.9356988264424</v>
      </c>
      <c r="S28" s="3"/>
      <c r="U28" s="17">
        <f>($S$2/$U$2)*L28</f>
        <v>1337.6536600639199</v>
      </c>
      <c r="AD28" s="7">
        <v>43041</v>
      </c>
    </row>
    <row r="29" spans="1:30" x14ac:dyDescent="0.25">
      <c r="A29" s="27" t="s">
        <v>64</v>
      </c>
      <c r="B29" s="28">
        <v>43068</v>
      </c>
      <c r="C29" s="29">
        <v>0.59449074074074071</v>
      </c>
      <c r="D29" s="27" t="s">
        <v>42</v>
      </c>
      <c r="E29" s="27">
        <v>2.39</v>
      </c>
      <c r="F29" s="30">
        <v>15.99</v>
      </c>
      <c r="G29" s="30" t="s">
        <v>43</v>
      </c>
      <c r="H29" s="30">
        <v>3.6760000000000002</v>
      </c>
      <c r="I29" s="30">
        <v>12781.2194</v>
      </c>
      <c r="J29" s="30" t="s">
        <v>44</v>
      </c>
      <c r="K29" s="30">
        <v>3.19</v>
      </c>
      <c r="L29" s="30">
        <v>699.65959999999995</v>
      </c>
      <c r="O29" s="17">
        <f>($O$2/$M$2)*F29</f>
        <v>2.199550273438402</v>
      </c>
      <c r="P29" s="3"/>
      <c r="R29" s="17">
        <f>($R$2/$P$2)*I29</f>
        <v>1972.6963083728442</v>
      </c>
      <c r="S29" s="3"/>
      <c r="U29" s="17">
        <f>($S$2/$U$2)*L29</f>
        <v>1389.2121523917995</v>
      </c>
      <c r="AD29" s="7">
        <v>43041</v>
      </c>
    </row>
    <row r="30" spans="1:30" x14ac:dyDescent="0.25">
      <c r="A30" t="s">
        <v>41</v>
      </c>
      <c r="B30" s="31">
        <v>43068</v>
      </c>
      <c r="C30" s="32">
        <v>0.5979282407407408</v>
      </c>
      <c r="D30" t="s">
        <v>42</v>
      </c>
      <c r="E30">
        <v>2.39</v>
      </c>
      <c r="F30" s="33">
        <v>29.595199999999998</v>
      </c>
      <c r="G30" s="33" t="s">
        <v>43</v>
      </c>
      <c r="H30" s="33">
        <v>3.6760000000000002</v>
      </c>
      <c r="I30" s="33">
        <v>2579.0938000000001</v>
      </c>
      <c r="J30" s="33" t="s">
        <v>44</v>
      </c>
      <c r="K30" s="33">
        <v>3.19</v>
      </c>
      <c r="L30" s="33">
        <v>791.46280000000002</v>
      </c>
      <c r="M30" s="5"/>
      <c r="N30" s="4"/>
      <c r="O30" s="5"/>
      <c r="P30" s="5"/>
      <c r="Q30" s="4"/>
      <c r="R30" s="4"/>
      <c r="S30" s="5"/>
      <c r="T30" s="4"/>
      <c r="U30" s="4"/>
      <c r="AD30" s="7">
        <v>43041</v>
      </c>
    </row>
    <row r="31" spans="1:30" x14ac:dyDescent="0.25">
      <c r="A31" t="s">
        <v>41</v>
      </c>
      <c r="B31" s="31">
        <v>43068</v>
      </c>
      <c r="C31" s="32">
        <v>0.60137731481481482</v>
      </c>
      <c r="D31" t="s">
        <v>42</v>
      </c>
      <c r="E31">
        <v>2.3929999999999998</v>
      </c>
      <c r="F31" s="33">
        <v>29.450600000000001</v>
      </c>
      <c r="G31" s="33" t="s">
        <v>43</v>
      </c>
      <c r="H31" s="33">
        <v>3.68</v>
      </c>
      <c r="I31" s="33">
        <v>2561.6842999999999</v>
      </c>
      <c r="J31" s="33" t="s">
        <v>44</v>
      </c>
      <c r="K31" s="33">
        <v>3.1930000000000001</v>
      </c>
      <c r="L31" s="33">
        <v>790.60090000000002</v>
      </c>
      <c r="M31" s="5"/>
      <c r="N31" s="4"/>
      <c r="O31" s="5"/>
      <c r="P31" s="5"/>
      <c r="Q31" s="4"/>
      <c r="R31" s="4"/>
      <c r="S31" s="5"/>
      <c r="T31" s="4"/>
      <c r="U31" s="4"/>
      <c r="AD31" s="7">
        <v>43041</v>
      </c>
    </row>
    <row r="32" spans="1:30" x14ac:dyDescent="0.25">
      <c r="A32" t="s">
        <v>41</v>
      </c>
      <c r="B32" s="31">
        <v>43068</v>
      </c>
      <c r="C32" s="32">
        <v>0.60481481481481481</v>
      </c>
      <c r="D32" t="s">
        <v>42</v>
      </c>
      <c r="E32">
        <v>2.39</v>
      </c>
      <c r="F32" s="33">
        <v>29.551300000000001</v>
      </c>
      <c r="G32" s="33" t="s">
        <v>43</v>
      </c>
      <c r="H32" s="33">
        <v>3.6760000000000002</v>
      </c>
      <c r="I32" s="33">
        <v>2575.2206999999999</v>
      </c>
      <c r="J32" s="33" t="s">
        <v>44</v>
      </c>
      <c r="K32" s="33">
        <v>3.19</v>
      </c>
      <c r="L32" s="33">
        <v>788.90880000000004</v>
      </c>
      <c r="M32" s="5"/>
      <c r="N32" s="4"/>
      <c r="O32" s="5"/>
      <c r="P32" s="5"/>
      <c r="Q32" s="4"/>
      <c r="R32" s="4"/>
      <c r="S32" s="5"/>
      <c r="T32" s="4"/>
      <c r="U32" s="4"/>
      <c r="AD32" s="7">
        <v>43041</v>
      </c>
    </row>
    <row r="33" spans="1:30" x14ac:dyDescent="0.25">
      <c r="A33" t="s">
        <v>41</v>
      </c>
      <c r="B33" s="31">
        <v>43068</v>
      </c>
      <c r="C33" s="32">
        <v>0.60826388888888883</v>
      </c>
      <c r="D33" t="s">
        <v>42</v>
      </c>
      <c r="E33">
        <v>2.3929999999999998</v>
      </c>
      <c r="F33" s="33">
        <v>29.834199999999999</v>
      </c>
      <c r="G33" s="33" t="s">
        <v>43</v>
      </c>
      <c r="H33" s="33">
        <v>3.673</v>
      </c>
      <c r="I33" s="33">
        <v>2585.3683999999998</v>
      </c>
      <c r="J33" s="33" t="s">
        <v>44</v>
      </c>
      <c r="K33" s="33">
        <v>3.1859999999999999</v>
      </c>
      <c r="L33" s="33">
        <v>788.62810000000002</v>
      </c>
      <c r="M33" s="5"/>
      <c r="N33" s="4"/>
      <c r="O33" s="5"/>
      <c r="P33" s="5"/>
      <c r="Q33" s="4"/>
      <c r="R33" s="4"/>
      <c r="S33" s="5"/>
      <c r="T33" s="4"/>
      <c r="U33" s="4"/>
      <c r="AD33" s="7">
        <v>43041</v>
      </c>
    </row>
    <row r="34" spans="1:30" x14ac:dyDescent="0.25">
      <c r="A34" s="27" t="s">
        <v>65</v>
      </c>
      <c r="B34" s="28">
        <v>43068</v>
      </c>
      <c r="C34" s="29">
        <v>0.61170138888888892</v>
      </c>
      <c r="D34" s="27" t="s">
        <v>42</v>
      </c>
      <c r="E34" s="27">
        <v>2.39</v>
      </c>
      <c r="F34" s="30">
        <v>15.382999999999999</v>
      </c>
      <c r="G34" s="30" t="s">
        <v>43</v>
      </c>
      <c r="H34" s="30">
        <v>3.67</v>
      </c>
      <c r="I34" s="30">
        <v>2749.3575000000001</v>
      </c>
      <c r="J34" s="30" t="s">
        <v>44</v>
      </c>
      <c r="K34" s="30">
        <v>3.1829999999999998</v>
      </c>
      <c r="L34" s="30">
        <v>583.47379999999998</v>
      </c>
      <c r="O34" s="19">
        <f>($O$2/$M$2)*F34</f>
        <v>2.1160526489245113</v>
      </c>
      <c r="R34" s="19">
        <f>($R$2/$P$2)*I34</f>
        <v>424.34506606209982</v>
      </c>
      <c r="U34" s="19">
        <f>($S$2/$U$2)*L34</f>
        <v>1158.5189334388069</v>
      </c>
      <c r="AD34" s="7">
        <v>43041</v>
      </c>
    </row>
    <row r="35" spans="1:30" x14ac:dyDescent="0.25">
      <c r="A35" s="27" t="s">
        <v>66</v>
      </c>
      <c r="B35" s="28">
        <v>43068</v>
      </c>
      <c r="C35" s="29">
        <v>0.61515046296296294</v>
      </c>
      <c r="D35" s="27" t="s">
        <v>42</v>
      </c>
      <c r="E35" s="27">
        <v>2.3860000000000001</v>
      </c>
      <c r="F35" s="30">
        <v>15.623200000000001</v>
      </c>
      <c r="G35" s="30" t="s">
        <v>43</v>
      </c>
      <c r="H35" s="30">
        <v>3.67</v>
      </c>
      <c r="I35" s="30">
        <v>3754.7851999999998</v>
      </c>
      <c r="J35" s="30" t="s">
        <v>44</v>
      </c>
      <c r="K35" s="30">
        <v>3.18</v>
      </c>
      <c r="L35" s="30">
        <v>599.9633</v>
      </c>
      <c r="O35" s="19">
        <f>($O$2/$M$2)*F35</f>
        <v>2.1490940482791023</v>
      </c>
      <c r="R35" s="19">
        <f>($R$2/$P$2)*I35</f>
        <v>579.52615247125721</v>
      </c>
      <c r="U35" s="19">
        <f>($S$2/$U$2)*L35</f>
        <v>1191.2597316596341</v>
      </c>
      <c r="AD35" s="7">
        <v>43041</v>
      </c>
    </row>
    <row r="36" spans="1:30" x14ac:dyDescent="0.25">
      <c r="A36" s="27" t="s">
        <v>67</v>
      </c>
      <c r="B36" s="28">
        <v>43068</v>
      </c>
      <c r="C36" s="29">
        <v>0.61858796296296303</v>
      </c>
      <c r="D36" s="27" t="s">
        <v>42</v>
      </c>
      <c r="E36" s="27">
        <v>2.3929999999999998</v>
      </c>
      <c r="F36" s="30">
        <v>15.5184</v>
      </c>
      <c r="G36" s="30" t="s">
        <v>43</v>
      </c>
      <c r="H36" s="30">
        <v>3.68</v>
      </c>
      <c r="I36" s="30">
        <v>3652.3588</v>
      </c>
      <c r="J36" s="30" t="s">
        <v>44</v>
      </c>
      <c r="K36" s="30">
        <v>3.1930000000000001</v>
      </c>
      <c r="L36" s="30">
        <v>589.82180000000005</v>
      </c>
      <c r="O36" s="19">
        <f>($O$2/$M$2)*F36</f>
        <v>2.1346779839478733</v>
      </c>
      <c r="R36" s="19">
        <f>($R$2/$P$2)*I36</f>
        <v>563.71731805285117</v>
      </c>
      <c r="U36" s="19">
        <f>($S$2/$U$2)*L36</f>
        <v>1171.1232323627169</v>
      </c>
      <c r="AD36" s="7">
        <v>43041</v>
      </c>
    </row>
    <row r="37" spans="1:30" x14ac:dyDescent="0.25">
      <c r="A37" s="27" t="s">
        <v>68</v>
      </c>
      <c r="B37" s="28">
        <v>43068</v>
      </c>
      <c r="C37" s="29">
        <v>0.62203703703703705</v>
      </c>
      <c r="D37" s="27" t="s">
        <v>42</v>
      </c>
      <c r="E37" s="27">
        <v>2.3929999999999998</v>
      </c>
      <c r="F37" s="30">
        <v>15.327</v>
      </c>
      <c r="G37" s="30" t="s">
        <v>43</v>
      </c>
      <c r="H37" s="30">
        <v>3.67</v>
      </c>
      <c r="I37" s="30">
        <v>3869.1156999999998</v>
      </c>
      <c r="J37" s="30" t="s">
        <v>44</v>
      </c>
      <c r="K37" s="30">
        <v>3.1829999999999998</v>
      </c>
      <c r="L37" s="30">
        <v>579.24300000000005</v>
      </c>
      <c r="O37" s="19">
        <f>($O$2/$M$2)*F37</f>
        <v>2.1083494084421757</v>
      </c>
      <c r="R37" s="19">
        <f>($R$2/$P$2)*I37</f>
        <v>597.17230564537624</v>
      </c>
      <c r="U37" s="19">
        <f>($S$2/$U$2)*L37</f>
        <v>1150.118450154737</v>
      </c>
      <c r="AD37" s="7">
        <v>43041</v>
      </c>
    </row>
    <row r="38" spans="1:30" x14ac:dyDescent="0.25">
      <c r="A38" s="27" t="s">
        <v>69</v>
      </c>
      <c r="B38" s="28">
        <v>43068</v>
      </c>
      <c r="C38" s="29">
        <v>0.62548611111111108</v>
      </c>
      <c r="D38" s="27" t="s">
        <v>42</v>
      </c>
      <c r="E38" s="27">
        <v>2.39</v>
      </c>
      <c r="F38" s="30">
        <v>15.4244</v>
      </c>
      <c r="G38" s="30" t="s">
        <v>43</v>
      </c>
      <c r="H38" s="30">
        <v>3.67</v>
      </c>
      <c r="I38" s="30">
        <v>4063.24</v>
      </c>
      <c r="J38" s="30" t="s">
        <v>44</v>
      </c>
      <c r="K38" s="30">
        <v>3.1829999999999998</v>
      </c>
      <c r="L38" s="30">
        <v>592.71019999999999</v>
      </c>
      <c r="O38" s="19">
        <f>($O$2/$M$2)*F38</f>
        <v>2.1217475445668099</v>
      </c>
      <c r="R38" s="19">
        <f>($R$2/$P$2)*I38</f>
        <v>627.13410177693027</v>
      </c>
      <c r="U38" s="19">
        <f>($S$2/$U$2)*L38</f>
        <v>1176.8583075063559</v>
      </c>
      <c r="AD38" s="7">
        <v>43041</v>
      </c>
    </row>
    <row r="39" spans="1:30" x14ac:dyDescent="0.25">
      <c r="A39" s="27" t="s">
        <v>70</v>
      </c>
      <c r="B39" s="28">
        <v>43068</v>
      </c>
      <c r="C39" s="29">
        <v>0.62893518518518521</v>
      </c>
      <c r="D39" s="27" t="s">
        <v>42</v>
      </c>
      <c r="E39" s="27">
        <v>2.39</v>
      </c>
      <c r="F39" s="30">
        <v>15.5756</v>
      </c>
      <c r="G39" s="30" t="s">
        <v>43</v>
      </c>
      <c r="H39" s="30">
        <v>3.6659999999999999</v>
      </c>
      <c r="I39" s="30">
        <v>2981.8436000000002</v>
      </c>
      <c r="J39" s="30" t="s">
        <v>44</v>
      </c>
      <c r="K39" s="30">
        <v>3.1760000000000002</v>
      </c>
      <c r="L39" s="30">
        <v>585.94910000000004</v>
      </c>
      <c r="O39" s="26">
        <f>($O$2/$M$2)*F39</f>
        <v>2.1425462938691164</v>
      </c>
      <c r="R39" s="16">
        <f>($R$2/$P$2)*I39</f>
        <v>460.22775118508582</v>
      </c>
      <c r="U39" s="16">
        <f>($S$2/$U$2)*L39</f>
        <v>1163.4337760863109</v>
      </c>
      <c r="AD39" s="7">
        <v>43041</v>
      </c>
    </row>
    <row r="40" spans="1:30" x14ac:dyDescent="0.25">
      <c r="A40" s="27" t="s">
        <v>71</v>
      </c>
      <c r="B40" s="28">
        <v>43068</v>
      </c>
      <c r="C40" s="29">
        <v>0.63237268518518519</v>
      </c>
      <c r="D40" s="27" t="s">
        <v>42</v>
      </c>
      <c r="E40" s="27">
        <v>2.3860000000000001</v>
      </c>
      <c r="F40" s="30">
        <v>14.417199999999999</v>
      </c>
      <c r="G40" s="30" t="s">
        <v>43</v>
      </c>
      <c r="H40" s="30">
        <v>3.6659999999999999</v>
      </c>
      <c r="I40" s="30">
        <v>3388.5774000000001</v>
      </c>
      <c r="J40" s="30" t="s">
        <v>44</v>
      </c>
      <c r="K40" s="30">
        <v>3.1760000000000002</v>
      </c>
      <c r="L40" s="30">
        <v>586.05849999999998</v>
      </c>
      <c r="O40" s="16">
        <f>($O$2/$M$2)*F40</f>
        <v>1.9831992621773689</v>
      </c>
      <c r="R40" s="16">
        <f>($R$2/$P$2)*I40</f>
        <v>523.00441127046543</v>
      </c>
      <c r="U40" s="16">
        <f>($S$2/$U$2)*L40</f>
        <v>1163.6509957306516</v>
      </c>
      <c r="AD40" s="7">
        <v>43041</v>
      </c>
    </row>
    <row r="41" spans="1:30" x14ac:dyDescent="0.25">
      <c r="A41" s="27" t="s">
        <v>72</v>
      </c>
      <c r="B41" s="28">
        <v>43068</v>
      </c>
      <c r="C41" s="29">
        <v>0.63582175925925932</v>
      </c>
      <c r="D41" s="27" t="s">
        <v>42</v>
      </c>
      <c r="E41" s="27">
        <v>2.3860000000000001</v>
      </c>
      <c r="F41" s="30">
        <v>14.2311</v>
      </c>
      <c r="G41" s="30" t="s">
        <v>43</v>
      </c>
      <c r="H41" s="30">
        <v>3.6659999999999999</v>
      </c>
      <c r="I41" s="30">
        <v>3703.4726000000001</v>
      </c>
      <c r="J41" s="30" t="s">
        <v>44</v>
      </c>
      <c r="K41" s="30">
        <v>3.1760000000000002</v>
      </c>
      <c r="L41" s="30">
        <v>588.01160000000004</v>
      </c>
      <c r="O41" s="16">
        <f>($O$2/$M$2)*F41</f>
        <v>1.9575997433601777</v>
      </c>
      <c r="R41" s="16">
        <f>($R$2/$P$2)*I41</f>
        <v>571.60639353237138</v>
      </c>
      <c r="U41" s="16">
        <f>($S$2/$U$2)*L41</f>
        <v>1167.5289819039801</v>
      </c>
      <c r="AD41" s="7">
        <v>43041</v>
      </c>
    </row>
    <row r="42" spans="1:30" x14ac:dyDescent="0.25">
      <c r="A42" s="27" t="s">
        <v>73</v>
      </c>
      <c r="B42" s="28">
        <v>43068</v>
      </c>
      <c r="C42" s="29">
        <v>0.63928240740740738</v>
      </c>
      <c r="D42" s="27" t="s">
        <v>42</v>
      </c>
      <c r="E42" s="27">
        <v>2.3929999999999998</v>
      </c>
      <c r="F42" s="30">
        <v>13.706099999999999</v>
      </c>
      <c r="G42" s="30" t="s">
        <v>43</v>
      </c>
      <c r="H42" s="30">
        <v>3.6760000000000002</v>
      </c>
      <c r="I42" s="30">
        <v>4080.4376000000002</v>
      </c>
      <c r="J42" s="30" t="s">
        <v>44</v>
      </c>
      <c r="K42" s="30">
        <v>3.19</v>
      </c>
      <c r="L42" s="30">
        <v>596.02499999999998</v>
      </c>
      <c r="O42" s="16">
        <f t="shared" ref="O39:O43" si="0">($O$2/$M$2)*F42</f>
        <v>1.8853818638382789</v>
      </c>
      <c r="R42" s="16">
        <f>($R$2/$P$2)*I42</f>
        <v>629.78843709276669</v>
      </c>
      <c r="U42" s="16">
        <f>($S$2/$U$2)*L42</f>
        <v>1183.4400230187971</v>
      </c>
      <c r="AD42" s="7">
        <v>43041</v>
      </c>
    </row>
    <row r="43" spans="1:30" x14ac:dyDescent="0.25">
      <c r="A43" s="27" t="s">
        <v>74</v>
      </c>
      <c r="B43" s="28">
        <v>43068</v>
      </c>
      <c r="C43" s="29">
        <v>0.64273148148148151</v>
      </c>
      <c r="D43" s="27" t="s">
        <v>42</v>
      </c>
      <c r="E43" s="27">
        <v>2.3929999999999998</v>
      </c>
      <c r="F43" s="30">
        <v>13.250400000000001</v>
      </c>
      <c r="G43" s="30" t="s">
        <v>43</v>
      </c>
      <c r="H43" s="30">
        <v>3.6760000000000002</v>
      </c>
      <c r="I43" s="30">
        <v>4385.6094000000003</v>
      </c>
      <c r="J43" s="30" t="s">
        <v>44</v>
      </c>
      <c r="K43" s="30">
        <v>3.1829999999999998</v>
      </c>
      <c r="L43" s="30">
        <v>585.95719999999994</v>
      </c>
      <c r="O43" s="16">
        <f t="shared" si="0"/>
        <v>1.8226967444132711</v>
      </c>
      <c r="R43" s="16">
        <f>($R$2/$P$2)*I43</f>
        <v>676.88967715750539</v>
      </c>
      <c r="T43" s="16">
        <f>($S$2/$U$2)*L43</f>
        <v>1163.449859076431</v>
      </c>
      <c r="AD43" s="7">
        <v>43041</v>
      </c>
    </row>
    <row r="44" spans="1:30" x14ac:dyDescent="0.25">
      <c r="A44" t="s">
        <v>41</v>
      </c>
      <c r="B44" s="31">
        <v>43068</v>
      </c>
      <c r="C44" s="32">
        <v>0.6461689814814815</v>
      </c>
      <c r="D44" t="s">
        <v>42</v>
      </c>
      <c r="E44">
        <v>2.3860000000000001</v>
      </c>
      <c r="F44" s="33">
        <v>29.4207</v>
      </c>
      <c r="G44" s="33" t="s">
        <v>43</v>
      </c>
      <c r="H44" s="33">
        <v>3.6659999999999999</v>
      </c>
      <c r="I44" s="33">
        <v>2578.3521000000001</v>
      </c>
      <c r="J44" s="33" t="s">
        <v>44</v>
      </c>
      <c r="K44" s="33">
        <v>3.18</v>
      </c>
      <c r="L44" s="33">
        <v>789.89359999999999</v>
      </c>
      <c r="M44" s="5"/>
      <c r="N44" s="4"/>
      <c r="O44" s="4"/>
      <c r="P44" s="5"/>
      <c r="Q44" s="4"/>
      <c r="R44" s="4"/>
      <c r="S44" s="5"/>
      <c r="T44" s="4"/>
      <c r="U44" s="4"/>
      <c r="AD44" s="7">
        <v>43041</v>
      </c>
    </row>
    <row r="45" spans="1:30" x14ac:dyDescent="0.25">
      <c r="A45" t="s">
        <v>41</v>
      </c>
      <c r="B45" s="31">
        <v>43068</v>
      </c>
      <c r="C45" s="32">
        <v>0.64961805555555563</v>
      </c>
      <c r="D45" t="s">
        <v>42</v>
      </c>
      <c r="E45">
        <v>2.383</v>
      </c>
      <c r="F45" s="33">
        <v>29.514199999999999</v>
      </c>
      <c r="G45" s="33" t="s">
        <v>43</v>
      </c>
      <c r="H45" s="33">
        <v>3.6659999999999999</v>
      </c>
      <c r="I45" s="33">
        <v>2581.4892</v>
      </c>
      <c r="J45" s="33" t="s">
        <v>44</v>
      </c>
      <c r="K45" s="33">
        <v>3.18</v>
      </c>
      <c r="L45" s="33">
        <v>793.12879999999996</v>
      </c>
      <c r="M45" s="5"/>
      <c r="N45" s="4"/>
      <c r="O45" s="4"/>
      <c r="P45" s="5"/>
      <c r="Q45" s="4"/>
      <c r="R45" s="4"/>
      <c r="S45" s="5"/>
      <c r="T45" s="4"/>
      <c r="U45" s="4"/>
      <c r="AD45" s="7">
        <v>43041</v>
      </c>
    </row>
    <row r="46" spans="1:30" x14ac:dyDescent="0.25">
      <c r="A46" t="s">
        <v>41</v>
      </c>
      <c r="B46" s="31">
        <v>43068</v>
      </c>
      <c r="C46" s="32">
        <v>0.65305555555555561</v>
      </c>
      <c r="D46" t="s">
        <v>42</v>
      </c>
      <c r="E46">
        <v>2.3929999999999998</v>
      </c>
      <c r="F46" s="33">
        <v>29.784800000000001</v>
      </c>
      <c r="G46" s="33" t="s">
        <v>43</v>
      </c>
      <c r="H46" s="33">
        <v>3.673</v>
      </c>
      <c r="I46" s="33">
        <v>2591.8676</v>
      </c>
      <c r="J46" s="33" t="s">
        <v>44</v>
      </c>
      <c r="K46" s="33">
        <v>3.1859999999999999</v>
      </c>
      <c r="L46" s="33">
        <v>794.87869999999998</v>
      </c>
      <c r="M46" s="5"/>
      <c r="N46" s="4"/>
      <c r="O46" s="4"/>
      <c r="P46" s="5"/>
      <c r="Q46" s="4"/>
      <c r="R46" s="4"/>
      <c r="S46" s="5"/>
      <c r="T46" s="4"/>
      <c r="U46" s="4"/>
      <c r="AD46" s="7">
        <v>43041</v>
      </c>
    </row>
    <row r="47" spans="1:30" x14ac:dyDescent="0.25">
      <c r="A47" t="s">
        <v>41</v>
      </c>
      <c r="B47" s="31">
        <v>43068</v>
      </c>
      <c r="C47" s="32">
        <v>0.65650462962962963</v>
      </c>
      <c r="D47" t="s">
        <v>42</v>
      </c>
      <c r="E47">
        <v>2.39</v>
      </c>
      <c r="F47" s="33">
        <v>29.491900000000001</v>
      </c>
      <c r="G47" s="33" t="s">
        <v>43</v>
      </c>
      <c r="H47" s="33">
        <v>3.673</v>
      </c>
      <c r="I47" s="33">
        <v>2585.1601999999998</v>
      </c>
      <c r="J47" s="33" t="s">
        <v>44</v>
      </c>
      <c r="K47" s="33">
        <v>3.1859999999999999</v>
      </c>
      <c r="L47" s="33">
        <v>792.43640000000005</v>
      </c>
      <c r="M47" s="5"/>
      <c r="N47" s="4"/>
      <c r="O47" s="4"/>
      <c r="P47" s="5"/>
      <c r="Q47" s="4"/>
      <c r="R47" s="4"/>
      <c r="S47" s="5"/>
      <c r="T47" s="4"/>
      <c r="U47" s="4"/>
      <c r="AD47" s="7">
        <v>43041</v>
      </c>
    </row>
    <row r="48" spans="1:30" x14ac:dyDescent="0.25">
      <c r="A48" s="27" t="s">
        <v>75</v>
      </c>
      <c r="B48" s="28">
        <v>43068</v>
      </c>
      <c r="C48" s="29">
        <v>0.65995370370370365</v>
      </c>
      <c r="D48" s="27" t="s">
        <v>42</v>
      </c>
      <c r="E48" s="27">
        <v>2.3929999999999998</v>
      </c>
      <c r="F48" s="30">
        <v>15.3398</v>
      </c>
      <c r="G48" s="30" t="s">
        <v>43</v>
      </c>
      <c r="H48" s="30">
        <v>3.67</v>
      </c>
      <c r="I48" s="30">
        <v>2903.9176000000002</v>
      </c>
      <c r="J48" s="30" t="s">
        <v>44</v>
      </c>
      <c r="K48" s="30">
        <v>3.1829999999999998</v>
      </c>
      <c r="L48" s="30">
        <v>579.13819999999998</v>
      </c>
      <c r="O48" s="22">
        <f>($O$2/$M$2)*F48</f>
        <v>2.1101101491238525</v>
      </c>
      <c r="R48" s="22">
        <f>($R$2/$P$2)*I48</f>
        <v>448.20039074980042</v>
      </c>
      <c r="U48" s="22">
        <f>($S$2/$U$2)*L48</f>
        <v>1149.910364060341</v>
      </c>
      <c r="AD48" s="7">
        <v>43041</v>
      </c>
    </row>
    <row r="49" spans="1:30" x14ac:dyDescent="0.25">
      <c r="A49" s="27" t="s">
        <v>76</v>
      </c>
      <c r="B49" s="28">
        <v>43068</v>
      </c>
      <c r="C49" s="29">
        <v>0.66340277777777779</v>
      </c>
      <c r="D49" s="27" t="s">
        <v>42</v>
      </c>
      <c r="E49" s="27">
        <v>2.3860000000000001</v>
      </c>
      <c r="F49" s="30">
        <v>15.0426</v>
      </c>
      <c r="G49" s="30" t="s">
        <v>43</v>
      </c>
      <c r="H49" s="30">
        <v>3.6629999999999998</v>
      </c>
      <c r="I49" s="30">
        <v>3266.4922999999999</v>
      </c>
      <c r="J49" s="30" t="s">
        <v>44</v>
      </c>
      <c r="K49" s="30">
        <v>3.1760000000000002</v>
      </c>
      <c r="L49" s="30">
        <v>582.18119999999999</v>
      </c>
      <c r="N49" s="22">
        <f>($O$2/$M$2)*F49</f>
        <v>2.06922795142117</v>
      </c>
      <c r="R49" s="22">
        <f>($R$2/$P$2)*I49</f>
        <v>504.16138710038268</v>
      </c>
      <c r="U49" s="22">
        <f>($S$2/$U$2)*L49</f>
        <v>1155.9524059043008</v>
      </c>
      <c r="AD49" s="7">
        <v>43041</v>
      </c>
    </row>
    <row r="50" spans="1:30" x14ac:dyDescent="0.25">
      <c r="A50" s="27" t="s">
        <v>77</v>
      </c>
      <c r="B50" s="28">
        <v>43068</v>
      </c>
      <c r="C50" s="29">
        <v>0.66685185185185192</v>
      </c>
      <c r="D50" s="27" t="s">
        <v>42</v>
      </c>
      <c r="E50" s="27">
        <v>2.39</v>
      </c>
      <c r="F50" s="30">
        <v>15.3005</v>
      </c>
      <c r="G50" s="30" t="s">
        <v>43</v>
      </c>
      <c r="H50" s="30">
        <v>3.6659999999999999</v>
      </c>
      <c r="I50" s="30">
        <v>3294.0297999999998</v>
      </c>
      <c r="J50" s="30" t="s">
        <v>44</v>
      </c>
      <c r="K50" s="30">
        <v>3.18</v>
      </c>
      <c r="L50" s="30">
        <v>587.52530000000002</v>
      </c>
      <c r="O50" s="22">
        <f>($O$2/$M$2)*F50</f>
        <v>2.1047041249996417</v>
      </c>
      <c r="R50" s="22">
        <f>($R$2/$P$2)*I50</f>
        <v>508.41161729295857</v>
      </c>
      <c r="U50" s="22">
        <f>($S$2/$U$2)*L50</f>
        <v>1166.5634068304612</v>
      </c>
      <c r="AD50" s="7">
        <v>43041</v>
      </c>
    </row>
    <row r="51" spans="1:30" x14ac:dyDescent="0.25">
      <c r="A51" s="27" t="s">
        <v>78</v>
      </c>
      <c r="B51" s="28">
        <v>43068</v>
      </c>
      <c r="C51" s="29">
        <v>0.67030092592592594</v>
      </c>
      <c r="D51" s="27" t="s">
        <v>42</v>
      </c>
      <c r="E51" s="27">
        <v>2.39</v>
      </c>
      <c r="F51" s="30">
        <v>15.19</v>
      </c>
      <c r="G51" s="30" t="s">
        <v>43</v>
      </c>
      <c r="H51" s="30">
        <v>3.6659999999999999</v>
      </c>
      <c r="I51" s="30">
        <v>3286.0021999999999</v>
      </c>
      <c r="J51" s="30" t="s">
        <v>44</v>
      </c>
      <c r="K51" s="30">
        <v>3.1760000000000002</v>
      </c>
      <c r="L51" s="30">
        <v>582.28859999999997</v>
      </c>
      <c r="O51" s="22">
        <f>($O$2/$M$2)*F51</f>
        <v>2.0895039808336038</v>
      </c>
      <c r="R51" s="22">
        <f>($R$2/$P$2)*I51</f>
        <v>507.17261056054201</v>
      </c>
      <c r="T51" s="22">
        <f>($S$2/$U$2)*L51</f>
        <v>1156.16565443997</v>
      </c>
      <c r="AD51" s="7">
        <v>43041</v>
      </c>
    </row>
    <row r="52" spans="1:30" x14ac:dyDescent="0.25">
      <c r="A52" s="27" t="s">
        <v>79</v>
      </c>
      <c r="B52" s="28">
        <v>43068</v>
      </c>
      <c r="C52" s="29">
        <v>0.67375000000000007</v>
      </c>
      <c r="D52" s="27" t="s">
        <v>42</v>
      </c>
      <c r="E52" s="27">
        <v>2.3929999999999998</v>
      </c>
      <c r="F52" s="30">
        <v>15.030200000000001</v>
      </c>
      <c r="G52" s="30" t="s">
        <v>43</v>
      </c>
      <c r="H52" s="30">
        <v>3.673</v>
      </c>
      <c r="I52" s="30">
        <v>3183.4828000000002</v>
      </c>
      <c r="J52" s="30" t="s">
        <v>44</v>
      </c>
      <c r="K52" s="30">
        <v>3.1829999999999998</v>
      </c>
      <c r="L52" s="30">
        <v>588.70100000000002</v>
      </c>
      <c r="O52" s="22">
        <f>($O$2/$M$2)*F52</f>
        <v>2.0675222338857955</v>
      </c>
      <c r="R52" s="22">
        <f>($R$2/$P$2)*I52</f>
        <v>491.34942220993764</v>
      </c>
      <c r="U52" s="22">
        <f>($S$2/$U$2)*L52</f>
        <v>1168.8978230631078</v>
      </c>
      <c r="AD52" s="7">
        <v>43041</v>
      </c>
    </row>
    <row r="53" spans="1:30" x14ac:dyDescent="0.25">
      <c r="A53" s="27" t="s">
        <v>80</v>
      </c>
      <c r="B53" s="28">
        <v>43068</v>
      </c>
      <c r="C53" s="29">
        <v>0.67718750000000005</v>
      </c>
      <c r="D53" s="27" t="s">
        <v>42</v>
      </c>
      <c r="E53" s="27">
        <v>2.3929999999999998</v>
      </c>
      <c r="F53" s="30">
        <v>15.111000000000001</v>
      </c>
      <c r="G53" s="30" t="s">
        <v>43</v>
      </c>
      <c r="H53" s="30">
        <v>3.673</v>
      </c>
      <c r="I53" s="30">
        <v>3007.3038000000001</v>
      </c>
      <c r="J53" s="30" t="s">
        <v>44</v>
      </c>
      <c r="K53" s="30">
        <v>3.1859999999999999</v>
      </c>
      <c r="L53" s="30">
        <v>583.88599999999997</v>
      </c>
      <c r="O53" s="24">
        <f>($O$2/$M$2)*F53</f>
        <v>2.0786369094388801</v>
      </c>
      <c r="R53" s="24">
        <f>($R$2/$P$2)*I53</f>
        <v>464.15736392222686</v>
      </c>
      <c r="T53" s="24">
        <f>($S$2/$U$2)*L53</f>
        <v>1159.3373789360401</v>
      </c>
      <c r="AD53" s="7">
        <v>43041</v>
      </c>
    </row>
    <row r="54" spans="1:30" x14ac:dyDescent="0.25">
      <c r="A54" s="27" t="s">
        <v>81</v>
      </c>
      <c r="B54" s="28">
        <v>43068</v>
      </c>
      <c r="C54" s="29">
        <v>0.68063657407407396</v>
      </c>
      <c r="D54" s="27" t="s">
        <v>42</v>
      </c>
      <c r="E54" s="27">
        <v>2.3929999999999998</v>
      </c>
      <c r="F54" s="30">
        <v>14.437099999999999</v>
      </c>
      <c r="G54" s="30" t="s">
        <v>43</v>
      </c>
      <c r="H54" s="30">
        <v>3.67</v>
      </c>
      <c r="I54" s="30">
        <v>3356.6129999999998</v>
      </c>
      <c r="J54" s="30" t="s">
        <v>44</v>
      </c>
      <c r="K54" s="30">
        <v>3.18</v>
      </c>
      <c r="L54" s="30">
        <v>587.09529999999995</v>
      </c>
      <c r="O54" s="24">
        <f>($O$2/$M$2)*F54</f>
        <v>1.9859366637059133</v>
      </c>
      <c r="R54" s="24">
        <f>($R$2/$P$2)*I54</f>
        <v>518.07091847091658</v>
      </c>
      <c r="U54" s="24">
        <f>($S$2/$U$2)*L54</f>
        <v>1165.70961846605</v>
      </c>
      <c r="AD54" s="7">
        <v>43041</v>
      </c>
    </row>
    <row r="55" spans="1:30" x14ac:dyDescent="0.25">
      <c r="A55" s="27" t="s">
        <v>82</v>
      </c>
      <c r="B55" s="28">
        <v>43068</v>
      </c>
      <c r="C55" s="29">
        <v>0.6840856481481481</v>
      </c>
      <c r="D55" s="27" t="s">
        <v>42</v>
      </c>
      <c r="E55" s="27">
        <v>2.383</v>
      </c>
      <c r="F55" s="30">
        <v>13.6052</v>
      </c>
      <c r="G55" s="30" t="s">
        <v>43</v>
      </c>
      <c r="H55" s="30">
        <v>3.6629999999999998</v>
      </c>
      <c r="I55" s="30">
        <v>3916.8678</v>
      </c>
      <c r="J55" s="30" t="s">
        <v>44</v>
      </c>
      <c r="K55" s="30">
        <v>3.173</v>
      </c>
      <c r="L55" s="30">
        <v>585.04579999999999</v>
      </c>
      <c r="O55" s="24">
        <f t="shared" ref="O55:O57" si="1">($O$2/$M$2)*F55</f>
        <v>1.8715022751834989</v>
      </c>
      <c r="Q55" s="24">
        <f>($R$2/$P$2)*I55</f>
        <v>604.54252506176863</v>
      </c>
      <c r="U55" s="24">
        <f>($S$2/$U$2)*L55</f>
        <v>1161.640224854747</v>
      </c>
      <c r="AD55" s="7">
        <v>43041</v>
      </c>
    </row>
    <row r="56" spans="1:30" x14ac:dyDescent="0.25">
      <c r="A56" s="27" t="s">
        <v>83</v>
      </c>
      <c r="B56" s="28">
        <v>43068</v>
      </c>
      <c r="C56" s="29">
        <v>0.68753472222222223</v>
      </c>
      <c r="D56" s="27" t="s">
        <v>42</v>
      </c>
      <c r="E56" s="27">
        <v>2.3929999999999998</v>
      </c>
      <c r="F56" s="30">
        <v>13.1288</v>
      </c>
      <c r="G56" s="30" t="s">
        <v>43</v>
      </c>
      <c r="H56" s="30">
        <v>3.6760000000000002</v>
      </c>
      <c r="I56" s="30">
        <v>3892.1914000000002</v>
      </c>
      <c r="J56" s="30" t="s">
        <v>44</v>
      </c>
      <c r="K56" s="30">
        <v>3.1859999999999999</v>
      </c>
      <c r="L56" s="30">
        <v>585.63789999999995</v>
      </c>
      <c r="O56" s="24">
        <f t="shared" si="1"/>
        <v>1.8059697079373416</v>
      </c>
      <c r="R56" s="24">
        <f t="shared" ref="R54:R57" si="2">($R$2/$P$2)*I56</f>
        <v>600.73388664782112</v>
      </c>
      <c r="U56" s="24">
        <f>($S$2/$U$2)*L56</f>
        <v>1162.8158715769973</v>
      </c>
      <c r="AD56" s="7">
        <v>43041</v>
      </c>
    </row>
    <row r="57" spans="1:30" x14ac:dyDescent="0.25">
      <c r="A57" s="27" t="s">
        <v>84</v>
      </c>
      <c r="B57" s="28">
        <v>43068</v>
      </c>
      <c r="C57" s="29">
        <v>0.69098379629629625</v>
      </c>
      <c r="D57" s="27" t="s">
        <v>42</v>
      </c>
      <c r="E57" s="27">
        <v>2.3929999999999998</v>
      </c>
      <c r="F57" s="30">
        <v>13.1182</v>
      </c>
      <c r="G57" s="30" t="s">
        <v>43</v>
      </c>
      <c r="H57" s="30">
        <v>3.673</v>
      </c>
      <c r="I57" s="30">
        <v>3781.1930000000002</v>
      </c>
      <c r="J57" s="30" t="s">
        <v>44</v>
      </c>
      <c r="K57" s="30">
        <v>3.1829999999999998</v>
      </c>
      <c r="L57" s="30">
        <v>581.35379999999998</v>
      </c>
      <c r="M57" s="3"/>
      <c r="N57" s="2"/>
      <c r="O57" s="24">
        <f t="shared" si="1"/>
        <v>1.8045115945603281</v>
      </c>
      <c r="P57" s="3"/>
      <c r="Q57" s="2"/>
      <c r="R57" s="24">
        <f t="shared" si="2"/>
        <v>583.6020209734636</v>
      </c>
      <c r="S57" s="3"/>
      <c r="U57" s="24">
        <f>($S$2/$U$2)*L57</f>
        <v>1154.309558246827</v>
      </c>
      <c r="AD57" s="7">
        <v>43041</v>
      </c>
    </row>
    <row r="58" spans="1:30" x14ac:dyDescent="0.25">
      <c r="A58" t="s">
        <v>41</v>
      </c>
      <c r="B58" s="31">
        <v>43068</v>
      </c>
      <c r="C58" s="32">
        <v>0.69442129629629623</v>
      </c>
      <c r="D58" t="s">
        <v>42</v>
      </c>
      <c r="E58">
        <v>2.3929999999999998</v>
      </c>
      <c r="F58" s="33">
        <v>29.386600000000001</v>
      </c>
      <c r="G58" s="33" t="s">
        <v>43</v>
      </c>
      <c r="H58" s="33">
        <v>3.673</v>
      </c>
      <c r="I58" s="33">
        <v>2562.3398999999999</v>
      </c>
      <c r="J58" s="33" t="s">
        <v>44</v>
      </c>
      <c r="K58" s="33">
        <v>3.1859999999999999</v>
      </c>
      <c r="L58" s="33">
        <v>786.8578</v>
      </c>
      <c r="AD58" s="7">
        <v>43041</v>
      </c>
    </row>
    <row r="59" spans="1:30" x14ac:dyDescent="0.25">
      <c r="A59" t="s">
        <v>41</v>
      </c>
      <c r="B59" s="31">
        <v>43068</v>
      </c>
      <c r="C59" s="32">
        <v>0.69787037037037036</v>
      </c>
      <c r="D59" t="s">
        <v>42</v>
      </c>
      <c r="E59">
        <v>2.39</v>
      </c>
      <c r="F59" s="33">
        <v>29.319800000000001</v>
      </c>
      <c r="G59" s="33" t="s">
        <v>43</v>
      </c>
      <c r="H59" s="33">
        <v>3.67</v>
      </c>
      <c r="I59" s="33">
        <v>2591.6350000000002</v>
      </c>
      <c r="J59" s="33" t="s">
        <v>44</v>
      </c>
      <c r="K59" s="33">
        <v>3.1829999999999998</v>
      </c>
      <c r="L59" s="33">
        <v>790.22439999999995</v>
      </c>
    </row>
    <row r="60" spans="1:30" x14ac:dyDescent="0.25">
      <c r="A60" t="s">
        <v>41</v>
      </c>
      <c r="B60" s="31">
        <v>43068</v>
      </c>
      <c r="C60" s="32">
        <v>0.7013194444444445</v>
      </c>
      <c r="D60" t="s">
        <v>42</v>
      </c>
      <c r="E60">
        <v>2.3929999999999998</v>
      </c>
      <c r="F60" s="33">
        <v>29.672999999999998</v>
      </c>
      <c r="G60" s="33" t="s">
        <v>43</v>
      </c>
      <c r="H60" s="33">
        <v>3.673</v>
      </c>
      <c r="I60" s="33">
        <v>2607.085</v>
      </c>
      <c r="J60" s="33" t="s">
        <v>44</v>
      </c>
      <c r="K60" s="33">
        <v>3.1859999999999999</v>
      </c>
      <c r="L60" s="33">
        <v>791.20619999999997</v>
      </c>
    </row>
    <row r="61" spans="1:30" x14ac:dyDescent="0.25">
      <c r="A61" t="s">
        <v>41</v>
      </c>
      <c r="B61" s="31">
        <v>43068</v>
      </c>
      <c r="C61" s="32">
        <v>0.70476851851851852</v>
      </c>
      <c r="D61" t="s">
        <v>42</v>
      </c>
      <c r="E61">
        <v>2.39</v>
      </c>
      <c r="F61" s="33">
        <v>29.718599999999999</v>
      </c>
      <c r="G61" s="33" t="s">
        <v>43</v>
      </c>
      <c r="H61" s="33">
        <v>3.67</v>
      </c>
      <c r="I61" s="33">
        <v>2590.5012000000002</v>
      </c>
      <c r="J61" s="33" t="s">
        <v>44</v>
      </c>
      <c r="K61" s="33">
        <v>3.1829999999999998</v>
      </c>
      <c r="L61" s="33">
        <v>794.19809999999995</v>
      </c>
    </row>
    <row r="62" spans="1:30" x14ac:dyDescent="0.2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Meilin</cp:lastModifiedBy>
  <dcterms:created xsi:type="dcterms:W3CDTF">2017-05-14T11:20:10Z</dcterms:created>
  <dcterms:modified xsi:type="dcterms:W3CDTF">2018-03-27T19:59:13Z</dcterms:modified>
</cp:coreProperties>
</file>