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14" i="1" s="1"/>
  <c r="O20" i="1" l="1"/>
  <c r="O12" i="1"/>
  <c r="O34" i="1"/>
  <c r="O28" i="1"/>
  <c r="O8" i="1"/>
  <c r="O22" i="1"/>
  <c r="O21" i="1"/>
  <c r="T2" i="1"/>
  <c r="S2" i="1"/>
  <c r="Q2" i="1"/>
  <c r="P2" i="1"/>
  <c r="R48" i="1" s="1"/>
  <c r="O51" i="1"/>
  <c r="N2" i="1"/>
  <c r="AE2" i="1" s="1"/>
  <c r="U51" i="1" l="1"/>
  <c r="U35" i="1"/>
  <c r="U42" i="1"/>
  <c r="U41" i="1"/>
  <c r="U24" i="1"/>
  <c r="U8" i="1"/>
  <c r="R13" i="1"/>
  <c r="R24" i="1"/>
  <c r="U54" i="1"/>
  <c r="U7" i="1"/>
  <c r="U5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27" i="1"/>
  <c r="O39" i="1"/>
  <c r="U12" i="1"/>
  <c r="T20" i="1"/>
  <c r="U28" i="1"/>
  <c r="U36" i="1"/>
  <c r="T40" i="1"/>
  <c r="U48" i="1"/>
  <c r="U52" i="1"/>
  <c r="U56" i="1"/>
  <c r="O56" i="1"/>
  <c r="O54" i="1"/>
  <c r="O52" i="1"/>
  <c r="O50" i="1"/>
  <c r="O48" i="1"/>
  <c r="N42" i="1"/>
  <c r="O40" i="1"/>
  <c r="O38" i="1"/>
  <c r="O36" i="1"/>
  <c r="O26" i="1"/>
  <c r="O24" i="1"/>
  <c r="N10" i="1"/>
  <c r="O6" i="1"/>
  <c r="O9" i="1"/>
  <c r="O13" i="1"/>
  <c r="N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<sst xmlns="http://schemas.openxmlformats.org/spreadsheetml/2006/main" count="281" uniqueCount="86">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</sst>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P1" zoomScale="70" zoomScaleNormal="70" workbookViewId="0">
      <selection activeCell="O49" sqref="O49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t="s">
        <v>41</v>
      </c>
      <c r="B2" s="27">
        <v>43068</v>
      </c>
      <c r="C2" s="28">
        <v>0.69442129629629623</v>
      </c>
      <c r="D2" t="s">
        <v>42</v>
      </c>
      <c r="E2">
        <v>2.3929999999999998</v>
      </c>
      <c r="F2" s="29">
        <v>29.386600000000001</v>
      </c>
      <c r="G2" s="29" t="s">
        <v>43</v>
      </c>
      <c r="H2" s="29">
        <v>3.673</v>
      </c>
      <c r="I2" s="29">
        <v>2562.3398999999999</v>
      </c>
      <c r="J2" s="29" t="s">
        <v>44</v>
      </c>
      <c r="K2" s="29">
        <v>3.1859999999999999</v>
      </c>
      <c r="L2" s="29">
        <v>786.8578</v>
      </c>
      <c r="M2" s="4">
        <f>AVERAGE(F2:F5,F16:F19,F30:F33,F44:F47,F58:F61)</f>
        <v>29.814129999999995</v>
      </c>
      <c r="N2" s="4">
        <f>STDEV(F2:F5,F16:F19,F30:F33,F44:F47,G58:G61)</f>
        <v>0.26671324301579008</v>
      </c>
      <c r="O2" s="4">
        <v>4.08</v>
      </c>
      <c r="P2" s="4">
        <f>AVERAGE(I2:I5,I16:I19,I30:I33,I44:I47,I58:I61)</f>
        <v>2594.8005750000002</v>
      </c>
      <c r="Q2" s="4">
        <f>STDEV(I2:I5,I16:I19,I30:I33,I44:I47,I58:I61)</f>
        <v>13.19326733566769</v>
      </c>
      <c r="R2" s="4">
        <v>399</v>
      </c>
      <c r="S2" s="4">
        <f>AVERAGE(L2:L5,L16:L19,L30:L33,L44:L47,L58:L61)</f>
        <v>791.115815</v>
      </c>
      <c r="T2" s="4">
        <f>STDEV(L2:L5,L16:L19,L30:L33,L44:L47,L58:L61)</f>
        <v>2.6653428445955845</v>
      </c>
      <c r="U2" s="4">
        <v>399</v>
      </c>
      <c r="AD2" s="7">
        <v>43045</v>
      </c>
      <c r="AE2" s="6">
        <f>(N2/M2)^2</f>
        <v>8.0028537170880694E-5</v>
      </c>
      <c r="AF2" s="6">
        <f>(T2/S2)^2</f>
        <v>1.1350788409972517E-5</v>
      </c>
      <c r="AG2" s="6">
        <f>(T2/S2)^2</f>
        <v>1.1350788409972517E-5</v>
      </c>
    </row>
    <row r="3" spans="1:33" x14ac:dyDescent="0.25">
      <c r="A3" t="s">
        <v>41</v>
      </c>
      <c r="B3" s="27">
        <v>43068</v>
      </c>
      <c r="C3" s="28">
        <v>0.69787037037037036</v>
      </c>
      <c r="D3" t="s">
        <v>42</v>
      </c>
      <c r="E3">
        <v>2.39</v>
      </c>
      <c r="F3" s="29">
        <v>29.319800000000001</v>
      </c>
      <c r="G3" s="29" t="s">
        <v>43</v>
      </c>
      <c r="H3" s="29">
        <v>3.67</v>
      </c>
      <c r="I3" s="29">
        <v>2591.6350000000002</v>
      </c>
      <c r="J3" s="29" t="s">
        <v>44</v>
      </c>
      <c r="K3" s="29">
        <v>3.1829999999999998</v>
      </c>
      <c r="L3" s="29">
        <v>790.22439999999995</v>
      </c>
      <c r="M3" s="5"/>
      <c r="N3" s="4"/>
      <c r="O3" s="5"/>
      <c r="P3" s="5"/>
      <c r="Q3" s="4"/>
      <c r="R3" s="4"/>
      <c r="S3" s="5"/>
      <c r="T3" s="4"/>
      <c r="U3" s="4"/>
      <c r="AD3" s="7">
        <v>43045</v>
      </c>
    </row>
    <row r="4" spans="1:33" x14ac:dyDescent="0.25">
      <c r="A4" t="s">
        <v>41</v>
      </c>
      <c r="B4" s="27">
        <v>43068</v>
      </c>
      <c r="C4" s="28">
        <v>0.7013194444444445</v>
      </c>
      <c r="D4" t="s">
        <v>42</v>
      </c>
      <c r="E4">
        <v>2.3929999999999998</v>
      </c>
      <c r="F4" s="29">
        <v>29.672999999999998</v>
      </c>
      <c r="G4" s="29" t="s">
        <v>43</v>
      </c>
      <c r="H4" s="29">
        <v>3.673</v>
      </c>
      <c r="I4" s="29">
        <v>2607.085</v>
      </c>
      <c r="J4" s="29" t="s">
        <v>44</v>
      </c>
      <c r="K4" s="29">
        <v>3.1859999999999999</v>
      </c>
      <c r="L4" s="29">
        <v>791.20619999999997</v>
      </c>
      <c r="M4" s="5"/>
      <c r="N4" s="4"/>
      <c r="O4" s="5"/>
      <c r="P4" s="5"/>
      <c r="Q4" s="4"/>
      <c r="R4" s="4"/>
      <c r="S4" s="5"/>
      <c r="T4" s="4"/>
      <c r="U4" s="4"/>
      <c r="AD4" s="7">
        <v>43045</v>
      </c>
    </row>
    <row r="5" spans="1:33" x14ac:dyDescent="0.25">
      <c r="A5" t="s">
        <v>41</v>
      </c>
      <c r="B5" s="27">
        <v>43068</v>
      </c>
      <c r="C5" s="28">
        <v>0.70476851851851852</v>
      </c>
      <c r="D5" t="s">
        <v>42</v>
      </c>
      <c r="E5">
        <v>2.39</v>
      </c>
      <c r="F5" s="29">
        <v>29.718599999999999</v>
      </c>
      <c r="G5" s="29" t="s">
        <v>43</v>
      </c>
      <c r="H5" s="29">
        <v>3.67</v>
      </c>
      <c r="I5" s="29">
        <v>2590.5012000000002</v>
      </c>
      <c r="J5" s="29" t="s">
        <v>44</v>
      </c>
      <c r="K5" s="29">
        <v>3.1829999999999998</v>
      </c>
      <c r="L5" s="29">
        <v>794.19809999999995</v>
      </c>
      <c r="M5" s="5"/>
      <c r="N5" s="4"/>
      <c r="O5" s="5"/>
      <c r="P5" s="5"/>
      <c r="Q5" s="4"/>
      <c r="R5" s="4"/>
      <c r="S5" s="5"/>
      <c r="T5" s="4"/>
      <c r="U5" s="4"/>
      <c r="AD5" s="7">
        <v>43045</v>
      </c>
    </row>
    <row r="6" spans="1:33" x14ac:dyDescent="0.25">
      <c r="A6" s="13" t="s">
        <v>45</v>
      </c>
      <c r="B6" s="30">
        <v>43068</v>
      </c>
      <c r="C6" s="31">
        <v>0.70821759259259265</v>
      </c>
      <c r="D6" s="13" t="s">
        <v>42</v>
      </c>
      <c r="E6" s="13">
        <v>2.3860000000000001</v>
      </c>
      <c r="F6" s="32">
        <v>15.154400000000001</v>
      </c>
      <c r="G6" s="32" t="s">
        <v>43</v>
      </c>
      <c r="H6" s="32">
        <v>3.6659999999999999</v>
      </c>
      <c r="I6" s="32">
        <v>2969.3694</v>
      </c>
      <c r="J6" s="32" t="s">
        <v>44</v>
      </c>
      <c r="K6" s="32">
        <v>3.18</v>
      </c>
      <c r="L6" s="32">
        <v>609.56179999999995</v>
      </c>
      <c r="O6" s="10">
        <f>($O$2/$M$2)*F6</f>
        <v>2.0738472663800693</v>
      </c>
      <c r="R6" s="10">
        <f>($R$2/$P$2)*I6</f>
        <v>456.59708958558406</v>
      </c>
      <c r="U6" s="10">
        <f>($S$2/$U$2)*L6</f>
        <v>1208.6064666663333</v>
      </c>
      <c r="V6" s="3">
        <v>0</v>
      </c>
      <c r="W6" s="11" t="s">
        <v>33</v>
      </c>
      <c r="X6" s="2">
        <f>SLOPE(O6:O10,$V$6:$V$10)</f>
        <v>-2.3526884735526488E-3</v>
      </c>
      <c r="Y6" s="2">
        <f>RSQ(O6:O10,$V$6:$V$10)</f>
        <v>0.85569898420277957</v>
      </c>
      <c r="Z6" s="2">
        <f>SLOPE($R6:$R10,$V$6:$V$10)</f>
        <v>15.483570609660438</v>
      </c>
      <c r="AA6" s="2">
        <f>RSQ(R6:R10,$V$6:$V$10)</f>
        <v>0.98134665679560551</v>
      </c>
      <c r="AB6" s="2">
        <f>SLOPE(U6:U10,$V$6:$V$10)</f>
        <v>12.265947351375262</v>
      </c>
      <c r="AC6" s="2">
        <f>RSQ(U6:U10,$V$6:$V$10)</f>
        <v>0.98271401164496897</v>
      </c>
      <c r="AD6" s="7">
        <v>43045</v>
      </c>
      <c r="AE6" s="2"/>
    </row>
    <row r="7" spans="1:33" x14ac:dyDescent="0.25">
      <c r="A7" s="13" t="s">
        <v>46</v>
      </c>
      <c r="B7" s="30">
        <v>43068</v>
      </c>
      <c r="C7" s="31">
        <v>0.71166666666666656</v>
      </c>
      <c r="D7" s="13" t="s">
        <v>42</v>
      </c>
      <c r="E7" s="13">
        <v>2.3929999999999998</v>
      </c>
      <c r="F7" s="32">
        <v>15.031000000000001</v>
      </c>
      <c r="G7" s="32" t="s">
        <v>43</v>
      </c>
      <c r="H7" s="32">
        <v>3.673</v>
      </c>
      <c r="I7" s="32">
        <v>4135.4898999999996</v>
      </c>
      <c r="J7" s="32" t="s">
        <v>44</v>
      </c>
      <c r="K7" s="32">
        <v>3.1859999999999999</v>
      </c>
      <c r="L7" s="32">
        <v>678.01400000000001</v>
      </c>
      <c r="O7" s="10">
        <f>($O$2/$M$2)*F7</f>
        <v>2.0569602399935873</v>
      </c>
      <c r="R7" s="10">
        <f>($R$2/$P$2)*I7</f>
        <v>635.91032235685384</v>
      </c>
      <c r="U7" s="10">
        <f>($S$2/$U$2)*L7</f>
        <v>1344.3298200285965</v>
      </c>
      <c r="V7" s="3">
        <v>10</v>
      </c>
      <c r="W7" s="13" t="s">
        <v>34</v>
      </c>
      <c r="X7" s="2">
        <f>SLOPE($O11:$O15,$V$6:$V$10)</f>
        <v>-7.0066106238887206E-4</v>
      </c>
      <c r="Y7" s="2">
        <f>RSQ(O11:O15,$V$6:$V$10)</f>
        <v>0.22634139117343088</v>
      </c>
      <c r="Z7" s="2">
        <f>SLOPE($R11:$R15,$V$6:$V$10)</f>
        <v>6.4542977935789914</v>
      </c>
      <c r="AA7" s="2">
        <f>RSQ(R11:R15,$V$6:$V$10)</f>
        <v>0.96826749078789409</v>
      </c>
      <c r="AB7" s="2">
        <f>SLOPE(U11:U15,$V$6:$V$10)</f>
        <v>4.0429745709738567</v>
      </c>
      <c r="AC7" s="2">
        <f>RSQ(U11:U15,$V$6:$V$10)</f>
        <v>0.93816018062530127</v>
      </c>
      <c r="AD7" s="7">
        <v>43045</v>
      </c>
      <c r="AE7" s="2"/>
    </row>
    <row r="8" spans="1:33" x14ac:dyDescent="0.25">
      <c r="A8" s="13" t="s">
        <v>47</v>
      </c>
      <c r="B8" s="30">
        <v>43068</v>
      </c>
      <c r="C8" s="31">
        <v>0.71511574074074069</v>
      </c>
      <c r="D8" s="13" t="s">
        <v>42</v>
      </c>
      <c r="E8" s="13">
        <v>2.3929999999999998</v>
      </c>
      <c r="F8" s="32">
        <v>14.980399999999999</v>
      </c>
      <c r="G8" s="32" t="s">
        <v>43</v>
      </c>
      <c r="H8" s="32">
        <v>3.673</v>
      </c>
      <c r="I8" s="32">
        <v>5355.4745999999996</v>
      </c>
      <c r="J8" s="32" t="s">
        <v>44</v>
      </c>
      <c r="K8" s="32">
        <v>3.1859999999999999</v>
      </c>
      <c r="L8" s="32">
        <v>754.10530000000006</v>
      </c>
      <c r="O8" s="10">
        <f>($O$2/$M$2)*F8</f>
        <v>2.050035738087947</v>
      </c>
      <c r="R8" s="10">
        <f>($R$2/$P$2)*I8</f>
        <v>823.50620158930701</v>
      </c>
      <c r="U8" s="10">
        <f>($S$2/$U$2)*L8</f>
        <v>1495.1995714419036</v>
      </c>
      <c r="V8" s="3">
        <v>20</v>
      </c>
      <c r="W8" s="15" t="s">
        <v>35</v>
      </c>
      <c r="X8" s="2">
        <f>SLOPE($O20:$O24,$V$6:$V$10)</f>
        <v>4.4585034009041901E-4</v>
      </c>
      <c r="Y8" s="2">
        <f>RSQ(O20:O24,$V$6:$V$10)</f>
        <v>0.34950230671118765</v>
      </c>
      <c r="Z8" s="2">
        <f>SLOPE($R20:$R24,$V$6:$V$10)</f>
        <v>7.3911223073472607</v>
      </c>
      <c r="AA8" s="2">
        <f>RSQ(R20:R24,$V$6:$V$10)</f>
        <v>0.9807880065839667</v>
      </c>
      <c r="AB8" s="2">
        <f>SLOPE($U20:$U24,$V$6:$V$10)</f>
        <v>2.7263853558767575</v>
      </c>
      <c r="AC8" s="2">
        <f>RSQ(U20:U24,$V$6:$V$10)</f>
        <v>0.97157799893964647</v>
      </c>
      <c r="AD8" s="7">
        <v>43045</v>
      </c>
      <c r="AE8" s="2"/>
    </row>
    <row r="9" spans="1:33" x14ac:dyDescent="0.25">
      <c r="A9" s="13" t="s">
        <v>48</v>
      </c>
      <c r="B9" s="30">
        <v>43068</v>
      </c>
      <c r="C9" s="31">
        <v>0.71856481481481482</v>
      </c>
      <c r="D9" s="13" t="s">
        <v>42</v>
      </c>
      <c r="E9" s="13">
        <v>2.39</v>
      </c>
      <c r="F9" s="32">
        <v>14.5982</v>
      </c>
      <c r="G9" s="32" t="s">
        <v>43</v>
      </c>
      <c r="H9" s="32">
        <v>3.6760000000000002</v>
      </c>
      <c r="I9" s="32">
        <v>6370.97</v>
      </c>
      <c r="J9" s="32" t="s">
        <v>44</v>
      </c>
      <c r="K9" s="32">
        <v>3.19</v>
      </c>
      <c r="L9" s="32">
        <v>817.17139999999995</v>
      </c>
      <c r="O9" s="10">
        <f>($O$2/$M$2)*F9</f>
        <v>1.9977324845635278</v>
      </c>
      <c r="R9" s="10">
        <f>($R$2/$P$2)*I9</f>
        <v>979.65795695108477</v>
      </c>
      <c r="U9" s="10">
        <f>($S$2/$U$2)*L9</f>
        <v>1620.2436544002278</v>
      </c>
      <c r="V9" s="3">
        <v>30</v>
      </c>
      <c r="W9" s="18" t="s">
        <v>36</v>
      </c>
      <c r="X9" s="2">
        <f>SLOPE($O25:$O29,$V$6:$V$10)</f>
        <v>1.3112762304316749E-3</v>
      </c>
      <c r="Y9" s="2">
        <f>RSQ(O25:O29,$V$6:$V$10)</f>
        <v>0.82602601078843341</v>
      </c>
      <c r="Z9" s="2">
        <f>SLOPE($R25:$R29,$V$6:$V$10)</f>
        <v>23.946594616042887</v>
      </c>
      <c r="AA9" s="2">
        <f>RSQ(R25:R29,$V$6:$V$10)</f>
        <v>0.9956651413678812</v>
      </c>
      <c r="AB9" s="2">
        <f>SLOPE(U25:U29,$V$6:$V$10)</f>
        <v>5.0476123461677211</v>
      </c>
      <c r="AC9" s="2">
        <f>RSQ(U25:U29,$V$6:$V$10)</f>
        <v>0.99503399100958523</v>
      </c>
      <c r="AD9" s="7">
        <v>43045</v>
      </c>
      <c r="AE9" s="2"/>
    </row>
    <row r="10" spans="1:33" x14ac:dyDescent="0.25">
      <c r="A10" s="13" t="s">
        <v>49</v>
      </c>
      <c r="B10" s="30">
        <v>43068</v>
      </c>
      <c r="C10" s="31">
        <v>0.72201388888888884</v>
      </c>
      <c r="D10" s="13" t="s">
        <v>42</v>
      </c>
      <c r="E10" s="13">
        <v>2.3929999999999998</v>
      </c>
      <c r="F10" s="32">
        <v>15.023199999999999</v>
      </c>
      <c r="G10" s="32" t="s">
        <v>43</v>
      </c>
      <c r="H10" s="32">
        <v>3.673</v>
      </c>
      <c r="I10" s="32">
        <v>6886.3132999999998</v>
      </c>
      <c r="J10" s="32" t="s">
        <v>44</v>
      </c>
      <c r="K10" s="32">
        <v>3.19</v>
      </c>
      <c r="L10" s="32">
        <v>849.30020000000002</v>
      </c>
      <c r="N10" s="10">
        <f>($O$2/$M$2)*F10</f>
        <v>2.0558928266563541</v>
      </c>
      <c r="R10" s="10">
        <f>($R$2/$P$2)*I10</f>
        <v>1058.9018027714903</v>
      </c>
      <c r="U10" s="10">
        <f>($S$2/$U$2)*L10</f>
        <v>1683.9469170492807</v>
      </c>
      <c r="V10" s="3">
        <v>40</v>
      </c>
      <c r="W10" s="20" t="s">
        <v>37</v>
      </c>
      <c r="X10" s="2">
        <f>SLOPE($O34:$O38,$V$6:$V$10)</f>
        <v>2.3524147778251515E-4</v>
      </c>
      <c r="Y10" s="2">
        <f>RSQ(O34:O38,$V$6:$V$10)</f>
        <v>0.19590700771598873</v>
      </c>
      <c r="Z10" s="2">
        <f>SLOPE($R34:$R38,$V$6:$V$10)</f>
        <v>4.2037640719268001</v>
      </c>
      <c r="AA10" s="2">
        <f>RSQ(R34:R38,$V$6:$V$10)</f>
        <v>0.98112496120700543</v>
      </c>
      <c r="AB10" s="2">
        <f>SLOPE(U34:U38,$V$6:$V$10)</f>
        <v>0.16878723583789224</v>
      </c>
      <c r="AC10" s="2">
        <f>RSQ(U34:U38,$V$6:$V$10)</f>
        <v>0.15369925316294175</v>
      </c>
      <c r="AD10" s="7">
        <v>43045</v>
      </c>
      <c r="AE10" s="2"/>
    </row>
    <row r="11" spans="1:33" x14ac:dyDescent="0.25">
      <c r="A11" s="13" t="s">
        <v>50</v>
      </c>
      <c r="B11" s="30">
        <v>43068</v>
      </c>
      <c r="C11" s="31">
        <v>0.72546296296296298</v>
      </c>
      <c r="D11" s="13" t="s">
        <v>42</v>
      </c>
      <c r="E11" s="13">
        <v>2.3929999999999998</v>
      </c>
      <c r="F11" s="32">
        <v>15.1762</v>
      </c>
      <c r="G11" s="32" t="s">
        <v>43</v>
      </c>
      <c r="H11" s="32">
        <v>3.6760000000000002</v>
      </c>
      <c r="I11" s="32">
        <v>2795.4632999999999</v>
      </c>
      <c r="J11" s="32" t="s">
        <v>44</v>
      </c>
      <c r="K11" s="32">
        <v>3.1859999999999999</v>
      </c>
      <c r="L11" s="32">
        <v>607.63580000000002</v>
      </c>
      <c r="O11" s="12">
        <f>($O$2/$M$2)*F11</f>
        <v>2.0768305498097717</v>
      </c>
      <c r="R11" s="12">
        <f>($R$2/$P$2)*I11</f>
        <v>429.85571509671797</v>
      </c>
      <c r="U11" s="12">
        <f>($S$2/$U$2)*L11</f>
        <v>1204.7876970931754</v>
      </c>
      <c r="V11" s="3"/>
      <c r="W11" s="21" t="s">
        <v>38</v>
      </c>
      <c r="X11" s="2">
        <f>SLOPE($O39:$O43,$V$6:$V$10)</f>
        <v>-4.1030899490562787E-3</v>
      </c>
      <c r="Y11" s="2">
        <f>RSQ(O39:O43,$V$6:$V$10)</f>
        <v>0.81608437361701669</v>
      </c>
      <c r="Z11" s="2">
        <f>SLOPE($R39:$R43,$V$6:$V$10)</f>
        <v>0.9374998674031042</v>
      </c>
      <c r="AA11" s="2">
        <f>RSQ(R39:R43,$V$6:$V$10)</f>
        <v>2.4533168081927098E-2</v>
      </c>
      <c r="AB11" s="2">
        <f>SLOPE($U39:$U43,$V$6:$V$10)</f>
        <v>2.522843124830731</v>
      </c>
      <c r="AC11" s="2">
        <f>RSQ(U39:U43,$V$6:$V$10)</f>
        <v>0.90853716780107907</v>
      </c>
      <c r="AD11" s="7">
        <v>43045</v>
      </c>
      <c r="AE11" s="2"/>
    </row>
    <row r="12" spans="1:33" x14ac:dyDescent="0.25">
      <c r="A12" s="13" t="s">
        <v>51</v>
      </c>
      <c r="B12" s="30">
        <v>43068</v>
      </c>
      <c r="C12" s="31">
        <v>0.72891203703703711</v>
      </c>
      <c r="D12" s="13" t="s">
        <v>42</v>
      </c>
      <c r="E12" s="13">
        <v>2.39</v>
      </c>
      <c r="F12" s="32">
        <v>14.95</v>
      </c>
      <c r="G12" s="32" t="s">
        <v>43</v>
      </c>
      <c r="H12" s="32">
        <v>3.6760000000000002</v>
      </c>
      <c r="I12" s="32">
        <v>3397.3733999999999</v>
      </c>
      <c r="J12" s="32" t="s">
        <v>44</v>
      </c>
      <c r="K12" s="32">
        <v>3.19</v>
      </c>
      <c r="L12" s="32">
        <v>643.25300000000004</v>
      </c>
      <c r="O12" s="12">
        <f>($O$2/$M$2)*F12</f>
        <v>2.0458755630300134</v>
      </c>
      <c r="R12" s="12">
        <f>($R$2/$P$2)*I12</f>
        <v>522.41085486887562</v>
      </c>
      <c r="U12" s="12">
        <f>($S$2/$U$2)*L12</f>
        <v>1275.4075722962282</v>
      </c>
      <c r="V12" s="3"/>
      <c r="W12" s="23" t="s">
        <v>39</v>
      </c>
      <c r="X12" s="2">
        <f>SLOPE($O48:$O52,$V$6:$V$10)</f>
        <v>-3.8459723627689278E-3</v>
      </c>
      <c r="Y12" s="2">
        <f>RSQ(O48:O52,$V$6:$V$10)</f>
        <v>0.71054964582073954</v>
      </c>
      <c r="Z12" s="2">
        <f>SLOPE($R48:$R52,$V$6:$V$10)</f>
        <v>6.047615888168977</v>
      </c>
      <c r="AA12" s="2">
        <f>RSQ(R48:R52,$V$6:$V$10)</f>
        <v>0.78530469380741497</v>
      </c>
      <c r="AB12" s="2">
        <f>SLOPE(U48:U52,$V$6:$V$10)</f>
        <v>-0.19848877696245382</v>
      </c>
      <c r="AC12" s="2">
        <f>RSQ(U48:U52,$V$6:$V$10)</f>
        <v>0.22169012524796097</v>
      </c>
      <c r="AD12" s="7">
        <v>43045</v>
      </c>
      <c r="AE12" s="2"/>
    </row>
    <row r="13" spans="1:33" x14ac:dyDescent="0.25">
      <c r="A13" s="13" t="s">
        <v>52</v>
      </c>
      <c r="B13" s="30">
        <v>43068</v>
      </c>
      <c r="C13" s="31">
        <v>0.73236111111111113</v>
      </c>
      <c r="D13" s="13" t="s">
        <v>42</v>
      </c>
      <c r="E13" s="13">
        <v>2.3860000000000001</v>
      </c>
      <c r="F13" s="32">
        <v>15.1676</v>
      </c>
      <c r="G13" s="32" t="s">
        <v>43</v>
      </c>
      <c r="H13" s="32">
        <v>3.67</v>
      </c>
      <c r="I13" s="32">
        <v>3927.9535999999998</v>
      </c>
      <c r="J13" s="32" t="s">
        <v>44</v>
      </c>
      <c r="K13" s="32">
        <v>3.1829999999999998</v>
      </c>
      <c r="L13" s="32">
        <v>668.64080000000001</v>
      </c>
      <c r="O13" s="12">
        <f>($O$2/$M$2)*F13</f>
        <v>2.0756536581815404</v>
      </c>
      <c r="R13" s="12">
        <f>($R$2/$P$2)*I13</f>
        <v>603.99766421355901</v>
      </c>
      <c r="U13" s="12">
        <f>($S$2/$U$2)*L13</f>
        <v>1325.7451414392281</v>
      </c>
      <c r="V13" s="3"/>
      <c r="W13" s="25" t="s">
        <v>40</v>
      </c>
      <c r="X13" s="2">
        <f>SLOPE($O53:$O57,$V$6:$V$10)</f>
        <v>-4.2402310582264182E-3</v>
      </c>
      <c r="Y13" s="2">
        <f>RSQ(O53:O57,$V$6:$V$10)</f>
        <v>0.74816927097185137</v>
      </c>
      <c r="Z13" s="2">
        <f>SLOPE($R53:$R57,$V$6:$V$10)</f>
        <v>3.7955590841504248</v>
      </c>
      <c r="AA13" s="2">
        <f>RSQ(R53:R57,$V$6:$V$10)</f>
        <v>0.74629621181558103</v>
      </c>
      <c r="AB13" s="2">
        <f>SLOPE(U53:U57,$V$6:$V$10)</f>
        <v>-0.30757551859069965</v>
      </c>
      <c r="AC13" s="2">
        <f>RSQ(U53:U57,$V$6:$V$10)</f>
        <v>0.28083126577921252</v>
      </c>
      <c r="AD13" s="7">
        <v>43045</v>
      </c>
      <c r="AE13" s="2"/>
    </row>
    <row r="14" spans="1:33" x14ac:dyDescent="0.25">
      <c r="A14" s="13" t="s">
        <v>53</v>
      </c>
      <c r="B14" s="30">
        <v>43068</v>
      </c>
      <c r="C14" s="31">
        <v>0.73581018518518526</v>
      </c>
      <c r="D14" s="13" t="s">
        <v>42</v>
      </c>
      <c r="E14" s="13">
        <v>2.3929999999999998</v>
      </c>
      <c r="F14" s="32">
        <v>15.178800000000001</v>
      </c>
      <c r="G14" s="32" t="s">
        <v>43</v>
      </c>
      <c r="H14" s="32">
        <v>3.6760000000000002</v>
      </c>
      <c r="I14" s="32">
        <v>4191.7161999999998</v>
      </c>
      <c r="J14" s="32" t="s">
        <v>44</v>
      </c>
      <c r="K14" s="32">
        <v>3.19</v>
      </c>
      <c r="L14" s="32">
        <v>676.48680000000002</v>
      </c>
      <c r="O14" s="12">
        <f>($O$2/$M$2)*F14</f>
        <v>2.0771863542555162</v>
      </c>
      <c r="R14" s="12">
        <f>($R$2/$P$2)*I14</f>
        <v>644.55618667342094</v>
      </c>
      <c r="U14" s="12">
        <f>($S$2/$U$2)*L14</f>
        <v>1341.3017697211578</v>
      </c>
      <c r="AD14" s="7">
        <v>43045</v>
      </c>
    </row>
    <row r="15" spans="1:33" x14ac:dyDescent="0.25">
      <c r="A15" s="13" t="s">
        <v>54</v>
      </c>
      <c r="B15" s="30">
        <v>43068</v>
      </c>
      <c r="C15" s="31">
        <v>0.73925925925925917</v>
      </c>
      <c r="D15" s="13" t="s">
        <v>42</v>
      </c>
      <c r="E15" s="13">
        <v>2.3929999999999998</v>
      </c>
      <c r="F15" s="32">
        <v>14.8058</v>
      </c>
      <c r="G15" s="32" t="s">
        <v>43</v>
      </c>
      <c r="H15" s="32">
        <v>3.6760000000000002</v>
      </c>
      <c r="I15" s="32">
        <v>4496.9906000000001</v>
      </c>
      <c r="J15" s="32" t="s">
        <v>44</v>
      </c>
      <c r="K15" s="32">
        <v>3.19</v>
      </c>
      <c r="L15" s="32">
        <v>692.97280000000001</v>
      </c>
      <c r="O15" s="12">
        <f>($O$2/$M$2)*F15</f>
        <v>2.0261421010775766</v>
      </c>
      <c r="R15" s="12">
        <f>($R$2/$P$2)*I15</f>
        <v>691.4979388733949</v>
      </c>
      <c r="U15" s="12">
        <f>($S$2/$U$2)*L15</f>
        <v>1373.9893269294034</v>
      </c>
      <c r="AD15" s="7">
        <v>43045</v>
      </c>
    </row>
    <row r="16" spans="1:33" x14ac:dyDescent="0.25">
      <c r="A16" t="s">
        <v>85</v>
      </c>
      <c r="B16" s="27">
        <v>43068</v>
      </c>
      <c r="C16" s="28">
        <v>0.7427083333333333</v>
      </c>
      <c r="D16" t="s">
        <v>42</v>
      </c>
      <c r="E16">
        <v>2.3929999999999998</v>
      </c>
      <c r="F16" s="29">
        <v>29.4815</v>
      </c>
      <c r="G16" s="29" t="s">
        <v>43</v>
      </c>
      <c r="H16" s="29">
        <v>3.6760000000000002</v>
      </c>
      <c r="I16" s="29">
        <v>2612.7091999999998</v>
      </c>
      <c r="J16" s="29" t="s">
        <v>44</v>
      </c>
      <c r="K16" s="29">
        <v>3.19</v>
      </c>
      <c r="L16" s="29">
        <v>789.45540000000005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43045</v>
      </c>
    </row>
    <row r="17" spans="1:30" x14ac:dyDescent="0.25">
      <c r="A17" t="s">
        <v>85</v>
      </c>
      <c r="B17" s="27">
        <v>43068</v>
      </c>
      <c r="C17" s="28">
        <v>0.74615740740740744</v>
      </c>
      <c r="D17" t="s">
        <v>42</v>
      </c>
      <c r="E17">
        <v>2.3929999999999998</v>
      </c>
      <c r="F17" s="29">
        <v>29.709299999999999</v>
      </c>
      <c r="G17" s="29" t="s">
        <v>43</v>
      </c>
      <c r="H17" s="29">
        <v>3.673</v>
      </c>
      <c r="I17" s="29">
        <v>2591.1722</v>
      </c>
      <c r="J17" s="29" t="s">
        <v>44</v>
      </c>
      <c r="K17" s="29">
        <v>3.1829999999999998</v>
      </c>
      <c r="L17" s="29">
        <v>788.12739999999997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43045</v>
      </c>
    </row>
    <row r="18" spans="1:30" x14ac:dyDescent="0.25">
      <c r="A18" t="s">
        <v>85</v>
      </c>
      <c r="B18" s="27">
        <v>43068</v>
      </c>
      <c r="C18" s="28">
        <v>0.74959490740740742</v>
      </c>
      <c r="D18" t="s">
        <v>42</v>
      </c>
      <c r="E18">
        <v>2.3860000000000001</v>
      </c>
      <c r="F18" s="29">
        <v>30.086400000000001</v>
      </c>
      <c r="G18" s="29" t="s">
        <v>43</v>
      </c>
      <c r="H18" s="29">
        <v>3.67</v>
      </c>
      <c r="I18" s="29">
        <v>2585.1466</v>
      </c>
      <c r="J18" s="29" t="s">
        <v>44</v>
      </c>
      <c r="K18" s="29">
        <v>3.18</v>
      </c>
      <c r="L18" s="29">
        <v>794.65160000000003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43045</v>
      </c>
    </row>
    <row r="19" spans="1:30" x14ac:dyDescent="0.25">
      <c r="A19" t="s">
        <v>85</v>
      </c>
      <c r="B19" s="27">
        <v>43068</v>
      </c>
      <c r="C19" s="28">
        <v>0.75305555555555559</v>
      </c>
      <c r="D19" t="s">
        <v>42</v>
      </c>
      <c r="E19">
        <v>2.39</v>
      </c>
      <c r="F19" s="29">
        <v>30.222799999999999</v>
      </c>
      <c r="G19" s="29" t="s">
        <v>43</v>
      </c>
      <c r="H19" s="29">
        <v>3.67</v>
      </c>
      <c r="I19" s="29">
        <v>2584.8285999999998</v>
      </c>
      <c r="J19" s="29" t="s">
        <v>44</v>
      </c>
      <c r="K19" s="29">
        <v>3.1829999999999998</v>
      </c>
      <c r="L19" s="29">
        <v>792.86720000000003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43045</v>
      </c>
    </row>
    <row r="20" spans="1:30" x14ac:dyDescent="0.25">
      <c r="A20" s="13" t="s">
        <v>55</v>
      </c>
      <c r="B20" s="30">
        <v>43068</v>
      </c>
      <c r="C20" s="31">
        <v>0.75650462962962972</v>
      </c>
      <c r="D20" s="13" t="s">
        <v>42</v>
      </c>
      <c r="E20" s="13">
        <v>2.3929999999999998</v>
      </c>
      <c r="F20" s="32">
        <v>14.948600000000001</v>
      </c>
      <c r="G20" s="32" t="s">
        <v>43</v>
      </c>
      <c r="H20" s="32">
        <v>3.673</v>
      </c>
      <c r="I20" s="32">
        <v>2890.4369999999999</v>
      </c>
      <c r="J20" s="32" t="s">
        <v>44</v>
      </c>
      <c r="K20" s="32">
        <v>3.1859999999999999</v>
      </c>
      <c r="L20" s="32">
        <v>624.89089999999999</v>
      </c>
      <c r="O20" s="14">
        <f>($O$2/$M$2)*F20</f>
        <v>2.0456839760207663</v>
      </c>
      <c r="P20" s="3"/>
      <c r="R20" s="14">
        <f>($R$2/$P$2)*I20</f>
        <v>444.45973001219949</v>
      </c>
      <c r="S20" s="3"/>
      <c r="T20" s="14">
        <f>($S$2/$U$2)*L20</f>
        <v>1239.0001845603597</v>
      </c>
      <c r="AD20" s="7">
        <v>43045</v>
      </c>
    </row>
    <row r="21" spans="1:30" x14ac:dyDescent="0.25">
      <c r="A21" s="13" t="s">
        <v>56</v>
      </c>
      <c r="B21" s="30">
        <v>43068</v>
      </c>
      <c r="C21" s="31">
        <v>0.7599421296296297</v>
      </c>
      <c r="D21" s="13" t="s">
        <v>42</v>
      </c>
      <c r="E21" s="13">
        <v>2.3860000000000001</v>
      </c>
      <c r="F21" s="32">
        <v>15.1152</v>
      </c>
      <c r="G21" s="32" t="s">
        <v>43</v>
      </c>
      <c r="H21" s="32">
        <v>3.67</v>
      </c>
      <c r="I21" s="32">
        <v>3416.1125000000002</v>
      </c>
      <c r="J21" s="32" t="s">
        <v>44</v>
      </c>
      <c r="K21" s="32">
        <v>3.18</v>
      </c>
      <c r="L21" s="32">
        <v>604.16099999999994</v>
      </c>
      <c r="O21" s="14">
        <f>($O$2/$M$2)*F21</f>
        <v>2.0684828301211544</v>
      </c>
      <c r="P21" s="3"/>
      <c r="R21" s="14">
        <f>($R$2/$P$2)*I21</f>
        <v>525.29234833393696</v>
      </c>
      <c r="S21" s="3"/>
      <c r="U21" s="14">
        <f>($S$2/$U$2)*L21</f>
        <v>1197.8980498902631</v>
      </c>
      <c r="AD21" s="7">
        <v>43045</v>
      </c>
    </row>
    <row r="22" spans="1:30" x14ac:dyDescent="0.25">
      <c r="A22" s="13" t="s">
        <v>57</v>
      </c>
      <c r="B22" s="30">
        <v>43068</v>
      </c>
      <c r="C22" s="31">
        <v>0.76339120370370372</v>
      </c>
      <c r="D22" s="13" t="s">
        <v>42</v>
      </c>
      <c r="E22" s="13">
        <v>2.3929999999999998</v>
      </c>
      <c r="F22" s="32">
        <v>15.179600000000001</v>
      </c>
      <c r="G22" s="32" t="s">
        <v>43</v>
      </c>
      <c r="H22" s="32">
        <v>3.673</v>
      </c>
      <c r="I22" s="32">
        <v>3985.5693000000001</v>
      </c>
      <c r="J22" s="32" t="s">
        <v>44</v>
      </c>
      <c r="K22" s="32">
        <v>3.1829999999999998</v>
      </c>
      <c r="L22" s="32">
        <v>621.53779999999995</v>
      </c>
      <c r="O22" s="14">
        <f>($O$2/$M$2)*F22</f>
        <v>2.0772958325465147</v>
      </c>
      <c r="P22" s="3"/>
      <c r="R22" s="14">
        <f>($R$2/$P$2)*I22</f>
        <v>612.85717523783114</v>
      </c>
      <c r="S22" s="3"/>
      <c r="U22" s="14">
        <f>($S$2/$U$2)*L22</f>
        <v>1232.3518375947542</v>
      </c>
      <c r="AD22" s="7">
        <v>43045</v>
      </c>
    </row>
    <row r="23" spans="1:30" x14ac:dyDescent="0.25">
      <c r="A23" s="13" t="s">
        <v>58</v>
      </c>
      <c r="B23" s="30">
        <v>43068</v>
      </c>
      <c r="C23" s="31">
        <v>0.76684027777777775</v>
      </c>
      <c r="D23" s="13" t="s">
        <v>42</v>
      </c>
      <c r="E23" s="13">
        <v>2.3929999999999998</v>
      </c>
      <c r="F23" s="32">
        <v>15.0786</v>
      </c>
      <c r="G23" s="32" t="s">
        <v>43</v>
      </c>
      <c r="H23" s="32">
        <v>3.6760000000000002</v>
      </c>
      <c r="I23" s="32">
        <v>4190.8847999999998</v>
      </c>
      <c r="J23" s="32" t="s">
        <v>44</v>
      </c>
      <c r="K23" s="32">
        <v>3.19</v>
      </c>
      <c r="L23" s="32">
        <v>628.35969999999998</v>
      </c>
      <c r="O23" s="14">
        <f>($O$2/$M$2)*F23</f>
        <v>2.0634741983079841</v>
      </c>
      <c r="P23" s="3"/>
      <c r="R23" s="14">
        <f>($R$2/$P$2)*I23</f>
        <v>644.42834309145314</v>
      </c>
      <c r="S23" s="3"/>
      <c r="U23" s="14">
        <f>($S$2/$U$2)*L23</f>
        <v>1245.8779352848508</v>
      </c>
      <c r="AD23" s="7">
        <v>43045</v>
      </c>
    </row>
    <row r="24" spans="1:30" x14ac:dyDescent="0.25">
      <c r="A24" s="13" t="s">
        <v>59</v>
      </c>
      <c r="B24" s="30">
        <v>43068</v>
      </c>
      <c r="C24" s="31">
        <v>0.77027777777777784</v>
      </c>
      <c r="D24" s="13" t="s">
        <v>42</v>
      </c>
      <c r="E24" s="13">
        <v>2.3860000000000001</v>
      </c>
      <c r="F24" s="32">
        <v>15.129799999999999</v>
      </c>
      <c r="G24" s="32" t="s">
        <v>43</v>
      </c>
      <c r="H24" s="32">
        <v>3.6659999999999999</v>
      </c>
      <c r="I24" s="32">
        <v>4906.3702000000003</v>
      </c>
      <c r="J24" s="32" t="s">
        <v>44</v>
      </c>
      <c r="K24" s="32">
        <v>3.18</v>
      </c>
      <c r="L24" s="32">
        <v>647.72220000000004</v>
      </c>
      <c r="O24" s="14">
        <f>($O$2/$M$2)*F24</f>
        <v>2.0704808089318725</v>
      </c>
      <c r="P24" s="3"/>
      <c r="R24" s="14">
        <f>($R$2/$P$2)*I24</f>
        <v>754.44784800080447</v>
      </c>
      <c r="S24" s="3"/>
      <c r="U24" s="14">
        <f>($S$2/$U$2)*L24</f>
        <v>1284.2688625227895</v>
      </c>
      <c r="AD24" s="7">
        <v>43045</v>
      </c>
    </row>
    <row r="25" spans="1:30" x14ac:dyDescent="0.25">
      <c r="A25" s="13" t="s">
        <v>60</v>
      </c>
      <c r="B25" s="30">
        <v>43068</v>
      </c>
      <c r="C25" s="31">
        <v>0.77372685185185175</v>
      </c>
      <c r="D25" s="13" t="s">
        <v>42</v>
      </c>
      <c r="E25" s="13">
        <v>2.3860000000000001</v>
      </c>
      <c r="F25" s="32">
        <v>15.183</v>
      </c>
      <c r="G25" s="32" t="s">
        <v>43</v>
      </c>
      <c r="H25" s="32">
        <v>3.6629999999999998</v>
      </c>
      <c r="I25" s="32">
        <v>2756.5774000000001</v>
      </c>
      <c r="J25" s="32" t="s">
        <v>44</v>
      </c>
      <c r="K25" s="32">
        <v>3.1760000000000002</v>
      </c>
      <c r="L25" s="32">
        <v>595.84310000000005</v>
      </c>
      <c r="N25" s="17">
        <f>($O$2/$M$2)*F25</f>
        <v>2.0777611152832569</v>
      </c>
      <c r="P25" s="3"/>
      <c r="R25" s="17">
        <f>($R$2/$P$2)*I25</f>
        <v>423.87626748541169</v>
      </c>
      <c r="S25" s="3"/>
      <c r="U25" s="17">
        <f>($S$2/$U$2)*L25</f>
        <v>1181.4057635805175</v>
      </c>
      <c r="AD25" s="7">
        <v>43045</v>
      </c>
    </row>
    <row r="26" spans="1:30" x14ac:dyDescent="0.25">
      <c r="A26" s="13" t="s">
        <v>61</v>
      </c>
      <c r="B26" s="30">
        <v>43068</v>
      </c>
      <c r="C26" s="31">
        <v>0.77717592592592588</v>
      </c>
      <c r="D26" s="13" t="s">
        <v>42</v>
      </c>
      <c r="E26" s="13">
        <v>2.3860000000000001</v>
      </c>
      <c r="F26" s="32">
        <v>15.0716</v>
      </c>
      <c r="G26" s="32" t="s">
        <v>43</v>
      </c>
      <c r="H26" s="32">
        <v>3.67</v>
      </c>
      <c r="I26" s="32">
        <v>4544.6525000000001</v>
      </c>
      <c r="J26" s="32" t="s">
        <v>44</v>
      </c>
      <c r="K26" s="32">
        <v>3.1829999999999998</v>
      </c>
      <c r="L26" s="32">
        <v>616.70209999999997</v>
      </c>
      <c r="O26" s="17">
        <f>($O$2/$M$2)*F26</f>
        <v>2.0625162632617493</v>
      </c>
      <c r="P26" s="3"/>
      <c r="R26" s="17">
        <f>($R$2/$P$2)*I26</f>
        <v>698.82686360203229</v>
      </c>
      <c r="S26" s="3"/>
      <c r="U26" s="17">
        <f>($S$2/$U$2)*L26</f>
        <v>1222.763870811307</v>
      </c>
      <c r="AD26" s="7">
        <v>43045</v>
      </c>
    </row>
    <row r="27" spans="1:30" x14ac:dyDescent="0.25">
      <c r="A27" s="13" t="s">
        <v>62</v>
      </c>
      <c r="B27" s="30">
        <v>43068</v>
      </c>
      <c r="C27" s="31">
        <v>0.78062500000000001</v>
      </c>
      <c r="D27" s="13" t="s">
        <v>42</v>
      </c>
      <c r="E27" s="13">
        <v>2.3959999999999999</v>
      </c>
      <c r="F27" s="32">
        <v>15.1091</v>
      </c>
      <c r="G27" s="32" t="s">
        <v>43</v>
      </c>
      <c r="H27" s="32">
        <v>3.68</v>
      </c>
      <c r="I27" s="32">
        <v>6196.9116999999997</v>
      </c>
      <c r="J27" s="32" t="s">
        <v>44</v>
      </c>
      <c r="K27" s="32">
        <v>3.1930000000000001</v>
      </c>
      <c r="L27" s="32">
        <v>643.54759999999999</v>
      </c>
      <c r="O27" s="17">
        <f>($O$2/$M$2)*F27</f>
        <v>2.0676480581522925</v>
      </c>
      <c r="P27" s="3"/>
      <c r="R27" s="17">
        <f>($R$2/$P$2)*I27</f>
        <v>952.89317881394402</v>
      </c>
      <c r="S27" s="3"/>
      <c r="U27" s="17">
        <f>($S$2/$U$2)*L27</f>
        <v>1275.9916893867016</v>
      </c>
      <c r="AD27" s="7">
        <v>43045</v>
      </c>
    </row>
    <row r="28" spans="1:30" x14ac:dyDescent="0.25">
      <c r="A28" s="13" t="s">
        <v>63</v>
      </c>
      <c r="B28" s="30">
        <v>43068</v>
      </c>
      <c r="C28" s="31">
        <v>0.7840625</v>
      </c>
      <c r="D28" s="13" t="s">
        <v>42</v>
      </c>
      <c r="E28" s="13">
        <v>2.3929999999999998</v>
      </c>
      <c r="F28" s="32">
        <v>15.332000000000001</v>
      </c>
      <c r="G28" s="32" t="s">
        <v>43</v>
      </c>
      <c r="H28" s="32">
        <v>3.6760000000000002</v>
      </c>
      <c r="I28" s="32">
        <v>7706.2701999999999</v>
      </c>
      <c r="J28" s="32" t="s">
        <v>44</v>
      </c>
      <c r="K28" s="32">
        <v>3.19</v>
      </c>
      <c r="L28" s="32">
        <v>666.34050000000002</v>
      </c>
      <c r="O28" s="17">
        <f>($O$2/$M$2)*F28</f>
        <v>2.0981514469816833</v>
      </c>
      <c r="P28" s="3"/>
      <c r="R28" s="17">
        <f>($R$2/$P$2)*I28</f>
        <v>1184.9857902085596</v>
      </c>
      <c r="S28" s="3"/>
      <c r="U28" s="17">
        <f>($S$2/$U$2)*L28</f>
        <v>1321.1842298872368</v>
      </c>
      <c r="AD28" s="7">
        <v>43045</v>
      </c>
    </row>
    <row r="29" spans="1:30" x14ac:dyDescent="0.25">
      <c r="A29" s="13" t="s">
        <v>64</v>
      </c>
      <c r="B29" s="30">
        <v>43068</v>
      </c>
      <c r="C29" s="31">
        <v>0.78752314814814817</v>
      </c>
      <c r="D29" s="13" t="s">
        <v>42</v>
      </c>
      <c r="E29" s="13">
        <v>2.39</v>
      </c>
      <c r="F29" s="32">
        <v>15.316700000000001</v>
      </c>
      <c r="G29" s="32" t="s">
        <v>43</v>
      </c>
      <c r="H29" s="32">
        <v>3.673</v>
      </c>
      <c r="I29" s="32">
        <v>8962.3145999999997</v>
      </c>
      <c r="J29" s="32" t="s">
        <v>44</v>
      </c>
      <c r="K29" s="32">
        <v>3.1859999999999999</v>
      </c>
      <c r="L29" s="32">
        <v>698.31230000000005</v>
      </c>
      <c r="O29" s="17">
        <f>($O$2/$M$2)*F29</f>
        <v>2.0960576746663415</v>
      </c>
      <c r="P29" s="3"/>
      <c r="R29" s="17">
        <f>($R$2/$P$2)*I29</f>
        <v>1378.1265349842924</v>
      </c>
      <c r="S29" s="3"/>
      <c r="U29" s="17">
        <f>($S$2/$U$2)*L29</f>
        <v>1384.5762013509386</v>
      </c>
      <c r="AD29" s="7">
        <v>43045</v>
      </c>
    </row>
    <row r="30" spans="1:30" x14ac:dyDescent="0.25">
      <c r="A30" t="s">
        <v>41</v>
      </c>
      <c r="B30" s="27">
        <v>43068</v>
      </c>
      <c r="C30" s="28">
        <v>0.7909722222222223</v>
      </c>
      <c r="D30" t="s">
        <v>42</v>
      </c>
      <c r="E30">
        <v>2.3929999999999998</v>
      </c>
      <c r="F30" s="29">
        <v>29.882000000000001</v>
      </c>
      <c r="G30" s="29" t="s">
        <v>43</v>
      </c>
      <c r="H30" s="29">
        <v>3.68</v>
      </c>
      <c r="I30" s="29">
        <v>2580.9917999999998</v>
      </c>
      <c r="J30" s="29" t="s">
        <v>44</v>
      </c>
      <c r="K30" s="29">
        <v>3.19</v>
      </c>
      <c r="L30" s="29">
        <v>792.56619999999998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43045</v>
      </c>
    </row>
    <row r="31" spans="1:30" x14ac:dyDescent="0.25">
      <c r="A31" t="s">
        <v>41</v>
      </c>
      <c r="B31" s="27">
        <v>43068</v>
      </c>
      <c r="C31" s="28">
        <v>0.79442129629629632</v>
      </c>
      <c r="D31" t="s">
        <v>42</v>
      </c>
      <c r="E31">
        <v>2.3929999999999998</v>
      </c>
      <c r="F31" s="29">
        <v>30.2302</v>
      </c>
      <c r="G31" s="29" t="s">
        <v>43</v>
      </c>
      <c r="H31" s="29">
        <v>3.6760000000000002</v>
      </c>
      <c r="I31" s="29">
        <v>2583.4317999999998</v>
      </c>
      <c r="J31" s="29" t="s">
        <v>44</v>
      </c>
      <c r="K31" s="29">
        <v>3.1859999999999999</v>
      </c>
      <c r="L31" s="29">
        <v>791.47119999999995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43045</v>
      </c>
    </row>
    <row r="32" spans="1:30" x14ac:dyDescent="0.25">
      <c r="A32" t="s">
        <v>41</v>
      </c>
      <c r="B32" s="27">
        <v>43068</v>
      </c>
      <c r="C32" s="28">
        <v>0.79787037037037034</v>
      </c>
      <c r="D32" t="s">
        <v>42</v>
      </c>
      <c r="E32">
        <v>2.3929999999999998</v>
      </c>
      <c r="F32" s="29">
        <v>30.0198</v>
      </c>
      <c r="G32" s="29" t="s">
        <v>43</v>
      </c>
      <c r="H32" s="29">
        <v>3.6760000000000002</v>
      </c>
      <c r="I32" s="29">
        <v>2607.1572000000001</v>
      </c>
      <c r="J32" s="29" t="s">
        <v>44</v>
      </c>
      <c r="K32" s="29">
        <v>3.1859999999999999</v>
      </c>
      <c r="L32" s="29">
        <v>794.57640000000004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43045</v>
      </c>
    </row>
    <row r="33" spans="1:30" x14ac:dyDescent="0.25">
      <c r="A33" t="s">
        <v>41</v>
      </c>
      <c r="B33" s="27">
        <v>43068</v>
      </c>
      <c r="C33" s="28">
        <v>0.80130787037037043</v>
      </c>
      <c r="D33" t="s">
        <v>42</v>
      </c>
      <c r="E33">
        <v>2.39</v>
      </c>
      <c r="F33" s="29">
        <v>29.737100000000002</v>
      </c>
      <c r="G33" s="29" t="s">
        <v>43</v>
      </c>
      <c r="H33" s="29">
        <v>3.67</v>
      </c>
      <c r="I33" s="29">
        <v>2592.9045999999998</v>
      </c>
      <c r="J33" s="29" t="s">
        <v>44</v>
      </c>
      <c r="K33" s="29">
        <v>3.1829999999999998</v>
      </c>
      <c r="L33" s="29">
        <v>788.63699999999994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43045</v>
      </c>
    </row>
    <row r="34" spans="1:30" x14ac:dyDescent="0.25">
      <c r="A34" s="13" t="s">
        <v>65</v>
      </c>
      <c r="B34" s="30">
        <v>43068</v>
      </c>
      <c r="C34" s="31">
        <v>0.80475694444444434</v>
      </c>
      <c r="D34" s="13" t="s">
        <v>42</v>
      </c>
      <c r="E34" s="13">
        <v>2.3929999999999998</v>
      </c>
      <c r="F34" s="32">
        <v>15.076000000000001</v>
      </c>
      <c r="G34" s="32" t="s">
        <v>43</v>
      </c>
      <c r="H34" s="32">
        <v>3.673</v>
      </c>
      <c r="I34" s="32">
        <v>2769.8733999999999</v>
      </c>
      <c r="J34" s="32" t="s">
        <v>44</v>
      </c>
      <c r="K34" s="32">
        <v>3.1859999999999999</v>
      </c>
      <c r="L34" s="32">
        <v>593.8646</v>
      </c>
      <c r="O34" s="19">
        <f>($O$2/$M$2)*F34</f>
        <v>2.0631183938622395</v>
      </c>
      <c r="R34" s="19">
        <f>($R$2/$P$2)*I34</f>
        <v>425.92078067502354</v>
      </c>
      <c r="U34" s="19">
        <f>($S$2/$U$2)*L34</f>
        <v>1177.4828998211754</v>
      </c>
      <c r="AD34" s="7">
        <v>43045</v>
      </c>
    </row>
    <row r="35" spans="1:30" x14ac:dyDescent="0.25">
      <c r="A35" s="13" t="s">
        <v>66</v>
      </c>
      <c r="B35" s="30">
        <v>43068</v>
      </c>
      <c r="C35" s="31">
        <v>0.80820601851851848</v>
      </c>
      <c r="D35" s="13" t="s">
        <v>42</v>
      </c>
      <c r="E35" s="13">
        <v>2.3929999999999998</v>
      </c>
      <c r="F35" s="32">
        <v>15.1821</v>
      </c>
      <c r="G35" s="32" t="s">
        <v>43</v>
      </c>
      <c r="H35" s="32">
        <v>3.673</v>
      </c>
      <c r="I35" s="32">
        <v>3076.0538999999999</v>
      </c>
      <c r="J35" s="32" t="s">
        <v>44</v>
      </c>
      <c r="K35" s="32">
        <v>3.1859999999999999</v>
      </c>
      <c r="L35" s="32">
        <v>592.80240000000003</v>
      </c>
      <c r="O35" s="19">
        <f>($O$2/$M$2)*F35</f>
        <v>2.0776379522058841</v>
      </c>
      <c r="R35" s="19">
        <f>($R$2/$P$2)*I35</f>
        <v>473.00186300444301</v>
      </c>
      <c r="U35" s="19">
        <f>($S$2/$U$2)*L35</f>
        <v>1175.3768265913684</v>
      </c>
      <c r="AD35" s="7">
        <v>43045</v>
      </c>
    </row>
    <row r="36" spans="1:30" x14ac:dyDescent="0.25">
      <c r="A36" s="13" t="s">
        <v>67</v>
      </c>
      <c r="B36" s="30">
        <v>43068</v>
      </c>
      <c r="C36" s="31">
        <v>0.81165509259259261</v>
      </c>
      <c r="D36" s="13" t="s">
        <v>42</v>
      </c>
      <c r="E36" s="13">
        <v>2.3860000000000001</v>
      </c>
      <c r="F36" s="32">
        <v>15.078200000000001</v>
      </c>
      <c r="G36" s="32" t="s">
        <v>43</v>
      </c>
      <c r="H36" s="32">
        <v>3.6659999999999999</v>
      </c>
      <c r="I36" s="32">
        <v>3443.7793999999999</v>
      </c>
      <c r="J36" s="32" t="s">
        <v>44</v>
      </c>
      <c r="K36" s="32">
        <v>3.18</v>
      </c>
      <c r="L36" s="32">
        <v>593.32740000000001</v>
      </c>
      <c r="O36" s="19">
        <f>($O$2/$M$2)*F36</f>
        <v>2.063419459162485</v>
      </c>
      <c r="R36" s="19">
        <f>($R$2/$P$2)*I36</f>
        <v>529.54666105698698</v>
      </c>
      <c r="U36" s="19">
        <f>($S$2/$U$2)*L36</f>
        <v>1176.4177684532106</v>
      </c>
      <c r="AD36" s="7">
        <v>43045</v>
      </c>
    </row>
    <row r="37" spans="1:30" x14ac:dyDescent="0.25">
      <c r="A37" s="13" t="s">
        <v>68</v>
      </c>
      <c r="B37" s="30">
        <v>43068</v>
      </c>
      <c r="C37" s="31">
        <v>0.81509259259259259</v>
      </c>
      <c r="D37" s="13" t="s">
        <v>42</v>
      </c>
      <c r="E37" s="13">
        <v>2.3860000000000001</v>
      </c>
      <c r="F37" s="32">
        <v>15.213200000000001</v>
      </c>
      <c r="G37" s="32" t="s">
        <v>43</v>
      </c>
      <c r="H37" s="32">
        <v>3.6659999999999999</v>
      </c>
      <c r="I37" s="32">
        <v>3666.6491999999998</v>
      </c>
      <c r="J37" s="32" t="s">
        <v>44</v>
      </c>
      <c r="K37" s="32">
        <v>3.18</v>
      </c>
      <c r="L37" s="32">
        <v>590.09040000000005</v>
      </c>
      <c r="O37" s="19">
        <f>($O$2/$M$2)*F37</f>
        <v>2.0818939207684415</v>
      </c>
      <c r="R37" s="19">
        <f>($R$2/$P$2)*I37</f>
        <v>563.81713681406904</v>
      </c>
      <c r="U37" s="19">
        <f>($S$2/$U$2)*L37</f>
        <v>1169.9996183450526</v>
      </c>
      <c r="AD37" s="7">
        <v>43045</v>
      </c>
    </row>
    <row r="38" spans="1:30" x14ac:dyDescent="0.25">
      <c r="A38" s="13" t="s">
        <v>69</v>
      </c>
      <c r="B38" s="30">
        <v>43068</v>
      </c>
      <c r="C38" s="31">
        <v>0.81854166666666661</v>
      </c>
      <c r="D38" s="13" t="s">
        <v>42</v>
      </c>
      <c r="E38" s="13">
        <v>2.3860000000000001</v>
      </c>
      <c r="F38" s="32">
        <v>15.1464</v>
      </c>
      <c r="G38" s="32" t="s">
        <v>43</v>
      </c>
      <c r="H38" s="32">
        <v>3.6659999999999999</v>
      </c>
      <c r="I38" s="32">
        <v>3841.4841999999999</v>
      </c>
      <c r="J38" s="32" t="s">
        <v>44</v>
      </c>
      <c r="K38" s="32">
        <v>3.1760000000000002</v>
      </c>
      <c r="L38" s="32">
        <v>599.47699999999998</v>
      </c>
      <c r="O38" s="19">
        <f>($O$2/$M$2)*F38</f>
        <v>2.0727524834700866</v>
      </c>
      <c r="R38" s="19">
        <f>($R$2/$P$2)*I38</f>
        <v>590.70134736655052</v>
      </c>
      <c r="U38" s="19">
        <f>($S$2/$U$2)*L38</f>
        <v>1188.6108657362279</v>
      </c>
      <c r="AD38" s="7">
        <v>43045</v>
      </c>
    </row>
    <row r="39" spans="1:30" x14ac:dyDescent="0.25">
      <c r="A39" s="13" t="s">
        <v>70</v>
      </c>
      <c r="B39" s="30">
        <v>43068</v>
      </c>
      <c r="C39" s="31">
        <v>0.82199074074074074</v>
      </c>
      <c r="D39" s="13" t="s">
        <v>42</v>
      </c>
      <c r="E39" s="13">
        <v>2.3860000000000001</v>
      </c>
      <c r="F39" s="32">
        <v>14.523400000000001</v>
      </c>
      <c r="G39" s="32" t="s">
        <v>43</v>
      </c>
      <c r="H39" s="32">
        <v>3.6659999999999999</v>
      </c>
      <c r="I39" s="32">
        <v>3131.6588000000002</v>
      </c>
      <c r="J39" s="32" t="s">
        <v>44</v>
      </c>
      <c r="K39" s="32">
        <v>3.1760000000000002</v>
      </c>
      <c r="L39" s="32">
        <v>579.38879999999995</v>
      </c>
      <c r="O39" s="26">
        <f>($O$2/$M$2)*F39</f>
        <v>1.9874962643551906</v>
      </c>
      <c r="R39" s="16">
        <f>($R$2/$P$2)*I39</f>
        <v>481.55217523797569</v>
      </c>
      <c r="U39" s="16">
        <f>($S$2/$U$2)*L39</f>
        <v>1148.781059433263</v>
      </c>
      <c r="AD39" s="7">
        <v>43045</v>
      </c>
    </row>
    <row r="40" spans="1:30" x14ac:dyDescent="0.25">
      <c r="A40" s="13" t="s">
        <v>71</v>
      </c>
      <c r="B40" s="30">
        <v>43068</v>
      </c>
      <c r="C40" s="31">
        <v>0.82519675925925917</v>
      </c>
      <c r="D40" s="13" t="s">
        <v>42</v>
      </c>
      <c r="E40" s="13">
        <v>2.3860000000000001</v>
      </c>
      <c r="F40" s="32">
        <v>14.7432</v>
      </c>
      <c r="G40" s="32" t="s">
        <v>43</v>
      </c>
      <c r="H40" s="32">
        <v>3.6659999999999999</v>
      </c>
      <c r="I40" s="32">
        <v>3044.8503000000001</v>
      </c>
      <c r="J40" s="32" t="s">
        <v>44</v>
      </c>
      <c r="K40" s="32">
        <v>3.18</v>
      </c>
      <c r="L40" s="32">
        <v>624.70600000000002</v>
      </c>
      <c r="O40" s="16">
        <f>($O$2/$M$2)*F40</f>
        <v>2.0175754248069628</v>
      </c>
      <c r="R40" s="16">
        <f>($R$2/$P$2)*I40</f>
        <v>468.20371530864179</v>
      </c>
      <c r="T40" s="16">
        <f>($S$2/$U$2)*L40</f>
        <v>1238.6335747503508</v>
      </c>
      <c r="AD40" s="7">
        <v>43045</v>
      </c>
    </row>
    <row r="41" spans="1:30" x14ac:dyDescent="0.25">
      <c r="A41" s="13" t="s">
        <v>72</v>
      </c>
      <c r="B41" s="30">
        <v>43068</v>
      </c>
      <c r="C41" s="31">
        <v>0.8286458333333333</v>
      </c>
      <c r="D41" s="13" t="s">
        <v>42</v>
      </c>
      <c r="E41" s="13">
        <v>2.3929999999999998</v>
      </c>
      <c r="F41" s="32">
        <v>13.931800000000001</v>
      </c>
      <c r="G41" s="32" t="s">
        <v>43</v>
      </c>
      <c r="H41" s="32">
        <v>3.6760000000000002</v>
      </c>
      <c r="I41" s="32">
        <v>4357.0298000000003</v>
      </c>
      <c r="J41" s="32" t="s">
        <v>44</v>
      </c>
      <c r="K41" s="32">
        <v>3.19</v>
      </c>
      <c r="L41" s="32">
        <v>594.2183</v>
      </c>
      <c r="O41" s="16">
        <f>($O$2/$M$2)*F41</f>
        <v>1.906537068161976</v>
      </c>
      <c r="R41" s="16">
        <f>($R$2/$P$2)*I41</f>
        <v>669.976300664262</v>
      </c>
      <c r="U41" s="16">
        <f>($S$2/$U$2)*L41</f>
        <v>1178.1841972240964</v>
      </c>
      <c r="AD41" s="7">
        <v>43045</v>
      </c>
    </row>
    <row r="42" spans="1:30" x14ac:dyDescent="0.25">
      <c r="A42" s="13" t="s">
        <v>73</v>
      </c>
      <c r="B42" s="30">
        <v>43068</v>
      </c>
      <c r="C42" s="31">
        <v>0.83209490740740744</v>
      </c>
      <c r="D42" s="13" t="s">
        <v>42</v>
      </c>
      <c r="E42" s="13">
        <v>2.39</v>
      </c>
      <c r="F42" s="32">
        <v>14.6828</v>
      </c>
      <c r="G42" s="32" t="s">
        <v>43</v>
      </c>
      <c r="H42" s="32">
        <v>3.673</v>
      </c>
      <c r="I42" s="32">
        <v>2786.5938000000001</v>
      </c>
      <c r="J42" s="32" t="s">
        <v>44</v>
      </c>
      <c r="K42" s="32">
        <v>3.1829999999999998</v>
      </c>
      <c r="L42" s="32">
        <v>623.34090000000003</v>
      </c>
      <c r="N42" s="16">
        <f>($O$2/$M$2)*F42</f>
        <v>2.0093098138365941</v>
      </c>
      <c r="R42" s="16">
        <f>($R$2/$P$2)*I42</f>
        <v>428.49186057390943</v>
      </c>
      <c r="U42" s="16">
        <f>($S$2/$U$2)*L42</f>
        <v>1235.926927634921</v>
      </c>
      <c r="AD42" s="7">
        <v>43045</v>
      </c>
    </row>
    <row r="43" spans="1:30" x14ac:dyDescent="0.25">
      <c r="A43" s="13" t="s">
        <v>74</v>
      </c>
      <c r="B43" s="30">
        <v>43068</v>
      </c>
      <c r="C43" s="31">
        <v>0.83554398148148146</v>
      </c>
      <c r="D43" s="13" t="s">
        <v>42</v>
      </c>
      <c r="E43" s="13">
        <v>2.3860000000000001</v>
      </c>
      <c r="F43" s="32">
        <v>13.4964</v>
      </c>
      <c r="G43" s="32" t="s">
        <v>43</v>
      </c>
      <c r="H43" s="32">
        <v>3.673</v>
      </c>
      <c r="I43" s="32">
        <v>3565.6273000000001</v>
      </c>
      <c r="J43" s="32" t="s">
        <v>44</v>
      </c>
      <c r="K43" s="32">
        <v>3.1829999999999998</v>
      </c>
      <c r="L43" s="32">
        <v>626.29060000000004</v>
      </c>
      <c r="O43" s="16">
        <f t="shared" ref="O39:O43" si="0">($O$2/$M$2)*F43</f>
        <v>1.8469535082861721</v>
      </c>
      <c r="R43" s="16">
        <f>($R$2/$P$2)*I43</f>
        <v>548.28309597549708</v>
      </c>
      <c r="U43" s="16">
        <f>($S$2/$U$2)*L43</f>
        <v>1241.7754347013508</v>
      </c>
      <c r="AD43" s="7">
        <v>43045</v>
      </c>
    </row>
    <row r="44" spans="1:30" x14ac:dyDescent="0.25">
      <c r="A44" t="s">
        <v>41</v>
      </c>
      <c r="B44" s="27">
        <v>43068</v>
      </c>
      <c r="C44" s="28">
        <v>0.83899305555555559</v>
      </c>
      <c r="D44" t="s">
        <v>42</v>
      </c>
      <c r="E44">
        <v>2.39</v>
      </c>
      <c r="F44" s="29">
        <v>29.775600000000001</v>
      </c>
      <c r="G44" s="29" t="s">
        <v>43</v>
      </c>
      <c r="H44" s="29">
        <v>3.673</v>
      </c>
      <c r="I44" s="29">
        <v>2597.4537</v>
      </c>
      <c r="J44" s="29" t="s">
        <v>44</v>
      </c>
      <c r="K44" s="29">
        <v>3.1829999999999998</v>
      </c>
      <c r="L44" s="29">
        <v>794.52480000000003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43045</v>
      </c>
    </row>
    <row r="45" spans="1:30" x14ac:dyDescent="0.25">
      <c r="A45" t="s">
        <v>41</v>
      </c>
      <c r="B45" s="27">
        <v>43068</v>
      </c>
      <c r="C45" s="28">
        <v>0.84243055555555557</v>
      </c>
      <c r="D45" t="s">
        <v>42</v>
      </c>
      <c r="E45">
        <v>2.3860000000000001</v>
      </c>
      <c r="F45" s="29">
        <v>29.696400000000001</v>
      </c>
      <c r="G45" s="29" t="s">
        <v>43</v>
      </c>
      <c r="H45" s="29">
        <v>3.6659999999999999</v>
      </c>
      <c r="I45" s="29">
        <v>2622.4360000000001</v>
      </c>
      <c r="J45" s="29" t="s">
        <v>44</v>
      </c>
      <c r="K45" s="29">
        <v>3.1829999999999998</v>
      </c>
      <c r="L45" s="29">
        <v>789.15729999999996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43045</v>
      </c>
    </row>
    <row r="46" spans="1:30" x14ac:dyDescent="0.25">
      <c r="A46" t="s">
        <v>41</v>
      </c>
      <c r="B46" s="27">
        <v>43068</v>
      </c>
      <c r="C46" s="28">
        <v>0.8458796296296297</v>
      </c>
      <c r="D46" t="s">
        <v>42</v>
      </c>
      <c r="E46">
        <v>2.3929999999999998</v>
      </c>
      <c r="F46" s="29">
        <v>29.904499999999999</v>
      </c>
      <c r="G46" s="29" t="s">
        <v>43</v>
      </c>
      <c r="H46" s="29">
        <v>3.6760000000000002</v>
      </c>
      <c r="I46" s="29">
        <v>2606.8877000000002</v>
      </c>
      <c r="J46" s="29" t="s">
        <v>44</v>
      </c>
      <c r="K46" s="29">
        <v>3.1859999999999999</v>
      </c>
      <c r="L46" s="29">
        <v>789.58360000000005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43045</v>
      </c>
    </row>
    <row r="47" spans="1:30" x14ac:dyDescent="0.25">
      <c r="A47" t="s">
        <v>41</v>
      </c>
      <c r="B47" s="27">
        <v>43068</v>
      </c>
      <c r="C47" s="28">
        <v>0.84932870370370372</v>
      </c>
      <c r="D47" t="s">
        <v>42</v>
      </c>
      <c r="E47">
        <v>2.39</v>
      </c>
      <c r="F47" s="29">
        <v>29.699200000000001</v>
      </c>
      <c r="G47" s="29" t="s">
        <v>43</v>
      </c>
      <c r="H47" s="29">
        <v>3.67</v>
      </c>
      <c r="I47" s="29">
        <v>2598.1457999999998</v>
      </c>
      <c r="J47" s="29" t="s">
        <v>44</v>
      </c>
      <c r="K47" s="29">
        <v>3.1829999999999998</v>
      </c>
      <c r="L47" s="29">
        <v>786.6354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43045</v>
      </c>
    </row>
    <row r="48" spans="1:30" x14ac:dyDescent="0.25">
      <c r="A48" s="13" t="s">
        <v>75</v>
      </c>
      <c r="B48" s="30">
        <v>43068</v>
      </c>
      <c r="C48" s="31">
        <v>0.85277777777777775</v>
      </c>
      <c r="D48" s="13" t="s">
        <v>42</v>
      </c>
      <c r="E48" s="13">
        <v>2.3860000000000001</v>
      </c>
      <c r="F48" s="32">
        <v>15.0966</v>
      </c>
      <c r="G48" s="32" t="s">
        <v>43</v>
      </c>
      <c r="H48" s="32">
        <v>3.67</v>
      </c>
      <c r="I48" s="32">
        <v>3097.7102</v>
      </c>
      <c r="J48" s="32" t="s">
        <v>44</v>
      </c>
      <c r="K48" s="32">
        <v>3.18</v>
      </c>
      <c r="L48" s="32">
        <v>593.89509999999996</v>
      </c>
      <c r="O48" s="22">
        <f>($O$2/$M$2)*F48</f>
        <v>2.0659374598554447</v>
      </c>
      <c r="R48" s="22">
        <f>($R$2/$P$2)*I48</f>
        <v>476.33193152040207</v>
      </c>
      <c r="U48" s="22">
        <f>($S$2/$U$2)*L48</f>
        <v>1177.5433735864824</v>
      </c>
      <c r="AD48" s="7">
        <v>43045</v>
      </c>
    </row>
    <row r="49" spans="1:30" x14ac:dyDescent="0.25">
      <c r="A49" s="13" t="s">
        <v>76</v>
      </c>
      <c r="B49" s="30">
        <v>43068</v>
      </c>
      <c r="C49" s="31">
        <v>0.85621527777777784</v>
      </c>
      <c r="D49" s="13" t="s">
        <v>42</v>
      </c>
      <c r="E49" s="13">
        <v>2.3929999999999998</v>
      </c>
      <c r="F49" s="32">
        <v>14.3202</v>
      </c>
      <c r="G49" s="32" t="s">
        <v>43</v>
      </c>
      <c r="H49" s="32">
        <v>3.673</v>
      </c>
      <c r="I49" s="32">
        <v>3977.7532000000001</v>
      </c>
      <c r="J49" s="32" t="s">
        <v>44</v>
      </c>
      <c r="K49" s="32">
        <v>3.1859999999999999</v>
      </c>
      <c r="L49" s="32">
        <v>596.755</v>
      </c>
      <c r="O49" s="22">
        <f>($O$2/$M$2)*F49</f>
        <v>1.9596887784416319</v>
      </c>
      <c r="R49" s="22">
        <f>($R$2/$P$2)*I49</f>
        <v>611.65530102443427</v>
      </c>
      <c r="U49" s="22">
        <f>($S$2/$U$2)*L49</f>
        <v>1183.2138300258771</v>
      </c>
      <c r="AD49" s="7">
        <v>43045</v>
      </c>
    </row>
    <row r="50" spans="1:30" x14ac:dyDescent="0.25">
      <c r="A50" s="13" t="s">
        <v>77</v>
      </c>
      <c r="B50" s="30">
        <v>43068</v>
      </c>
      <c r="C50" s="31">
        <v>0.85966435185185175</v>
      </c>
      <c r="D50" s="13" t="s">
        <v>42</v>
      </c>
      <c r="E50" s="13">
        <v>2.3860000000000001</v>
      </c>
      <c r="F50" s="32">
        <v>13.9337</v>
      </c>
      <c r="G50" s="32" t="s">
        <v>43</v>
      </c>
      <c r="H50" s="32">
        <v>3.6659999999999999</v>
      </c>
      <c r="I50" s="32">
        <v>4600.2233999999999</v>
      </c>
      <c r="J50" s="32" t="s">
        <v>44</v>
      </c>
      <c r="K50" s="32">
        <v>3.18</v>
      </c>
      <c r="L50" s="32">
        <v>598.99680000000001</v>
      </c>
      <c r="O50" s="22">
        <f>($O$2/$M$2)*F50</f>
        <v>1.9067970791030968</v>
      </c>
      <c r="R50" s="22">
        <f>($R$2/$P$2)*I50</f>
        <v>707.37194768811855</v>
      </c>
      <c r="U50" s="22">
        <f>($S$2/$U$2)*L50</f>
        <v>1187.658750913263</v>
      </c>
      <c r="AD50" s="7">
        <v>43045</v>
      </c>
    </row>
    <row r="51" spans="1:30" x14ac:dyDescent="0.25">
      <c r="A51" s="13" t="s">
        <v>78</v>
      </c>
      <c r="B51" s="30">
        <v>43068</v>
      </c>
      <c r="C51" s="31">
        <v>0.86310185185185195</v>
      </c>
      <c r="D51" s="13" t="s">
        <v>42</v>
      </c>
      <c r="E51" s="13">
        <v>2.39</v>
      </c>
      <c r="F51" s="32">
        <v>13.795400000000001</v>
      </c>
      <c r="G51" s="32" t="s">
        <v>43</v>
      </c>
      <c r="H51" s="32">
        <v>3.6659999999999999</v>
      </c>
      <c r="I51" s="32">
        <v>4775.5928000000004</v>
      </c>
      <c r="J51" s="32" t="s">
        <v>44</v>
      </c>
      <c r="K51" s="32">
        <v>3.18</v>
      </c>
      <c r="L51" s="32">
        <v>594.49800000000005</v>
      </c>
      <c r="O51" s="22">
        <f>($O$2/$M$2)*F51</f>
        <v>1.8878710195467725</v>
      </c>
      <c r="R51" s="22">
        <f>($R$2/$P$2)*I51</f>
        <v>734.33833241693344</v>
      </c>
      <c r="U51" s="22">
        <f>($S$2/$U$2)*L51</f>
        <v>1178.738771393158</v>
      </c>
      <c r="AD51" s="7">
        <v>43045</v>
      </c>
    </row>
    <row r="52" spans="1:30" x14ac:dyDescent="0.25">
      <c r="A52" s="13" t="s">
        <v>79</v>
      </c>
      <c r="B52" s="30">
        <v>43068</v>
      </c>
      <c r="C52" s="31">
        <v>0.86655092592592586</v>
      </c>
      <c r="D52" s="13" t="s">
        <v>42</v>
      </c>
      <c r="E52" s="13">
        <v>2.39</v>
      </c>
      <c r="F52" s="32">
        <v>13.953799999999999</v>
      </c>
      <c r="G52" s="32" t="s">
        <v>43</v>
      </c>
      <c r="H52" s="32">
        <v>3.67</v>
      </c>
      <c r="I52" s="32">
        <v>4665.2511999999997</v>
      </c>
      <c r="J52" s="32" t="s">
        <v>44</v>
      </c>
      <c r="K52" s="32">
        <v>3.1829999999999998</v>
      </c>
      <c r="L52" s="32">
        <v>590.01819999999998</v>
      </c>
      <c r="O52" s="22">
        <f>($O$2/$M$2)*F52</f>
        <v>1.9095477211644281</v>
      </c>
      <c r="R52" s="22">
        <f>($R$2/$P$2)*I52</f>
        <v>717.37121023260136</v>
      </c>
      <c r="U52" s="22">
        <f>($S$2/$U$2)*L52</f>
        <v>1169.8564640547193</v>
      </c>
      <c r="AD52" s="7">
        <v>43045</v>
      </c>
    </row>
    <row r="53" spans="1:30" x14ac:dyDescent="0.25">
      <c r="A53" s="13" t="s">
        <v>80</v>
      </c>
      <c r="B53" s="30">
        <v>43068</v>
      </c>
      <c r="C53" s="31">
        <v>0.87</v>
      </c>
      <c r="D53" s="13" t="s">
        <v>42</v>
      </c>
      <c r="E53" s="13">
        <v>2.39</v>
      </c>
      <c r="F53" s="32">
        <v>14.6662</v>
      </c>
      <c r="G53" s="32" t="s">
        <v>43</v>
      </c>
      <c r="H53" s="32">
        <v>3.67</v>
      </c>
      <c r="I53" s="32">
        <v>3075.6747999999998</v>
      </c>
      <c r="J53" s="32" t="s">
        <v>44</v>
      </c>
      <c r="K53" s="32">
        <v>3.1829999999999998</v>
      </c>
      <c r="L53" s="32">
        <v>589.91120000000001</v>
      </c>
      <c r="O53" s="24">
        <f>($O$2/$M$2)*F53</f>
        <v>2.00703813929838</v>
      </c>
      <c r="R53" s="24">
        <f>($R$2/$P$2)*I53</f>
        <v>472.94356916041608</v>
      </c>
      <c r="U53" s="24">
        <f>($S$2/$U$2)*L53</f>
        <v>1169.6443101895438</v>
      </c>
      <c r="AD53" s="7">
        <v>43045</v>
      </c>
    </row>
    <row r="54" spans="1:30" x14ac:dyDescent="0.25">
      <c r="A54" s="13" t="s">
        <v>81</v>
      </c>
      <c r="B54" s="30">
        <v>43068</v>
      </c>
      <c r="C54" s="31">
        <v>0.87344907407407402</v>
      </c>
      <c r="D54" s="13" t="s">
        <v>42</v>
      </c>
      <c r="E54" s="13">
        <v>2.3860000000000001</v>
      </c>
      <c r="F54" s="32">
        <v>13.7819</v>
      </c>
      <c r="G54" s="32" t="s">
        <v>43</v>
      </c>
      <c r="H54" s="32">
        <v>3.6659999999999999</v>
      </c>
      <c r="I54" s="32">
        <v>3742.4690000000001</v>
      </c>
      <c r="J54" s="32" t="s">
        <v>44</v>
      </c>
      <c r="K54" s="32">
        <v>3.18</v>
      </c>
      <c r="L54" s="32">
        <v>593.72050000000002</v>
      </c>
      <c r="O54" s="24">
        <f>($O$2/$M$2)*F54</f>
        <v>1.8860235733861768</v>
      </c>
      <c r="R54" s="24">
        <f>($R$2/$P$2)*I54</f>
        <v>575.47587486564362</v>
      </c>
      <c r="U54" s="24">
        <f>($S$2/$U$2)*L54</f>
        <v>1177.1971860644298</v>
      </c>
      <c r="AD54" s="7">
        <v>43045</v>
      </c>
    </row>
    <row r="55" spans="1:30" x14ac:dyDescent="0.25">
      <c r="A55" s="13" t="s">
        <v>82</v>
      </c>
      <c r="B55" s="30">
        <v>43068</v>
      </c>
      <c r="C55" s="31">
        <v>0.87689814814814815</v>
      </c>
      <c r="D55" s="13" t="s">
        <v>42</v>
      </c>
      <c r="E55" s="13">
        <v>2.3860000000000001</v>
      </c>
      <c r="F55" s="32">
        <v>13.7956</v>
      </c>
      <c r="G55" s="32" t="s">
        <v>43</v>
      </c>
      <c r="H55" s="32">
        <v>3.6659999999999999</v>
      </c>
      <c r="I55" s="32">
        <v>4110.8444</v>
      </c>
      <c r="J55" s="32" t="s">
        <v>44</v>
      </c>
      <c r="K55" s="32">
        <v>3.1829999999999998</v>
      </c>
      <c r="L55" s="32">
        <v>588.72580000000005</v>
      </c>
      <c r="O55" s="24">
        <f t="shared" ref="O55:O57" si="1">($O$2/$M$2)*F55</f>
        <v>1.887898389119522</v>
      </c>
      <c r="R55" s="24">
        <f>($R$2/$P$2)*I55</f>
        <v>632.12060741893424</v>
      </c>
      <c r="U55" s="24">
        <f>($S$2/$U$2)*L55</f>
        <v>1167.2939626028246</v>
      </c>
      <c r="AD55" s="7">
        <v>43045</v>
      </c>
    </row>
    <row r="56" spans="1:30" x14ac:dyDescent="0.25">
      <c r="A56" s="13" t="s">
        <v>83</v>
      </c>
      <c r="B56" s="30">
        <v>43068</v>
      </c>
      <c r="C56" s="31">
        <v>0.88034722222222228</v>
      </c>
      <c r="D56" s="13" t="s">
        <v>42</v>
      </c>
      <c r="E56" s="13">
        <v>2.3860000000000001</v>
      </c>
      <c r="F56" s="32">
        <v>13.1714</v>
      </c>
      <c r="G56" s="32" t="s">
        <v>43</v>
      </c>
      <c r="H56" s="32">
        <v>3.6659999999999999</v>
      </c>
      <c r="I56" s="32">
        <v>4087.9787999999999</v>
      </c>
      <c r="J56" s="32" t="s">
        <v>44</v>
      </c>
      <c r="K56" s="32">
        <v>3.18</v>
      </c>
      <c r="L56" s="32">
        <v>593.42290000000003</v>
      </c>
      <c r="O56" s="24">
        <f t="shared" si="1"/>
        <v>1.8024779525681283</v>
      </c>
      <c r="R56" s="24">
        <f t="shared" ref="R54:R57" si="2">($R$2/$P$2)*I56</f>
        <v>628.60458599983156</v>
      </c>
      <c r="U56" s="24">
        <f>($S$2/$U$2)*L56</f>
        <v>1176.6071207347456</v>
      </c>
      <c r="AD56" s="7">
        <v>43045</v>
      </c>
    </row>
    <row r="57" spans="1:30" x14ac:dyDescent="0.25">
      <c r="A57" s="13" t="s">
        <v>84</v>
      </c>
      <c r="B57" s="30">
        <v>43068</v>
      </c>
      <c r="C57" s="31">
        <v>0.88378472222222226</v>
      </c>
      <c r="D57" s="13" t="s">
        <v>42</v>
      </c>
      <c r="E57" s="13">
        <v>2.383</v>
      </c>
      <c r="F57" s="32">
        <v>13.4222</v>
      </c>
      <c r="G57" s="32" t="s">
        <v>43</v>
      </c>
      <c r="H57" s="32">
        <v>3.6659999999999999</v>
      </c>
      <c r="I57" s="32">
        <v>4137.0951999999997</v>
      </c>
      <c r="J57" s="32" t="s">
        <v>44</v>
      </c>
      <c r="K57" s="32">
        <v>3.18</v>
      </c>
      <c r="L57" s="32">
        <v>582.30370000000005</v>
      </c>
      <c r="M57" s="3"/>
      <c r="N57" s="2"/>
      <c r="O57" s="24">
        <f t="shared" si="1"/>
        <v>1.8367993967960834</v>
      </c>
      <c r="P57" s="3"/>
      <c r="Q57" s="2"/>
      <c r="R57" s="24">
        <f t="shared" si="2"/>
        <v>636.15716780084335</v>
      </c>
      <c r="S57" s="3"/>
      <c r="U57" s="24">
        <f>($S$2/$U$2)*L57</f>
        <v>1154.5605669248509</v>
      </c>
      <c r="AD57" s="7">
        <v>43045</v>
      </c>
    </row>
    <row r="58" spans="1:30" x14ac:dyDescent="0.25">
      <c r="A58" t="s">
        <v>41</v>
      </c>
      <c r="B58" s="27">
        <v>43068</v>
      </c>
      <c r="C58" s="28">
        <v>0.88723379629629628</v>
      </c>
      <c r="D58" t="s">
        <v>42</v>
      </c>
      <c r="E58">
        <v>2.39</v>
      </c>
      <c r="F58" s="29">
        <v>30.078399999999998</v>
      </c>
      <c r="G58" s="29" t="s">
        <v>43</v>
      </c>
      <c r="H58" s="29">
        <v>3.673</v>
      </c>
      <c r="I58" s="29">
        <v>2601.7802000000001</v>
      </c>
      <c r="J58" s="29" t="s">
        <v>44</v>
      </c>
      <c r="K58" s="29">
        <v>3.1859999999999999</v>
      </c>
      <c r="L58" s="29">
        <v>795.00720000000001</v>
      </c>
      <c r="AD58" s="7">
        <v>43045</v>
      </c>
    </row>
    <row r="59" spans="1:30" x14ac:dyDescent="0.25">
      <c r="A59" t="s">
        <v>41</v>
      </c>
      <c r="B59" s="27">
        <v>43068</v>
      </c>
      <c r="C59" s="28">
        <v>0.89067129629629627</v>
      </c>
      <c r="D59" t="s">
        <v>42</v>
      </c>
      <c r="E59">
        <v>2.39</v>
      </c>
      <c r="F59" s="29">
        <v>30.011299999999999</v>
      </c>
      <c r="G59" s="29" t="s">
        <v>43</v>
      </c>
      <c r="H59" s="29">
        <v>3.67</v>
      </c>
      <c r="I59" s="29">
        <v>2586.1648</v>
      </c>
      <c r="J59" s="29" t="s">
        <v>44</v>
      </c>
      <c r="K59" s="29">
        <v>3.1829999999999998</v>
      </c>
      <c r="L59" s="29">
        <v>792.79179999999997</v>
      </c>
    </row>
    <row r="60" spans="1:30" x14ac:dyDescent="0.25">
      <c r="A60" t="s">
        <v>41</v>
      </c>
      <c r="B60" s="27">
        <v>43068</v>
      </c>
      <c r="C60" s="28">
        <v>0.8941203703703704</v>
      </c>
      <c r="D60" t="s">
        <v>42</v>
      </c>
      <c r="E60">
        <v>2.3929999999999998</v>
      </c>
      <c r="F60" s="29">
        <v>29.898199999999999</v>
      </c>
      <c r="G60" s="29" t="s">
        <v>43</v>
      </c>
      <c r="H60" s="29">
        <v>3.673</v>
      </c>
      <c r="I60" s="29">
        <v>2599.2067999999999</v>
      </c>
      <c r="J60" s="29" t="s">
        <v>44</v>
      </c>
      <c r="K60" s="29">
        <v>3.1829999999999998</v>
      </c>
      <c r="L60" s="29">
        <v>790.10519999999997</v>
      </c>
    </row>
    <row r="61" spans="1:30" x14ac:dyDescent="0.25">
      <c r="A61" t="s">
        <v>41</v>
      </c>
      <c r="B61" s="27">
        <v>43068</v>
      </c>
      <c r="C61" s="28">
        <v>0.89756944444444453</v>
      </c>
      <c r="D61" t="s">
        <v>42</v>
      </c>
      <c r="E61">
        <v>2.3929999999999998</v>
      </c>
      <c r="F61" s="29">
        <v>29.751899999999999</v>
      </c>
      <c r="G61" s="29" t="s">
        <v>43</v>
      </c>
      <c r="H61" s="29">
        <v>3.68</v>
      </c>
      <c r="I61" s="29">
        <v>2594.0333999999998</v>
      </c>
      <c r="J61" s="29" t="s">
        <v>44</v>
      </c>
      <c r="K61" s="29">
        <v>3.1930000000000001</v>
      </c>
      <c r="L61" s="29">
        <v>789.6721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2018-03-27T20:05:00Z</dcterms:modified>
</cp:coreProperties>
</file>