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Done\"/>
    </mc:Choice>
  </mc:AlternateContent>
  <xr:revisionPtr revIDLastSave="0" documentId="13_ncr:1_{6C9BEA6B-7F06-470C-BF71-B4C5419B462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R39" i="1" s="1"/>
  <c r="O51" i="1"/>
  <c r="N2" i="1"/>
  <c r="AE2" i="1" s="1"/>
  <c r="R48" i="1" l="1"/>
  <c r="R25" i="1"/>
  <c r="U51" i="1"/>
  <c r="U35" i="1"/>
  <c r="T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N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<sst xmlns="http://schemas.openxmlformats.org/spreadsheetml/2006/main" count="281" uniqueCount="85">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</sst>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U20" sqref="U20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43146</v>
      </c>
      <c r="C2" s="8">
        <v>0.83059027777777772</v>
      </c>
      <c r="D2" s="5" t="s">
        <v>42</v>
      </c>
      <c r="E2" s="9">
        <v>2.4460000000000002</v>
      </c>
      <c r="F2" s="9">
        <v>39.523600000000002</v>
      </c>
      <c r="G2" s="9" t="s">
        <v>43</v>
      </c>
      <c r="H2" s="9">
        <v>3.3530000000000002</v>
      </c>
      <c r="I2" s="9">
        <v>3841.8957999999998</v>
      </c>
      <c r="J2" s="9" t="s">
        <v>44</v>
      </c>
      <c r="K2" s="9">
        <v>3.5859999999999999</v>
      </c>
      <c r="L2" s="9">
        <v>733.7174</v>
      </c>
      <c r="M2" s="4">
        <f>AVERAGE(F2:F5,F16:F19,F30:F33,F44:F47,F58:F61)</f>
        <v>38.417839999999998</v>
      </c>
      <c r="N2" s="4">
        <f>STDEV(F2:F5,F16:F19,F30:F33,F44:F47,G58:G61)</f>
        <v>0.18136197506643931</v>
      </c>
      <c r="O2" s="4">
        <v>4.08</v>
      </c>
      <c r="P2" s="4">
        <f>AVERAGE(I2:I5,I16:I19,I30:I33,I44:I47,I58:I61)</f>
        <v>3830.5987250000007</v>
      </c>
      <c r="Q2" s="4">
        <f>STDEV(I2:I5,I16:I19,I30:I33,I44:I47,I58:I61)</f>
        <v>22.036934339825134</v>
      </c>
      <c r="R2" s="4">
        <v>393.3</v>
      </c>
      <c r="S2" s="4">
        <f>AVERAGE(L2:L5,L16:L19,L30:L33,L44:L47,L58:L61)</f>
        <v>717.03185000000008</v>
      </c>
      <c r="T2" s="4">
        <f>STDEV(L2:L5,L16:L19,L30:L33,L44:L47,L58:L61)</f>
        <v>59.883477296360162</v>
      </c>
      <c r="U2" s="4">
        <v>399</v>
      </c>
      <c r="AD2" s="7">
        <v>43116</v>
      </c>
      <c r="AE2" s="6">
        <f>(N2/M2)^2</f>
        <v>2.2285715725829075E-5</v>
      </c>
      <c r="AF2" s="6">
        <f>(T2/S2)^2</f>
        <v>6.9748862215439217E-3</v>
      </c>
      <c r="AG2" s="6">
        <f>(T2/S2)^2</f>
        <v>6.9748862215439217E-3</v>
      </c>
    </row>
    <row r="3" spans="1:33" x14ac:dyDescent="0.35">
      <c r="A3" s="5" t="s">
        <v>41</v>
      </c>
      <c r="B3" s="7">
        <v>43146</v>
      </c>
      <c r="C3" s="8">
        <v>0.83424768518518511</v>
      </c>
      <c r="D3" s="5" t="s">
        <v>42</v>
      </c>
      <c r="E3" s="9">
        <v>2.4460000000000002</v>
      </c>
      <c r="F3" s="9">
        <v>39.561999999999998</v>
      </c>
      <c r="G3" s="9" t="s">
        <v>43</v>
      </c>
      <c r="H3" s="9">
        <v>3.3559999999999999</v>
      </c>
      <c r="I3" s="9">
        <v>3854.1194</v>
      </c>
      <c r="J3" s="9" t="s">
        <v>44</v>
      </c>
      <c r="K3" s="9">
        <v>3.5830000000000002</v>
      </c>
      <c r="L3" s="9">
        <v>727.77110000000005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43146</v>
      </c>
      <c r="C4" s="8">
        <v>0.83790509259259249</v>
      </c>
      <c r="D4" s="5" t="s">
        <v>42</v>
      </c>
      <c r="E4" s="9">
        <v>2.44</v>
      </c>
      <c r="F4" s="9">
        <v>39.646599999999999</v>
      </c>
      <c r="G4" s="9" t="s">
        <v>43</v>
      </c>
      <c r="H4" s="9">
        <v>3.3460000000000001</v>
      </c>
      <c r="I4" s="9">
        <v>3854.8364000000001</v>
      </c>
      <c r="J4" s="9" t="s">
        <v>44</v>
      </c>
      <c r="K4" s="9">
        <v>3.58</v>
      </c>
      <c r="L4" s="9">
        <v>727.35299999999995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43146</v>
      </c>
      <c r="C5" s="8">
        <v>0.84157407407407403</v>
      </c>
      <c r="D5" s="5" t="s">
        <v>42</v>
      </c>
      <c r="E5" s="9">
        <v>2.4460000000000002</v>
      </c>
      <c r="F5" s="9">
        <v>39.706600000000002</v>
      </c>
      <c r="G5" s="9" t="s">
        <v>43</v>
      </c>
      <c r="H5" s="9">
        <v>3.3530000000000002</v>
      </c>
      <c r="I5" s="9">
        <v>3846.5637000000002</v>
      </c>
      <c r="J5" s="9" t="s">
        <v>44</v>
      </c>
      <c r="K5" s="9">
        <v>3.5830000000000002</v>
      </c>
      <c r="L5" s="9">
        <v>731.47249999999997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13" t="s">
        <v>45</v>
      </c>
      <c r="B6" s="27">
        <v>43146</v>
      </c>
      <c r="C6" s="28">
        <v>0.84564814814814815</v>
      </c>
      <c r="D6" s="13" t="s">
        <v>42</v>
      </c>
      <c r="E6" s="29">
        <v>2.4460000000000002</v>
      </c>
      <c r="F6" s="29">
        <v>19.636299999999999</v>
      </c>
      <c r="G6" s="29" t="s">
        <v>43</v>
      </c>
      <c r="H6" s="29">
        <v>3.3530000000000002</v>
      </c>
      <c r="I6" s="29">
        <v>4414.7212</v>
      </c>
      <c r="J6" s="29" t="s">
        <v>44</v>
      </c>
      <c r="K6" s="29">
        <v>3.5859999999999999</v>
      </c>
      <c r="L6" s="29">
        <v>535.99549999999999</v>
      </c>
      <c r="O6" s="10">
        <f>($O$2/$M$2)*F6</f>
        <v>2.0853880384737926</v>
      </c>
      <c r="R6" s="10">
        <f t="shared" ref="R6:R15" si="0">($R$2/$P$2)*I6</f>
        <v>453.27374977393379</v>
      </c>
      <c r="U6" s="10">
        <f t="shared" ref="U6:U15" si="1">($S$2/$U$2)*L6</f>
        <v>963.22266906434845</v>
      </c>
      <c r="V6" s="3">
        <v>0</v>
      </c>
      <c r="W6" s="11" t="s">
        <v>33</v>
      </c>
      <c r="X6" s="2">
        <f>SLOPE(O6:O10,$V$6:$V$10)</f>
        <v>-9.0759084841833819E-4</v>
      </c>
      <c r="Y6" s="2">
        <f>RSQ(O6:O10,$V$6:$V$10)</f>
        <v>0.98900019678681494</v>
      </c>
      <c r="Z6" s="2">
        <f>SLOPE($R6:$R10,$V$6:$V$10)</f>
        <v>8.9302023796293071</v>
      </c>
      <c r="AA6" s="2">
        <f>RSQ(R6:R10,$V$6:$V$10)</f>
        <v>0.97276023169333548</v>
      </c>
      <c r="AB6" s="2">
        <f>SLOPE(U6:U10,$V$6:$V$10)</f>
        <v>1.8481127533927337</v>
      </c>
      <c r="AC6" s="2">
        <f>RSQ(U6:U10,$V$6:$V$10)</f>
        <v>0.87967075313743093</v>
      </c>
      <c r="AD6" s="7">
        <v>43116</v>
      </c>
      <c r="AE6" s="2"/>
    </row>
    <row r="7" spans="1:33" x14ac:dyDescent="0.35">
      <c r="A7" s="13" t="s">
        <v>46</v>
      </c>
      <c r="B7" s="27">
        <v>43146</v>
      </c>
      <c r="C7" s="28">
        <v>0.84931712962962969</v>
      </c>
      <c r="D7" s="13" t="s">
        <v>42</v>
      </c>
      <c r="E7" s="29">
        <v>2.4430000000000001</v>
      </c>
      <c r="F7" s="29">
        <v>19.584599999999998</v>
      </c>
      <c r="G7" s="29" t="s">
        <v>43</v>
      </c>
      <c r="H7" s="29">
        <v>3.3530000000000002</v>
      </c>
      <c r="I7" s="29">
        <v>5594.4290000000001</v>
      </c>
      <c r="J7" s="29" t="s">
        <v>44</v>
      </c>
      <c r="K7" s="29">
        <v>3.5830000000000002</v>
      </c>
      <c r="L7" s="29">
        <v>557.34659999999997</v>
      </c>
      <c r="O7" s="10">
        <f>($O$2/$M$2)*F7</f>
        <v>2.0798974643030426</v>
      </c>
      <c r="R7" s="10">
        <f t="shared" si="0"/>
        <v>574.39817732409438</v>
      </c>
      <c r="U7" s="10">
        <f t="shared" si="1"/>
        <v>1001.5921395719549</v>
      </c>
      <c r="V7" s="3">
        <v>10</v>
      </c>
      <c r="W7" s="13" t="s">
        <v>34</v>
      </c>
      <c r="X7" s="2">
        <f>SLOPE($O11:$O15,$V$6:$V$10)</f>
        <v>-1.1962442448612532E-3</v>
      </c>
      <c r="Y7" s="2">
        <f>RSQ(O11:O15,$V$6:$V$10)</f>
        <v>0.88683738316711602</v>
      </c>
      <c r="Z7" s="2">
        <f>SLOPE($R11:$R15,$V$6:$V$10)</f>
        <v>14.13495536074455</v>
      </c>
      <c r="AA7" s="2">
        <f>RSQ(R11:R15,$V$6:$V$10)</f>
        <v>0.96282202834237751</v>
      </c>
      <c r="AB7" s="2">
        <f>SLOPE(U11:U15,$V$6:$V$10)</f>
        <v>1.4126497864045109</v>
      </c>
      <c r="AC7" s="2">
        <f>RSQ(U11:U15,$V$6:$V$10)</f>
        <v>0.81209181030204292</v>
      </c>
      <c r="AD7" s="7">
        <v>43116</v>
      </c>
      <c r="AE7" s="2"/>
    </row>
    <row r="8" spans="1:33" x14ac:dyDescent="0.35">
      <c r="A8" s="13" t="s">
        <v>47</v>
      </c>
      <c r="B8" s="27">
        <v>43146</v>
      </c>
      <c r="C8" s="28">
        <v>0.85340277777777773</v>
      </c>
      <c r="D8" s="13" t="s">
        <v>42</v>
      </c>
      <c r="E8" s="29">
        <v>2.44</v>
      </c>
      <c r="F8" s="29">
        <v>19.485399999999998</v>
      </c>
      <c r="G8" s="29" t="s">
        <v>43</v>
      </c>
      <c r="H8" s="29">
        <v>3.35</v>
      </c>
      <c r="I8" s="29">
        <v>6726.3678</v>
      </c>
      <c r="J8" s="29" t="s">
        <v>44</v>
      </c>
      <c r="K8" s="29">
        <v>3.58</v>
      </c>
      <c r="L8" s="29">
        <v>571.28880000000004</v>
      </c>
      <c r="O8" s="10">
        <f>($O$2/$M$2)*F8</f>
        <v>2.0693623587375032</v>
      </c>
      <c r="R8" s="10">
        <f t="shared" si="0"/>
        <v>690.61800665116641</v>
      </c>
      <c r="U8" s="10">
        <f t="shared" si="1"/>
        <v>1026.6472810733835</v>
      </c>
      <c r="V8" s="3">
        <v>20</v>
      </c>
      <c r="W8" s="15" t="s">
        <v>35</v>
      </c>
      <c r="X8" s="2">
        <f>SLOPE($O20:$O24,$V$6:$V$10)</f>
        <v>-3.9634086663904445E-4</v>
      </c>
      <c r="Y8" s="2">
        <f>RSQ(O20:O24,$V$6:$V$10)</f>
        <v>0.10849515658974992</v>
      </c>
      <c r="Z8" s="2">
        <f>SLOPE($R20:$R24,$V$6:$V$10)</f>
        <v>3.3655992866493727</v>
      </c>
      <c r="AA8" s="2">
        <f>RSQ(R20:R24,$V$6:$V$10)</f>
        <v>0.99064983431997711</v>
      </c>
      <c r="AB8" s="2">
        <f>SLOPE($U20:$U24,$V$6:$V$10)</f>
        <v>-5.8911624327566872E-2</v>
      </c>
      <c r="AC8" s="2">
        <f>RSQ(U20:U24,$V$6:$V$10)</f>
        <v>1.4962294445496502E-2</v>
      </c>
      <c r="AD8" s="7">
        <v>43116</v>
      </c>
      <c r="AE8" s="2"/>
    </row>
    <row r="9" spans="1:33" x14ac:dyDescent="0.35">
      <c r="A9" s="13" t="s">
        <v>48</v>
      </c>
      <c r="B9" s="27">
        <v>43146</v>
      </c>
      <c r="C9" s="28">
        <v>0.857488425925926</v>
      </c>
      <c r="D9" s="13" t="s">
        <v>42</v>
      </c>
      <c r="E9" s="29">
        <v>2.4430000000000001</v>
      </c>
      <c r="F9" s="29">
        <v>19.380400000000002</v>
      </c>
      <c r="G9" s="29" t="s">
        <v>43</v>
      </c>
      <c r="H9" s="29">
        <v>3.3530000000000002</v>
      </c>
      <c r="I9" s="29">
        <v>7250.7974000000004</v>
      </c>
      <c r="J9" s="29" t="s">
        <v>44</v>
      </c>
      <c r="K9" s="29">
        <v>3.5830000000000002</v>
      </c>
      <c r="L9" s="29">
        <v>571.76859999999999</v>
      </c>
      <c r="O9" s="10">
        <f>($O$2/$M$2)*F9</f>
        <v>2.0582112893384954</v>
      </c>
      <c r="R9" s="10">
        <f t="shared" si="0"/>
        <v>744.46289526710984</v>
      </c>
      <c r="U9" s="10">
        <f t="shared" si="1"/>
        <v>1027.5095163656893</v>
      </c>
      <c r="V9" s="3">
        <v>30</v>
      </c>
      <c r="W9" s="18" t="s">
        <v>36</v>
      </c>
      <c r="X9" s="2">
        <f>SLOPE($O25:$O29,$V$6:$V$10)</f>
        <v>-2.1484393708755877E-4</v>
      </c>
      <c r="Y9" s="2">
        <f>RSQ(O25:O29,$V$6:$V$10)</f>
        <v>0.94109359244555535</v>
      </c>
      <c r="Z9" s="2">
        <f>SLOPE($R25:$R29,$V$6:$V$10)</f>
        <v>6.9495942159276929</v>
      </c>
      <c r="AA9" s="2">
        <f>RSQ(R25:R29,$V$6:$V$10)</f>
        <v>0.99070445074538949</v>
      </c>
      <c r="AB9" s="2">
        <f>SLOPE(U25:U29,$V$6:$V$10)</f>
        <v>0.38724032873534159</v>
      </c>
      <c r="AC9" s="2">
        <f>RSQ(U25:U29,$V$6:$V$10)</f>
        <v>0.40289707073003211</v>
      </c>
      <c r="AD9" s="7">
        <v>43116</v>
      </c>
      <c r="AE9" s="2"/>
    </row>
    <row r="10" spans="1:33" x14ac:dyDescent="0.35">
      <c r="A10" s="13" t="s">
        <v>49</v>
      </c>
      <c r="B10" s="27">
        <v>43146</v>
      </c>
      <c r="C10" s="28">
        <v>0.8615624999999999</v>
      </c>
      <c r="D10" s="13" t="s">
        <v>42</v>
      </c>
      <c r="E10" s="29">
        <v>2.44</v>
      </c>
      <c r="F10" s="29">
        <v>19.3111</v>
      </c>
      <c r="G10" s="29" t="s">
        <v>43</v>
      </c>
      <c r="H10" s="29">
        <v>3.3460000000000001</v>
      </c>
      <c r="I10" s="29">
        <v>7935.3828999999996</v>
      </c>
      <c r="J10" s="29" t="s">
        <v>44</v>
      </c>
      <c r="K10" s="29">
        <v>3.58</v>
      </c>
      <c r="L10" s="29">
        <v>580.20460000000003</v>
      </c>
      <c r="O10" s="10">
        <f>($O$2/$M$2)*F10</f>
        <v>2.0508515835351493</v>
      </c>
      <c r="R10" s="10">
        <f t="shared" si="0"/>
        <v>814.75150978389138</v>
      </c>
      <c r="U10" s="10">
        <f t="shared" si="1"/>
        <v>1042.669618337118</v>
      </c>
      <c r="V10" s="3">
        <v>40</v>
      </c>
      <c r="W10" s="20" t="s">
        <v>37</v>
      </c>
      <c r="X10" s="2">
        <f>SLOPE($O34:$O38,$V$6:$V$10)</f>
        <v>-1.0046582525202296E-4</v>
      </c>
      <c r="Y10" s="2">
        <f>RSQ(O34:O38,$V$6:$V$10)</f>
        <v>7.6985536681544375E-3</v>
      </c>
      <c r="Z10" s="2">
        <f>SLOPE($R34:$R38,$V$6:$V$10)</f>
        <v>0.51956666043113164</v>
      </c>
      <c r="AA10" s="2">
        <f>RSQ(R34:R38,$V$6:$V$10)</f>
        <v>0.15748533815467006</v>
      </c>
      <c r="AB10" s="2">
        <f>SLOPE(U34:U38,$V$6:$V$10)</f>
        <v>2.3575791579321503E-2</v>
      </c>
      <c r="AC10" s="2">
        <f>RSQ(U34:U38,$V$6:$V$10)</f>
        <v>3.2510219501470923E-3</v>
      </c>
      <c r="AD10" s="7">
        <v>43116</v>
      </c>
      <c r="AE10" s="2"/>
    </row>
    <row r="11" spans="1:33" x14ac:dyDescent="0.35">
      <c r="A11" s="13" t="s">
        <v>50</v>
      </c>
      <c r="B11" s="27">
        <v>43146</v>
      </c>
      <c r="C11" s="28">
        <v>0.86564814814814817</v>
      </c>
      <c r="D11" s="13" t="s">
        <v>42</v>
      </c>
      <c r="E11" s="29">
        <v>2.4430000000000001</v>
      </c>
      <c r="F11" s="29">
        <v>18.2073</v>
      </c>
      <c r="G11" s="29" t="s">
        <v>43</v>
      </c>
      <c r="H11" s="29">
        <v>3.35</v>
      </c>
      <c r="I11" s="29">
        <v>4096.6893</v>
      </c>
      <c r="J11" s="29" t="s">
        <v>44</v>
      </c>
      <c r="K11" s="29">
        <v>3.5830000000000002</v>
      </c>
      <c r="L11" s="29">
        <v>572.19129999999996</v>
      </c>
      <c r="N11" s="12">
        <f>($O$2/$M$2)*F11</f>
        <v>1.9336272939863357</v>
      </c>
      <c r="R11" s="12">
        <f t="shared" si="0"/>
        <v>420.62038270270654</v>
      </c>
      <c r="U11" s="12">
        <f t="shared" si="1"/>
        <v>1028.2691388293358</v>
      </c>
      <c r="V11" s="3"/>
      <c r="W11" s="21" t="s">
        <v>38</v>
      </c>
      <c r="X11" s="2">
        <f>SLOPE($O39:$O43,$V$6:$V$10)</f>
        <v>-5.6083507037355514E-3</v>
      </c>
      <c r="Y11" s="2">
        <f>RSQ(O39:O43,$V$6:$V$10)</f>
        <v>0.70508834366709749</v>
      </c>
      <c r="Z11" s="2">
        <f>SLOPE($R39:$R43,$V$6:$V$10)</f>
        <v>3.3074517319743517</v>
      </c>
      <c r="AA11" s="2">
        <f>RSQ(R39:R43,$V$6:$V$10)</f>
        <v>0.94478853414233832</v>
      </c>
      <c r="AB11" s="2">
        <f>SLOPE($U39:$U43,$V$6:$V$10)</f>
        <v>-2.0514941010760812</v>
      </c>
      <c r="AC11" s="2">
        <f>RSQ(U39:U43,$V$6:$V$10)</f>
        <v>0.79125136369805138</v>
      </c>
      <c r="AD11" s="7">
        <v>43116</v>
      </c>
      <c r="AE11" s="2"/>
    </row>
    <row r="12" spans="1:33" x14ac:dyDescent="0.35">
      <c r="A12" s="13" t="s">
        <v>51</v>
      </c>
      <c r="B12" s="27">
        <v>43146</v>
      </c>
      <c r="C12" s="28">
        <v>0.86930555555555555</v>
      </c>
      <c r="D12" s="13" t="s">
        <v>42</v>
      </c>
      <c r="E12" s="29">
        <v>2.4460000000000002</v>
      </c>
      <c r="F12" s="29">
        <v>19.276800000000001</v>
      </c>
      <c r="G12" s="29" t="s">
        <v>43</v>
      </c>
      <c r="H12" s="29">
        <v>3.3530000000000002</v>
      </c>
      <c r="I12" s="29">
        <v>6359.6495999999997</v>
      </c>
      <c r="J12" s="29" t="s">
        <v>44</v>
      </c>
      <c r="K12" s="29">
        <v>3.5830000000000002</v>
      </c>
      <c r="L12" s="29">
        <v>568.44600000000003</v>
      </c>
      <c r="O12" s="12">
        <f>($O$2/$M$2)*F12</f>
        <v>2.0472089008648071</v>
      </c>
      <c r="R12" s="12">
        <f t="shared" si="0"/>
        <v>652.96585918954474</v>
      </c>
      <c r="U12" s="12">
        <f t="shared" si="1"/>
        <v>1021.5385639225565</v>
      </c>
      <c r="V12" s="3"/>
      <c r="W12" s="23" t="s">
        <v>39</v>
      </c>
      <c r="X12" s="2">
        <f>SLOPE($O48:$O52,$V$6:$V$10)</f>
        <v>-2.2089737476130855E-3</v>
      </c>
      <c r="Y12" s="2">
        <f>RSQ(O48:O52,$V$6:$V$10)</f>
        <v>0.91947509805382444</v>
      </c>
      <c r="Z12" s="2">
        <f>SLOPE($R48:$R52,$V$6:$V$10)</f>
        <v>2.6896067551424334</v>
      </c>
      <c r="AA12" s="2">
        <f>RSQ(R48:R52,$V$6:$V$10)</f>
        <v>0.96431947568696785</v>
      </c>
      <c r="AB12" s="2">
        <f>SLOPE(U48:U52,$V$6:$V$10)</f>
        <v>-0.54319026342957044</v>
      </c>
      <c r="AC12" s="2">
        <f>RSQ(U48:U52,$V$6:$V$10)</f>
        <v>0.76842411971325308</v>
      </c>
      <c r="AD12" s="7">
        <v>43116</v>
      </c>
      <c r="AE12" s="2"/>
    </row>
    <row r="13" spans="1:33" x14ac:dyDescent="0.35">
      <c r="A13" s="13" t="s">
        <v>52</v>
      </c>
      <c r="B13" s="27">
        <v>43146</v>
      </c>
      <c r="C13" s="28">
        <v>0.87296296296296294</v>
      </c>
      <c r="D13" s="13" t="s">
        <v>42</v>
      </c>
      <c r="E13" s="29">
        <v>2.44</v>
      </c>
      <c r="F13" s="29">
        <v>19.138200000000001</v>
      </c>
      <c r="G13" s="29" t="s">
        <v>43</v>
      </c>
      <c r="H13" s="29">
        <v>3.3460000000000001</v>
      </c>
      <c r="I13" s="29">
        <v>7828.0842000000002</v>
      </c>
      <c r="J13" s="29" t="s">
        <v>44</v>
      </c>
      <c r="K13" s="29">
        <v>3.58</v>
      </c>
      <c r="L13" s="29">
        <v>583.11419999999998</v>
      </c>
      <c r="O13" s="12">
        <f>($O$2/$M$2)*F13</f>
        <v>2.0324894892581158</v>
      </c>
      <c r="R13" s="12">
        <f t="shared" si="0"/>
        <v>803.73480410950629</v>
      </c>
      <c r="U13" s="12">
        <f t="shared" si="1"/>
        <v>1047.89837991797</v>
      </c>
      <c r="V13" s="3"/>
      <c r="W13" s="25" t="s">
        <v>40</v>
      </c>
      <c r="X13" s="2">
        <f>SLOPE($O53:$O57,$V$6:$V$10)</f>
        <v>-3.4065986010665904E-3</v>
      </c>
      <c r="Y13" s="2">
        <f>RSQ(O53:O57,$V$6:$V$10)</f>
        <v>0.94397520522668987</v>
      </c>
      <c r="Z13" s="2">
        <f>SLOPE($R53:$R57,$V$6:$V$10)</f>
        <v>3.8871453845638704</v>
      </c>
      <c r="AA13" s="2">
        <f>RSQ(R53:R57,$V$6:$V$10)</f>
        <v>0.89370266879902194</v>
      </c>
      <c r="AB13" s="2">
        <f>SLOPE(U53:U57,$V$6:$V$10)</f>
        <v>1.1697143638218676E-2</v>
      </c>
      <c r="AC13" s="2">
        <f>RSQ(U53:U57,$V$6:$V$10)</f>
        <v>1.3489526460851893E-3</v>
      </c>
      <c r="AD13" s="7">
        <v>43116</v>
      </c>
      <c r="AE13" s="2"/>
    </row>
    <row r="14" spans="1:33" x14ac:dyDescent="0.35">
      <c r="A14" s="13" t="s">
        <v>53</v>
      </c>
      <c r="B14" s="27">
        <v>43146</v>
      </c>
      <c r="C14" s="28">
        <v>0.87662037037037033</v>
      </c>
      <c r="D14" s="13" t="s">
        <v>42</v>
      </c>
      <c r="E14" s="29">
        <v>2.4460000000000002</v>
      </c>
      <c r="F14" s="29">
        <v>18.954999999999998</v>
      </c>
      <c r="G14" s="29" t="s">
        <v>43</v>
      </c>
      <c r="H14" s="29">
        <v>3.36</v>
      </c>
      <c r="I14" s="29">
        <v>8758.6422000000002</v>
      </c>
      <c r="J14" s="29" t="s">
        <v>44</v>
      </c>
      <c r="K14" s="29">
        <v>3.5859999999999999</v>
      </c>
      <c r="L14" s="29">
        <v>583.755</v>
      </c>
      <c r="O14" s="12">
        <f>($O$2/$M$2)*F14</f>
        <v>2.0130335281733696</v>
      </c>
      <c r="R14" s="12">
        <f t="shared" si="0"/>
        <v>899.27821329288406</v>
      </c>
      <c r="U14" s="12">
        <f t="shared" si="1"/>
        <v>1049.0499438515037</v>
      </c>
      <c r="AD14" s="7">
        <v>43116</v>
      </c>
    </row>
    <row r="15" spans="1:33" x14ac:dyDescent="0.35">
      <c r="A15" s="13" t="s">
        <v>54</v>
      </c>
      <c r="B15" s="27">
        <v>43146</v>
      </c>
      <c r="C15" s="28">
        <v>0.88027777777777771</v>
      </c>
      <c r="D15" s="13" t="s">
        <v>42</v>
      </c>
      <c r="E15" s="29">
        <v>2.44</v>
      </c>
      <c r="F15" s="29">
        <v>18.962399999999999</v>
      </c>
      <c r="G15" s="29" t="s">
        <v>43</v>
      </c>
      <c r="H15" s="29">
        <v>3.3460000000000001</v>
      </c>
      <c r="I15" s="29">
        <v>9780.6587999999992</v>
      </c>
      <c r="J15" s="29" t="s">
        <v>44</v>
      </c>
      <c r="K15" s="29">
        <v>3.58</v>
      </c>
      <c r="L15" s="29">
        <v>603.84100000000001</v>
      </c>
      <c r="O15" s="12">
        <f>($O$2/$M$2)*F15</f>
        <v>2.0138194130643474</v>
      </c>
      <c r="R15" s="12">
        <f t="shared" si="0"/>
        <v>1004.2119736882644</v>
      </c>
      <c r="U15" s="12">
        <f t="shared" si="1"/>
        <v>1085.1459381850877</v>
      </c>
      <c r="AD15" s="7">
        <v>43116</v>
      </c>
    </row>
    <row r="16" spans="1:33" x14ac:dyDescent="0.35">
      <c r="A16" s="5" t="s">
        <v>41</v>
      </c>
      <c r="B16" s="7">
        <v>43146</v>
      </c>
      <c r="C16" s="8">
        <v>0.88436342592592598</v>
      </c>
      <c r="D16" s="5" t="s">
        <v>42</v>
      </c>
      <c r="E16" s="9">
        <v>2.44</v>
      </c>
      <c r="F16" s="9">
        <v>39.308900000000001</v>
      </c>
      <c r="G16" s="9" t="s">
        <v>43</v>
      </c>
      <c r="H16" s="9">
        <v>3.3460000000000001</v>
      </c>
      <c r="I16" s="9">
        <v>3822.8843000000002</v>
      </c>
      <c r="J16" s="9" t="s">
        <v>44</v>
      </c>
      <c r="K16" s="9">
        <v>3.58</v>
      </c>
      <c r="L16" s="9">
        <v>733.73500000000001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43146</v>
      </c>
      <c r="C17" s="8">
        <v>0.88844907407407403</v>
      </c>
      <c r="D17" s="5" t="s">
        <v>42</v>
      </c>
      <c r="E17" s="9">
        <v>2.4460000000000002</v>
      </c>
      <c r="F17" s="9">
        <v>39.470599999999997</v>
      </c>
      <c r="G17" s="9" t="s">
        <v>43</v>
      </c>
      <c r="H17" s="9">
        <v>3.3530000000000002</v>
      </c>
      <c r="I17" s="9">
        <v>3828.0623999999998</v>
      </c>
      <c r="J17" s="9" t="s">
        <v>44</v>
      </c>
      <c r="K17" s="9">
        <v>3.5830000000000002</v>
      </c>
      <c r="L17" s="9">
        <v>725.66579999999999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43146</v>
      </c>
      <c r="C18" s="8">
        <v>0.89252314814814815</v>
      </c>
      <c r="D18" s="5" t="s">
        <v>42</v>
      </c>
      <c r="E18" s="9">
        <v>2.4460000000000002</v>
      </c>
      <c r="F18" s="9">
        <v>39.429900000000004</v>
      </c>
      <c r="G18" s="9" t="s">
        <v>43</v>
      </c>
      <c r="H18" s="9">
        <v>3.3530000000000002</v>
      </c>
      <c r="I18" s="9">
        <v>3831.7442000000001</v>
      </c>
      <c r="J18" s="9" t="s">
        <v>44</v>
      </c>
      <c r="K18" s="9">
        <v>3.5859999999999999</v>
      </c>
      <c r="L18" s="9">
        <v>734.55319999999995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43146</v>
      </c>
      <c r="C19" s="8">
        <v>0.89618055555555554</v>
      </c>
      <c r="D19" s="5" t="s">
        <v>42</v>
      </c>
      <c r="E19" s="9">
        <v>2.44</v>
      </c>
      <c r="F19" s="9">
        <v>39.6021</v>
      </c>
      <c r="G19" s="9" t="s">
        <v>43</v>
      </c>
      <c r="H19" s="9">
        <v>3.3460000000000001</v>
      </c>
      <c r="I19" s="9">
        <v>3839.8463999999999</v>
      </c>
      <c r="J19" s="9" t="s">
        <v>44</v>
      </c>
      <c r="K19" s="9">
        <v>3.58</v>
      </c>
      <c r="L19" s="9">
        <v>732.42679999999996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13" t="s">
        <v>55</v>
      </c>
      <c r="B20" s="27">
        <v>43146</v>
      </c>
      <c r="C20" s="28">
        <v>0.9002662037037038</v>
      </c>
      <c r="D20" s="13" t="s">
        <v>42</v>
      </c>
      <c r="E20" s="29">
        <v>2.4460000000000002</v>
      </c>
      <c r="F20" s="29">
        <v>19.728899999999999</v>
      </c>
      <c r="G20" s="29" t="s">
        <v>43</v>
      </c>
      <c r="H20" s="29">
        <v>3.3530000000000002</v>
      </c>
      <c r="I20" s="29">
        <v>4065.0772000000002</v>
      </c>
      <c r="J20" s="29" t="s">
        <v>44</v>
      </c>
      <c r="K20" s="29">
        <v>3.5859999999999999</v>
      </c>
      <c r="L20" s="29">
        <v>545.08619999999996</v>
      </c>
      <c r="O20" s="14">
        <f>($O$2/$M$2)*F20</f>
        <v>2.0952222196771086</v>
      </c>
      <c r="P20" s="3"/>
      <c r="R20" s="14">
        <f t="shared" ref="R20:R29" si="2">($R$2/$P$2)*I20</f>
        <v>417.37466582590162</v>
      </c>
      <c r="S20" s="3"/>
      <c r="U20" s="14">
        <f>($S$2/$U$2)*L20</f>
        <v>979.55931427436087</v>
      </c>
      <c r="AD20" s="7">
        <v>43116</v>
      </c>
    </row>
    <row r="21" spans="1:30" x14ac:dyDescent="0.35">
      <c r="A21" s="13" t="s">
        <v>56</v>
      </c>
      <c r="B21" s="27">
        <v>43146</v>
      </c>
      <c r="C21" s="28">
        <v>0.9043402777777777</v>
      </c>
      <c r="D21" s="13" t="s">
        <v>42</v>
      </c>
      <c r="E21" s="29">
        <v>2.4430000000000001</v>
      </c>
      <c r="F21" s="29">
        <v>19.4893</v>
      </c>
      <c r="G21" s="29" t="s">
        <v>43</v>
      </c>
      <c r="H21" s="29">
        <v>3.3530000000000002</v>
      </c>
      <c r="I21" s="29">
        <v>4512.5447000000004</v>
      </c>
      <c r="J21" s="29" t="s">
        <v>44</v>
      </c>
      <c r="K21" s="29">
        <v>3.5830000000000002</v>
      </c>
      <c r="L21" s="29">
        <v>555.56179999999995</v>
      </c>
      <c r="O21" s="14">
        <f>($O$2/$M$2)*F21</f>
        <v>2.0697765413151807</v>
      </c>
      <c r="P21" s="3"/>
      <c r="R21" s="14">
        <f t="shared" si="2"/>
        <v>463.31760592072976</v>
      </c>
      <c r="S21" s="3"/>
      <c r="U21" s="14">
        <f t="shared" ref="U21:U29" si="3">($S$2/$U$2)*L21</f>
        <v>998.38472492062658</v>
      </c>
      <c r="AD21" s="7">
        <v>43116</v>
      </c>
    </row>
    <row r="22" spans="1:30" x14ac:dyDescent="0.35">
      <c r="A22" s="13" t="s">
        <v>57</v>
      </c>
      <c r="B22" s="27">
        <v>43146</v>
      </c>
      <c r="C22" s="28">
        <v>0.90799768518518509</v>
      </c>
      <c r="D22" s="13" t="s">
        <v>42</v>
      </c>
      <c r="E22" s="29">
        <v>2.4430000000000001</v>
      </c>
      <c r="F22" s="29">
        <v>19.747800000000002</v>
      </c>
      <c r="G22" s="29" t="s">
        <v>43</v>
      </c>
      <c r="H22" s="29">
        <v>3.35</v>
      </c>
      <c r="I22" s="29">
        <v>4803.9250000000002</v>
      </c>
      <c r="J22" s="29" t="s">
        <v>44</v>
      </c>
      <c r="K22" s="29">
        <v>3.58</v>
      </c>
      <c r="L22" s="29">
        <v>550.83680000000004</v>
      </c>
      <c r="O22" s="14">
        <f>($O$2/$M$2)*F22</f>
        <v>2.0972294121689301</v>
      </c>
      <c r="P22" s="3"/>
      <c r="R22" s="14">
        <f t="shared" si="2"/>
        <v>493.23456674517632</v>
      </c>
      <c r="S22" s="3"/>
      <c r="U22" s="14">
        <f t="shared" si="3"/>
        <v>989.89355827588986</v>
      </c>
      <c r="AD22" s="7">
        <v>43116</v>
      </c>
    </row>
    <row r="23" spans="1:30" x14ac:dyDescent="0.35">
      <c r="A23" s="13" t="s">
        <v>58</v>
      </c>
      <c r="B23" s="27">
        <v>43146</v>
      </c>
      <c r="C23" s="28">
        <v>0.91208333333333336</v>
      </c>
      <c r="D23" s="13" t="s">
        <v>42</v>
      </c>
      <c r="E23" s="29">
        <v>2.44</v>
      </c>
      <c r="F23" s="29">
        <v>19.794699999999999</v>
      </c>
      <c r="G23" s="29" t="s">
        <v>43</v>
      </c>
      <c r="H23" s="29">
        <v>3.35</v>
      </c>
      <c r="I23" s="29">
        <v>5133.4754000000003</v>
      </c>
      <c r="J23" s="29" t="s">
        <v>44</v>
      </c>
      <c r="K23" s="29">
        <v>3.58</v>
      </c>
      <c r="L23" s="29">
        <v>550.58119999999997</v>
      </c>
      <c r="O23" s="14">
        <f>($O$2/$M$2)*F23</f>
        <v>2.1022102231671536</v>
      </c>
      <c r="P23" s="3"/>
      <c r="R23" s="14">
        <f t="shared" si="2"/>
        <v>527.07057558476049</v>
      </c>
      <c r="S23" s="3"/>
      <c r="U23" s="14">
        <f t="shared" si="3"/>
        <v>989.43422659453631</v>
      </c>
      <c r="AD23" s="7">
        <v>43116</v>
      </c>
    </row>
    <row r="24" spans="1:30" x14ac:dyDescent="0.35">
      <c r="A24" s="13" t="s">
        <v>59</v>
      </c>
      <c r="B24" s="27">
        <v>43146</v>
      </c>
      <c r="C24" s="28">
        <v>0.9161689814814814</v>
      </c>
      <c r="D24" s="13" t="s">
        <v>42</v>
      </c>
      <c r="E24" s="29">
        <v>2.4460000000000002</v>
      </c>
      <c r="F24" s="29">
        <v>19.389600000000002</v>
      </c>
      <c r="G24" s="29" t="s">
        <v>43</v>
      </c>
      <c r="H24" s="29">
        <v>3.3559999999999999</v>
      </c>
      <c r="I24" s="29">
        <v>5393.5973999999997</v>
      </c>
      <c r="J24" s="29" t="s">
        <v>44</v>
      </c>
      <c r="K24" s="29">
        <v>3.5859999999999999</v>
      </c>
      <c r="L24" s="29">
        <v>545.93740000000003</v>
      </c>
      <c r="O24" s="14">
        <f>($O$2/$M$2)*F24</f>
        <v>2.05918833541917</v>
      </c>
      <c r="P24" s="3"/>
      <c r="R24" s="14">
        <f t="shared" si="2"/>
        <v>553.77814532635489</v>
      </c>
      <c r="S24" s="3"/>
      <c r="U24" s="14">
        <f t="shared" si="3"/>
        <v>981.08898222102766</v>
      </c>
      <c r="AD24" s="7">
        <v>43116</v>
      </c>
    </row>
    <row r="25" spans="1:30" x14ac:dyDescent="0.35">
      <c r="A25" s="13" t="s">
        <v>60</v>
      </c>
      <c r="B25" s="27">
        <v>43146</v>
      </c>
      <c r="C25" s="28">
        <v>0.91982638888888879</v>
      </c>
      <c r="D25" s="13" t="s">
        <v>42</v>
      </c>
      <c r="E25" s="29">
        <v>2.4460000000000002</v>
      </c>
      <c r="F25" s="29">
        <v>19.547999999999998</v>
      </c>
      <c r="G25" s="29" t="s">
        <v>43</v>
      </c>
      <c r="H25" s="29">
        <v>3.3530000000000002</v>
      </c>
      <c r="I25" s="29">
        <v>4756.6019999999999</v>
      </c>
      <c r="J25" s="29" t="s">
        <v>44</v>
      </c>
      <c r="K25" s="29">
        <v>3.5830000000000002</v>
      </c>
      <c r="L25" s="29">
        <v>544.30909999999994</v>
      </c>
      <c r="N25" s="17">
        <f>($O$2/$M$2)*F25</f>
        <v>2.076010520112531</v>
      </c>
      <c r="P25" s="3"/>
      <c r="R25" s="17">
        <f t="shared" si="2"/>
        <v>488.37576078919614</v>
      </c>
      <c r="S25" s="3"/>
      <c r="U25" s="17">
        <f t="shared" si="3"/>
        <v>978.16280938555133</v>
      </c>
      <c r="AD25" s="7">
        <v>43116</v>
      </c>
    </row>
    <row r="26" spans="1:30" x14ac:dyDescent="0.35">
      <c r="A26" s="13" t="s">
        <v>61</v>
      </c>
      <c r="B26" s="27">
        <v>43146</v>
      </c>
      <c r="C26" s="28">
        <v>0.92391203703703706</v>
      </c>
      <c r="D26" s="13" t="s">
        <v>42</v>
      </c>
      <c r="E26" s="29">
        <v>2.4460000000000002</v>
      </c>
      <c r="F26" s="29">
        <v>19.6572</v>
      </c>
      <c r="G26" s="29" t="s">
        <v>43</v>
      </c>
      <c r="H26" s="29">
        <v>3.3530000000000002</v>
      </c>
      <c r="I26" s="29">
        <v>5697.4456</v>
      </c>
      <c r="J26" s="29" t="s">
        <v>44</v>
      </c>
      <c r="K26" s="29">
        <v>3.5859999999999999</v>
      </c>
      <c r="L26" s="29">
        <v>551.92319999999995</v>
      </c>
      <c r="O26" s="17">
        <f>($O$2/$M$2)*F26</f>
        <v>2.0876076322874999</v>
      </c>
      <c r="P26" s="3"/>
      <c r="R26" s="17">
        <f t="shared" si="2"/>
        <v>584.97522589761729</v>
      </c>
      <c r="S26" s="3"/>
      <c r="U26" s="17">
        <f t="shared" si="3"/>
        <v>991.84589762887219</v>
      </c>
      <c r="AD26" s="7">
        <v>43116</v>
      </c>
    </row>
    <row r="27" spans="1:30" x14ac:dyDescent="0.35">
      <c r="A27" s="13" t="s">
        <v>62</v>
      </c>
      <c r="B27" s="27">
        <v>43146</v>
      </c>
      <c r="C27" s="28">
        <v>0.92756944444444445</v>
      </c>
      <c r="D27" s="13" t="s">
        <v>42</v>
      </c>
      <c r="E27" s="29">
        <v>2.4460000000000002</v>
      </c>
      <c r="F27" s="29">
        <v>19.6218</v>
      </c>
      <c r="G27" s="29" t="s">
        <v>43</v>
      </c>
      <c r="H27" s="29">
        <v>3.3530000000000002</v>
      </c>
      <c r="I27" s="29">
        <v>6293.0263999999997</v>
      </c>
      <c r="J27" s="29" t="s">
        <v>44</v>
      </c>
      <c r="K27" s="29">
        <v>3.5859999999999999</v>
      </c>
      <c r="L27" s="29">
        <v>543.452</v>
      </c>
      <c r="O27" s="17">
        <f>($O$2/$M$2)*F27</f>
        <v>2.0838481288901201</v>
      </c>
      <c r="P27" s="3"/>
      <c r="R27" s="17">
        <f t="shared" si="2"/>
        <v>646.12543907741201</v>
      </c>
      <c r="S27" s="3"/>
      <c r="U27" s="17">
        <f t="shared" si="3"/>
        <v>976.62253871228074</v>
      </c>
      <c r="AD27" s="7">
        <v>43116</v>
      </c>
    </row>
    <row r="28" spans="1:30" x14ac:dyDescent="0.35">
      <c r="A28" s="13" t="s">
        <v>63</v>
      </c>
      <c r="B28" s="27">
        <v>43146</v>
      </c>
      <c r="C28" s="28">
        <v>0.93122685185185183</v>
      </c>
      <c r="D28" s="13" t="s">
        <v>42</v>
      </c>
      <c r="E28" s="29">
        <v>2.4430000000000001</v>
      </c>
      <c r="F28" s="29">
        <v>19.6112</v>
      </c>
      <c r="G28" s="29" t="s">
        <v>43</v>
      </c>
      <c r="H28" s="29">
        <v>3.3530000000000002</v>
      </c>
      <c r="I28" s="29">
        <v>6933.7965999999997</v>
      </c>
      <c r="J28" s="29" t="s">
        <v>44</v>
      </c>
      <c r="K28" s="29">
        <v>3.5830000000000002</v>
      </c>
      <c r="L28" s="29">
        <v>554.90260000000001</v>
      </c>
      <c r="O28" s="17">
        <f>($O$2/$M$2)*F28</f>
        <v>2.0827224018841251</v>
      </c>
      <c r="P28" s="3"/>
      <c r="R28" s="17">
        <f t="shared" si="2"/>
        <v>711.91539457842828</v>
      </c>
      <c r="S28" s="3"/>
      <c r="U28" s="17">
        <f t="shared" si="3"/>
        <v>997.20009485666674</v>
      </c>
      <c r="AD28" s="7">
        <v>43116</v>
      </c>
    </row>
    <row r="29" spans="1:30" x14ac:dyDescent="0.35">
      <c r="A29" s="13" t="s">
        <v>64</v>
      </c>
      <c r="B29" s="27">
        <v>43146</v>
      </c>
      <c r="C29" s="28">
        <v>0.93488425925925922</v>
      </c>
      <c r="D29" s="13" t="s">
        <v>42</v>
      </c>
      <c r="E29" s="29">
        <v>2.44</v>
      </c>
      <c r="F29" s="29">
        <v>19.593299999999999</v>
      </c>
      <c r="G29" s="29" t="s">
        <v>43</v>
      </c>
      <c r="H29" s="29">
        <v>3.3460000000000001</v>
      </c>
      <c r="I29" s="29">
        <v>7522.7523000000001</v>
      </c>
      <c r="J29" s="29" t="s">
        <v>44</v>
      </c>
      <c r="K29" s="29">
        <v>3.5760000000000001</v>
      </c>
      <c r="L29" s="29">
        <v>553.59360000000004</v>
      </c>
      <c r="O29" s="17">
        <f>($O$2/$M$2)*F29</f>
        <v>2.0808214100532463</v>
      </c>
      <c r="P29" s="3"/>
      <c r="R29" s="17">
        <f t="shared" si="2"/>
        <v>772.38538724517525</v>
      </c>
      <c r="S29" s="3"/>
      <c r="U29" s="17">
        <f t="shared" si="3"/>
        <v>994.84772720842113</v>
      </c>
      <c r="AD29" s="7">
        <v>43116</v>
      </c>
    </row>
    <row r="30" spans="1:30" x14ac:dyDescent="0.35">
      <c r="A30" s="5" t="s">
        <v>41</v>
      </c>
      <c r="B30" s="7">
        <v>43146</v>
      </c>
      <c r="C30" s="8">
        <v>0.93896990740740749</v>
      </c>
      <c r="D30" s="5" t="s">
        <v>42</v>
      </c>
      <c r="E30" s="9">
        <v>2.4430000000000001</v>
      </c>
      <c r="F30" s="9">
        <v>39.637700000000002</v>
      </c>
      <c r="G30" s="9" t="s">
        <v>43</v>
      </c>
      <c r="H30" s="9">
        <v>3.35</v>
      </c>
      <c r="I30" s="9">
        <v>3832.7757999999999</v>
      </c>
      <c r="J30" s="9" t="s">
        <v>44</v>
      </c>
      <c r="K30" s="9">
        <v>3.5830000000000002</v>
      </c>
      <c r="L30" s="9">
        <v>731.09619999999995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43146</v>
      </c>
      <c r="C31" s="8">
        <v>0.94262731481481488</v>
      </c>
      <c r="D31" s="5" t="s">
        <v>42</v>
      </c>
      <c r="E31" s="9">
        <v>2.44</v>
      </c>
      <c r="F31" s="9">
        <v>39.667700000000004</v>
      </c>
      <c r="G31" s="9" t="s">
        <v>43</v>
      </c>
      <c r="H31" s="9">
        <v>3.3460000000000001</v>
      </c>
      <c r="I31" s="9">
        <v>3841.1349</v>
      </c>
      <c r="J31" s="9" t="s">
        <v>44</v>
      </c>
      <c r="K31" s="9">
        <v>3.58</v>
      </c>
      <c r="L31" s="9">
        <v>729.38239999999996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43146</v>
      </c>
      <c r="C32" s="8">
        <v>0.94627314814814811</v>
      </c>
      <c r="D32" s="5" t="s">
        <v>42</v>
      </c>
      <c r="E32" s="9">
        <v>2.4460000000000002</v>
      </c>
      <c r="F32" s="9">
        <v>39.714199999999998</v>
      </c>
      <c r="G32" s="9" t="s">
        <v>43</v>
      </c>
      <c r="H32" s="9">
        <v>3.3530000000000002</v>
      </c>
      <c r="I32" s="9">
        <v>3846.7078000000001</v>
      </c>
      <c r="J32" s="9" t="s">
        <v>44</v>
      </c>
      <c r="K32" s="9">
        <v>3.5859999999999999</v>
      </c>
      <c r="L32" s="9">
        <v>731.86199999999997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43146</v>
      </c>
      <c r="C33" s="8">
        <v>0.95035879629629638</v>
      </c>
      <c r="D33" s="5" t="s">
        <v>42</v>
      </c>
      <c r="E33" s="9">
        <v>2.44</v>
      </c>
      <c r="F33" s="9">
        <v>39.413200000000003</v>
      </c>
      <c r="G33" s="9" t="s">
        <v>43</v>
      </c>
      <c r="H33" s="9">
        <v>3.35</v>
      </c>
      <c r="I33" s="9">
        <v>3805.5401999999999</v>
      </c>
      <c r="J33" s="9" t="s">
        <v>44</v>
      </c>
      <c r="K33" s="9">
        <v>3.58</v>
      </c>
      <c r="L33" s="9">
        <v>726.0684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13" t="s">
        <v>65</v>
      </c>
      <c r="B34" s="27">
        <v>43146</v>
      </c>
      <c r="C34" s="28">
        <v>0.95444444444444443</v>
      </c>
      <c r="D34" s="13" t="s">
        <v>42</v>
      </c>
      <c r="E34" s="29">
        <v>2.44</v>
      </c>
      <c r="F34" s="29">
        <v>19.6264</v>
      </c>
      <c r="G34" s="29" t="s">
        <v>43</v>
      </c>
      <c r="H34" s="29">
        <v>3.3460000000000001</v>
      </c>
      <c r="I34" s="29">
        <v>4165.8717999999999</v>
      </c>
      <c r="J34" s="29" t="s">
        <v>44</v>
      </c>
      <c r="K34" s="29">
        <v>3.58</v>
      </c>
      <c r="L34" s="29">
        <v>547.77909999999997</v>
      </c>
      <c r="O34" s="19">
        <f t="shared" ref="O34:O40" si="4">($O$2/$M$2)*F34</f>
        <v>2.0843366519304576</v>
      </c>
      <c r="R34" s="19">
        <f t="shared" ref="R34:R42" si="5">($R$2/$P$2)*I34</f>
        <v>427.72357444983999</v>
      </c>
      <c r="U34" s="19">
        <f t="shared" ref="U34:U41" si="6">($S$2/$U$2)*L34</f>
        <v>984.3986502865539</v>
      </c>
      <c r="AD34" s="7">
        <v>43116</v>
      </c>
    </row>
    <row r="35" spans="1:30" x14ac:dyDescent="0.35">
      <c r="A35" s="13" t="s">
        <v>66</v>
      </c>
      <c r="B35" s="27">
        <v>43146</v>
      </c>
      <c r="C35" s="28">
        <v>0.95811342592592597</v>
      </c>
      <c r="D35" s="13" t="s">
        <v>42</v>
      </c>
      <c r="E35" s="29">
        <v>2.44</v>
      </c>
      <c r="F35" s="29">
        <v>19.4254</v>
      </c>
      <c r="G35" s="29" t="s">
        <v>43</v>
      </c>
      <c r="H35" s="29">
        <v>3.3460000000000001</v>
      </c>
      <c r="I35" s="29">
        <v>4601.2758999999996</v>
      </c>
      <c r="J35" s="29" t="s">
        <v>44</v>
      </c>
      <c r="K35" s="29">
        <v>3.58</v>
      </c>
      <c r="L35" s="29">
        <v>545.37099999999998</v>
      </c>
      <c r="O35" s="19">
        <f t="shared" si="4"/>
        <v>2.0629903190809271</v>
      </c>
      <c r="R35" s="19">
        <f t="shared" si="5"/>
        <v>472.42792612530815</v>
      </c>
      <c r="U35" s="19">
        <f t="shared" si="6"/>
        <v>980.07112046704265</v>
      </c>
      <c r="AD35" s="7">
        <v>43116</v>
      </c>
    </row>
    <row r="36" spans="1:30" x14ac:dyDescent="0.35">
      <c r="A36" s="13" t="s">
        <v>67</v>
      </c>
      <c r="B36" s="27">
        <v>43146</v>
      </c>
      <c r="C36" s="28">
        <v>0.96218750000000008</v>
      </c>
      <c r="D36" s="13" t="s">
        <v>42</v>
      </c>
      <c r="E36" s="29">
        <v>2.4430000000000001</v>
      </c>
      <c r="F36" s="29">
        <v>19.299700000000001</v>
      </c>
      <c r="G36" s="29" t="s">
        <v>43</v>
      </c>
      <c r="H36" s="29">
        <v>3.35</v>
      </c>
      <c r="I36" s="29">
        <v>4701.5667999999996</v>
      </c>
      <c r="J36" s="29" t="s">
        <v>44</v>
      </c>
      <c r="K36" s="29">
        <v>3.5830000000000002</v>
      </c>
      <c r="L36" s="29">
        <v>543.60339999999997</v>
      </c>
      <c r="O36" s="19">
        <f t="shared" si="4"/>
        <v>2.0496408960004002</v>
      </c>
      <c r="R36" s="19">
        <f t="shared" si="5"/>
        <v>482.72511823592265</v>
      </c>
      <c r="U36" s="19">
        <f t="shared" si="6"/>
        <v>976.89461545937343</v>
      </c>
      <c r="AD36" s="7">
        <v>43116</v>
      </c>
    </row>
    <row r="37" spans="1:30" x14ac:dyDescent="0.35">
      <c r="A37" s="13" t="s">
        <v>68</v>
      </c>
      <c r="B37" s="27">
        <v>43146</v>
      </c>
      <c r="C37" s="28">
        <v>0.96627314814814813</v>
      </c>
      <c r="D37" s="13" t="s">
        <v>42</v>
      </c>
      <c r="E37" s="29">
        <v>2.4460000000000002</v>
      </c>
      <c r="F37" s="29">
        <v>19.722999999999999</v>
      </c>
      <c r="G37" s="29" t="s">
        <v>43</v>
      </c>
      <c r="H37" s="29">
        <v>3.3530000000000002</v>
      </c>
      <c r="I37" s="29">
        <v>4497.7412999999997</v>
      </c>
      <c r="J37" s="29" t="s">
        <v>44</v>
      </c>
      <c r="K37" s="29">
        <v>3.5859999999999999</v>
      </c>
      <c r="L37" s="29">
        <v>552.75789999999995</v>
      </c>
      <c r="O37" s="19">
        <f t="shared" si="4"/>
        <v>2.0945956357775453</v>
      </c>
      <c r="R37" s="19">
        <f t="shared" si="5"/>
        <v>461.79769281106297</v>
      </c>
      <c r="U37" s="19">
        <f t="shared" si="6"/>
        <v>993.34591388249373</v>
      </c>
      <c r="AD37" s="7">
        <v>43116</v>
      </c>
    </row>
    <row r="38" spans="1:30" x14ac:dyDescent="0.35">
      <c r="A38" s="13" t="s">
        <v>69</v>
      </c>
      <c r="B38" s="27">
        <v>43146</v>
      </c>
      <c r="C38" s="28">
        <v>0.97034722222222225</v>
      </c>
      <c r="D38" s="13" t="s">
        <v>42</v>
      </c>
      <c r="E38" s="29">
        <v>2.4359999999999999</v>
      </c>
      <c r="F38" s="29">
        <v>19.430299999999999</v>
      </c>
      <c r="G38" s="29" t="s">
        <v>43</v>
      </c>
      <c r="H38" s="29">
        <v>3.3460000000000001</v>
      </c>
      <c r="I38" s="29">
        <v>4470.6585999999998</v>
      </c>
      <c r="J38" s="29" t="s">
        <v>44</v>
      </c>
      <c r="K38" s="29">
        <v>3.5760000000000001</v>
      </c>
      <c r="L38" s="29">
        <v>544.74159999999995</v>
      </c>
      <c r="O38" s="19">
        <f t="shared" si="4"/>
        <v>2.0635107023195474</v>
      </c>
      <c r="R38" s="19">
        <f t="shared" si="5"/>
        <v>459.01702412851915</v>
      </c>
      <c r="U38" s="19">
        <f t="shared" si="6"/>
        <v>978.94004315779443</v>
      </c>
      <c r="AD38" s="7">
        <v>43116</v>
      </c>
    </row>
    <row r="39" spans="1:30" x14ac:dyDescent="0.35">
      <c r="A39" s="13" t="s">
        <v>70</v>
      </c>
      <c r="B39" s="27">
        <v>43146</v>
      </c>
      <c r="C39" s="28">
        <v>0.97400462962962964</v>
      </c>
      <c r="D39" s="13" t="s">
        <v>42</v>
      </c>
      <c r="E39" s="29">
        <v>2.44</v>
      </c>
      <c r="F39" s="29">
        <v>19.2454</v>
      </c>
      <c r="G39" s="29" t="s">
        <v>43</v>
      </c>
      <c r="H39" s="29">
        <v>3.35</v>
      </c>
      <c r="I39" s="29">
        <v>4721.8184000000001</v>
      </c>
      <c r="J39" s="29" t="s">
        <v>44</v>
      </c>
      <c r="K39" s="29">
        <v>3.58</v>
      </c>
      <c r="L39" s="29">
        <v>544.39149999999995</v>
      </c>
      <c r="O39" s="26">
        <f t="shared" si="4"/>
        <v>2.0438742001111985</v>
      </c>
      <c r="R39" s="16">
        <f t="shared" si="5"/>
        <v>484.8044157170234</v>
      </c>
      <c r="U39" s="16">
        <f t="shared" si="6"/>
        <v>978.31088814354632</v>
      </c>
      <c r="AD39" s="7">
        <v>43116</v>
      </c>
    </row>
    <row r="40" spans="1:30" x14ac:dyDescent="0.35">
      <c r="A40" s="13" t="s">
        <v>71</v>
      </c>
      <c r="B40" s="27">
        <v>43146</v>
      </c>
      <c r="C40" s="28">
        <v>0.97809027777777768</v>
      </c>
      <c r="D40" s="13" t="s">
        <v>42</v>
      </c>
      <c r="E40" s="29">
        <v>2.4430000000000001</v>
      </c>
      <c r="F40" s="29">
        <v>18.922999999999998</v>
      </c>
      <c r="G40" s="29" t="s">
        <v>43</v>
      </c>
      <c r="H40" s="29">
        <v>3.3530000000000002</v>
      </c>
      <c r="I40" s="29">
        <v>5148.2152999999998</v>
      </c>
      <c r="J40" s="29" t="s">
        <v>44</v>
      </c>
      <c r="K40" s="29">
        <v>3.5830000000000002</v>
      </c>
      <c r="L40" s="29">
        <v>546.17179999999996</v>
      </c>
      <c r="O40" s="16">
        <f t="shared" si="4"/>
        <v>2.0096351070231955</v>
      </c>
      <c r="R40" s="16">
        <f t="shared" si="5"/>
        <v>528.58396894339273</v>
      </c>
      <c r="U40" s="16">
        <f t="shared" si="6"/>
        <v>981.51021596949874</v>
      </c>
      <c r="AD40" s="7">
        <v>43116</v>
      </c>
    </row>
    <row r="41" spans="1:30" x14ac:dyDescent="0.35">
      <c r="A41" s="13" t="s">
        <v>72</v>
      </c>
      <c r="B41" s="27">
        <v>43146</v>
      </c>
      <c r="C41" s="28">
        <v>0.98175925925925922</v>
      </c>
      <c r="D41" s="13" t="s">
        <v>42</v>
      </c>
      <c r="E41" s="29">
        <v>2.4460000000000002</v>
      </c>
      <c r="F41" s="29">
        <v>18.7164</v>
      </c>
      <c r="G41" s="29" t="s">
        <v>43</v>
      </c>
      <c r="H41" s="29">
        <v>3.3530000000000002</v>
      </c>
      <c r="I41" s="29">
        <v>5556.6646000000001</v>
      </c>
      <c r="J41" s="29" t="s">
        <v>44</v>
      </c>
      <c r="K41" s="29">
        <v>3.5830000000000002</v>
      </c>
      <c r="L41" s="29">
        <v>542.95439999999996</v>
      </c>
      <c r="N41" s="16">
        <f>($O$2/$M$2)*F41</f>
        <v>1.987694050472385</v>
      </c>
      <c r="R41" s="16">
        <f t="shared" si="5"/>
        <v>570.52078384430615</v>
      </c>
      <c r="U41" s="16">
        <f t="shared" si="6"/>
        <v>975.72831553293236</v>
      </c>
      <c r="AD41" s="7">
        <v>43116</v>
      </c>
    </row>
    <row r="42" spans="1:30" x14ac:dyDescent="0.35">
      <c r="A42" s="13" t="s">
        <v>73</v>
      </c>
      <c r="B42" s="27">
        <v>43146</v>
      </c>
      <c r="C42" s="28">
        <v>0.98584490740740749</v>
      </c>
      <c r="D42" s="13" t="s">
        <v>42</v>
      </c>
      <c r="E42" s="29">
        <v>2.4430000000000001</v>
      </c>
      <c r="F42" s="29">
        <v>18.718499999999999</v>
      </c>
      <c r="G42" s="29" t="s">
        <v>43</v>
      </c>
      <c r="H42" s="29">
        <v>3.35</v>
      </c>
      <c r="I42" s="29">
        <v>5659.4477999999999</v>
      </c>
      <c r="J42" s="29" t="s">
        <v>44</v>
      </c>
      <c r="K42" s="29">
        <v>3.5830000000000002</v>
      </c>
      <c r="L42" s="29">
        <v>548.94860000000006</v>
      </c>
      <c r="O42" s="16">
        <f>($O$2/$M$2)*F42</f>
        <v>1.9879170718603649</v>
      </c>
      <c r="R42" s="16">
        <f t="shared" si="5"/>
        <v>581.07386848253066</v>
      </c>
      <c r="T42" s="16">
        <f>($S$2/$U$2)*L42</f>
        <v>986.50032634814556</v>
      </c>
      <c r="AD42" s="7">
        <v>43116</v>
      </c>
    </row>
    <row r="43" spans="1:30" x14ac:dyDescent="0.35">
      <c r="A43" s="13" t="s">
        <v>74</v>
      </c>
      <c r="B43" s="27">
        <v>43146</v>
      </c>
      <c r="C43" s="28">
        <v>0.98969907407407398</v>
      </c>
      <c r="D43" s="13" t="s">
        <v>42</v>
      </c>
      <c r="E43" s="29">
        <v>2.44</v>
      </c>
      <c r="F43" s="29">
        <v>16.7072</v>
      </c>
      <c r="G43" s="29" t="s">
        <v>43</v>
      </c>
      <c r="H43" s="29">
        <v>3.3460000000000001</v>
      </c>
      <c r="I43" s="29">
        <v>5212.3728000000001</v>
      </c>
      <c r="J43" s="29" t="s">
        <v>44</v>
      </c>
      <c r="K43" s="29">
        <v>3.58</v>
      </c>
      <c r="L43" s="29">
        <v>500.75</v>
      </c>
      <c r="O43" s="16">
        <f t="shared" ref="O43" si="7">($O$2/$M$2)*F43</f>
        <v>1.7743156825058362</v>
      </c>
      <c r="Q43" s="16">
        <f>($R$2/$P$2)*I43</f>
        <v>535.17122763622274</v>
      </c>
      <c r="U43" s="16">
        <f>($S$2/$U$2)*L43</f>
        <v>899.88395711152884</v>
      </c>
      <c r="AD43" s="7">
        <v>43116</v>
      </c>
    </row>
    <row r="44" spans="1:30" x14ac:dyDescent="0.35">
      <c r="A44" s="5" t="s">
        <v>41</v>
      </c>
      <c r="B44" s="7">
        <v>43146</v>
      </c>
      <c r="C44" s="8">
        <v>0.99378472222222225</v>
      </c>
      <c r="D44" s="5" t="s">
        <v>42</v>
      </c>
      <c r="E44" s="9">
        <v>2.4430000000000001</v>
      </c>
      <c r="F44" s="9">
        <v>39.675800000000002</v>
      </c>
      <c r="G44" s="9" t="s">
        <v>43</v>
      </c>
      <c r="H44" s="9">
        <v>3.35</v>
      </c>
      <c r="I44" s="9">
        <v>3839.7505999999998</v>
      </c>
      <c r="J44" s="9" t="s">
        <v>44</v>
      </c>
      <c r="K44" s="9">
        <v>3.5830000000000002</v>
      </c>
      <c r="L44" s="9">
        <v>731.80629999999996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43146</v>
      </c>
      <c r="C45" s="8">
        <v>0.9978703703703703</v>
      </c>
      <c r="D45" s="5" t="s">
        <v>42</v>
      </c>
      <c r="E45" s="9">
        <v>2.4460000000000002</v>
      </c>
      <c r="F45" s="9">
        <v>39.143500000000003</v>
      </c>
      <c r="G45" s="9" t="s">
        <v>43</v>
      </c>
      <c r="H45" s="9">
        <v>3.3530000000000002</v>
      </c>
      <c r="I45" s="9">
        <v>3812.4767000000002</v>
      </c>
      <c r="J45" s="9" t="s">
        <v>44</v>
      </c>
      <c r="K45" s="9">
        <v>3.5830000000000002</v>
      </c>
      <c r="L45" s="9">
        <v>729.71069999999997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43147</v>
      </c>
      <c r="C46" s="8">
        <v>1.9444444444444442E-3</v>
      </c>
      <c r="D46" s="5" t="s">
        <v>42</v>
      </c>
      <c r="E46" s="9">
        <v>2.44</v>
      </c>
      <c r="F46" s="9">
        <v>39.160400000000003</v>
      </c>
      <c r="G46" s="9" t="s">
        <v>43</v>
      </c>
      <c r="H46" s="9">
        <v>3.3460000000000001</v>
      </c>
      <c r="I46" s="9">
        <v>3831.1617999999999</v>
      </c>
      <c r="J46" s="9" t="s">
        <v>44</v>
      </c>
      <c r="K46" s="9">
        <v>3.5760000000000001</v>
      </c>
      <c r="L46" s="9">
        <v>732.12519999999995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43147</v>
      </c>
      <c r="C47" s="8">
        <v>6.030092592592593E-3</v>
      </c>
      <c r="D47" s="5" t="s">
        <v>42</v>
      </c>
      <c r="E47" s="9">
        <v>2.4430000000000001</v>
      </c>
      <c r="F47" s="9">
        <v>39.515999999999998</v>
      </c>
      <c r="G47" s="9" t="s">
        <v>43</v>
      </c>
      <c r="H47" s="9">
        <v>3.35</v>
      </c>
      <c r="I47" s="9">
        <v>3823.2665999999999</v>
      </c>
      <c r="J47" s="9" t="s">
        <v>44</v>
      </c>
      <c r="K47" s="9">
        <v>3.5830000000000002</v>
      </c>
      <c r="L47" s="9">
        <v>728.94129999999996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13" t="s">
        <v>75</v>
      </c>
      <c r="B48" s="27">
        <v>43147</v>
      </c>
      <c r="C48" s="28">
        <v>1.0127314814814815E-2</v>
      </c>
      <c r="D48" s="13" t="s">
        <v>42</v>
      </c>
      <c r="E48" s="29">
        <v>2.4430000000000001</v>
      </c>
      <c r="F48" s="29">
        <v>19.791399999999999</v>
      </c>
      <c r="G48" s="29" t="s">
        <v>43</v>
      </c>
      <c r="H48" s="29">
        <v>3.3530000000000002</v>
      </c>
      <c r="I48" s="29">
        <v>5078.2698</v>
      </c>
      <c r="J48" s="29" t="s">
        <v>44</v>
      </c>
      <c r="K48" s="29">
        <v>3.5830000000000002</v>
      </c>
      <c r="L48" s="29">
        <v>545.56259999999997</v>
      </c>
      <c r="O48" s="22">
        <f t="shared" ref="O48:O57" si="8">($O$2/$M$2)*F48</f>
        <v>2.1018597609860419</v>
      </c>
      <c r="R48" s="22">
        <f t="shared" ref="R48:R57" si="9">($R$2/$P$2)*I48</f>
        <v>521.40243751060086</v>
      </c>
      <c r="U48" s="22">
        <f t="shared" ref="U48:U57" si="10">($S$2/$U$2)*L48</f>
        <v>980.41543952082702</v>
      </c>
      <c r="AD48" s="7">
        <v>43116</v>
      </c>
    </row>
    <row r="49" spans="1:30" x14ac:dyDescent="0.35">
      <c r="A49" s="13" t="s">
        <v>76</v>
      </c>
      <c r="B49" s="27">
        <v>43147</v>
      </c>
      <c r="C49" s="28">
        <v>1.4212962962962962E-2</v>
      </c>
      <c r="D49" s="13" t="s">
        <v>42</v>
      </c>
      <c r="E49" s="29">
        <v>2.44</v>
      </c>
      <c r="F49" s="29">
        <v>19.395600000000002</v>
      </c>
      <c r="G49" s="29" t="s">
        <v>43</v>
      </c>
      <c r="H49" s="29">
        <v>3.35</v>
      </c>
      <c r="I49" s="29">
        <v>5489.8948</v>
      </c>
      <c r="J49" s="29" t="s">
        <v>44</v>
      </c>
      <c r="K49" s="29">
        <v>3.58</v>
      </c>
      <c r="L49" s="29">
        <v>545.1866</v>
      </c>
      <c r="O49" s="22">
        <f t="shared" si="8"/>
        <v>2.0598255393848279</v>
      </c>
      <c r="R49" s="22">
        <f t="shared" si="9"/>
        <v>563.66531183450957</v>
      </c>
      <c r="U49" s="22">
        <f t="shared" si="10"/>
        <v>979.73974033385969</v>
      </c>
      <c r="AD49" s="7">
        <v>43116</v>
      </c>
    </row>
    <row r="50" spans="1:30" x14ac:dyDescent="0.35">
      <c r="A50" s="13" t="s">
        <v>77</v>
      </c>
      <c r="B50" s="27">
        <v>43147</v>
      </c>
      <c r="C50" s="28">
        <v>1.8287037037037036E-2</v>
      </c>
      <c r="D50" s="13" t="s">
        <v>42</v>
      </c>
      <c r="E50" s="29">
        <v>2.4430000000000001</v>
      </c>
      <c r="F50" s="29">
        <v>19.331900000000001</v>
      </c>
      <c r="G50" s="29" t="s">
        <v>43</v>
      </c>
      <c r="H50" s="29">
        <v>3.3530000000000002</v>
      </c>
      <c r="I50" s="29">
        <v>5534.4139999999998</v>
      </c>
      <c r="J50" s="29" t="s">
        <v>44</v>
      </c>
      <c r="K50" s="29">
        <v>3.58</v>
      </c>
      <c r="L50" s="29">
        <v>542.92539999999997</v>
      </c>
      <c r="O50" s="22">
        <f t="shared" si="8"/>
        <v>2.0530605572827629</v>
      </c>
      <c r="R50" s="22">
        <f t="shared" si="9"/>
        <v>568.23624254717504</v>
      </c>
      <c r="U50" s="22">
        <f t="shared" si="10"/>
        <v>975.67620043606519</v>
      </c>
      <c r="AD50" s="7">
        <v>43116</v>
      </c>
    </row>
    <row r="51" spans="1:30" x14ac:dyDescent="0.35">
      <c r="A51" s="13" t="s">
        <v>78</v>
      </c>
      <c r="B51" s="27">
        <v>43147</v>
      </c>
      <c r="C51" s="28">
        <v>2.2372685185185186E-2</v>
      </c>
      <c r="D51" s="13" t="s">
        <v>42</v>
      </c>
      <c r="E51" s="29">
        <v>2.4460000000000002</v>
      </c>
      <c r="F51" s="29">
        <v>18.977599999999999</v>
      </c>
      <c r="G51" s="29" t="s">
        <v>43</v>
      </c>
      <c r="H51" s="29">
        <v>3.3530000000000002</v>
      </c>
      <c r="I51" s="29">
        <v>5915.3901999999998</v>
      </c>
      <c r="J51" s="29" t="s">
        <v>44</v>
      </c>
      <c r="K51" s="29">
        <v>3.5859999999999999</v>
      </c>
      <c r="L51" s="29">
        <v>533.61099999999999</v>
      </c>
      <c r="O51" s="22">
        <f t="shared" si="8"/>
        <v>2.01543366311068</v>
      </c>
      <c r="R51" s="22">
        <f t="shared" si="9"/>
        <v>607.3523051308382</v>
      </c>
      <c r="U51" s="22">
        <f t="shared" si="10"/>
        <v>958.93755015125316</v>
      </c>
      <c r="AD51" s="7">
        <v>43116</v>
      </c>
    </row>
    <row r="52" spans="1:30" x14ac:dyDescent="0.35">
      <c r="A52" s="13" t="s">
        <v>79</v>
      </c>
      <c r="B52" s="27">
        <v>43147</v>
      </c>
      <c r="C52" s="28">
        <v>2.6458333333333334E-2</v>
      </c>
      <c r="D52" s="13" t="s">
        <v>42</v>
      </c>
      <c r="E52" s="29">
        <v>2.44</v>
      </c>
      <c r="F52" s="29">
        <v>18.9604</v>
      </c>
      <c r="G52" s="29" t="s">
        <v>43</v>
      </c>
      <c r="H52" s="29">
        <v>3.3460000000000001</v>
      </c>
      <c r="I52" s="29">
        <v>6175.3116</v>
      </c>
      <c r="J52" s="29" t="s">
        <v>44</v>
      </c>
      <c r="K52" s="29">
        <v>3.5760000000000001</v>
      </c>
      <c r="L52" s="29">
        <v>536.23720000000003</v>
      </c>
      <c r="O52" s="22">
        <f t="shared" si="8"/>
        <v>2.0136070117424616</v>
      </c>
      <c r="R52" s="22">
        <f t="shared" si="9"/>
        <v>634.03927861955822</v>
      </c>
      <c r="U52" s="22">
        <f t="shared" si="10"/>
        <v>963.65702144065176</v>
      </c>
      <c r="AD52" s="7">
        <v>43116</v>
      </c>
    </row>
    <row r="53" spans="1:30" x14ac:dyDescent="0.35">
      <c r="A53" s="13" t="s">
        <v>80</v>
      </c>
      <c r="B53" s="27">
        <v>43147</v>
      </c>
      <c r="C53" s="28">
        <v>3.0543981481481481E-2</v>
      </c>
      <c r="D53" s="13" t="s">
        <v>42</v>
      </c>
      <c r="E53" s="29">
        <v>2.4460000000000002</v>
      </c>
      <c r="F53" s="29">
        <v>19.210100000000001</v>
      </c>
      <c r="G53" s="29" t="s">
        <v>43</v>
      </c>
      <c r="H53" s="29">
        <v>3.3530000000000002</v>
      </c>
      <c r="I53" s="29">
        <v>4769.9911000000002</v>
      </c>
      <c r="J53" s="29" t="s">
        <v>44</v>
      </c>
      <c r="K53" s="29">
        <v>3.5830000000000002</v>
      </c>
      <c r="L53" s="29">
        <v>549.51890000000003</v>
      </c>
      <c r="O53" s="24">
        <f t="shared" si="8"/>
        <v>2.0401253167799132</v>
      </c>
      <c r="R53" s="24">
        <f t="shared" si="9"/>
        <v>489.75046312897206</v>
      </c>
      <c r="U53" s="24">
        <f t="shared" si="10"/>
        <v>987.52519668412288</v>
      </c>
      <c r="AD53" s="7">
        <v>43116</v>
      </c>
    </row>
    <row r="54" spans="1:30" x14ac:dyDescent="0.35">
      <c r="A54" s="13" t="s">
        <v>81</v>
      </c>
      <c r="B54" s="27">
        <v>43147</v>
      </c>
      <c r="C54" s="28">
        <v>3.4629629629629628E-2</v>
      </c>
      <c r="D54" s="13" t="s">
        <v>42</v>
      </c>
      <c r="E54" s="29">
        <v>2.44</v>
      </c>
      <c r="F54" s="29">
        <v>18.936299999999999</v>
      </c>
      <c r="G54" s="29" t="s">
        <v>43</v>
      </c>
      <c r="H54" s="29">
        <v>3.35</v>
      </c>
      <c r="I54" s="29">
        <v>4841.4002</v>
      </c>
      <c r="J54" s="29" t="s">
        <v>44</v>
      </c>
      <c r="K54" s="29">
        <v>3.58</v>
      </c>
      <c r="L54" s="29">
        <v>544.91340000000002</v>
      </c>
      <c r="O54" s="24">
        <f t="shared" si="8"/>
        <v>2.0110475758137367</v>
      </c>
      <c r="R54" s="24">
        <f t="shared" si="9"/>
        <v>497.08226712261535</v>
      </c>
      <c r="U54" s="24">
        <f t="shared" si="10"/>
        <v>979.24878017992489</v>
      </c>
      <c r="AD54" s="7">
        <v>43116</v>
      </c>
    </row>
    <row r="55" spans="1:30" x14ac:dyDescent="0.35">
      <c r="A55" s="13" t="s">
        <v>82</v>
      </c>
      <c r="B55" s="27">
        <v>43147</v>
      </c>
      <c r="C55" s="28">
        <v>3.8703703703703705E-2</v>
      </c>
      <c r="D55" s="13" t="s">
        <v>42</v>
      </c>
      <c r="E55" s="29">
        <v>2.44</v>
      </c>
      <c r="F55" s="29">
        <v>18.334199999999999</v>
      </c>
      <c r="G55" s="29" t="s">
        <v>43</v>
      </c>
      <c r="H55" s="29">
        <v>3.3460000000000001</v>
      </c>
      <c r="I55" s="29">
        <v>5776.8188</v>
      </c>
      <c r="J55" s="29" t="s">
        <v>44</v>
      </c>
      <c r="K55" s="29">
        <v>3.58</v>
      </c>
      <c r="L55" s="29">
        <v>546.66869999999994</v>
      </c>
      <c r="O55" s="24">
        <f t="shared" si="8"/>
        <v>1.9471041578599944</v>
      </c>
      <c r="R55" s="24">
        <f t="shared" si="9"/>
        <v>593.12472987887804</v>
      </c>
      <c r="U55" s="24">
        <f t="shared" si="10"/>
        <v>982.40318119823303</v>
      </c>
      <c r="AD55" s="7">
        <v>43116</v>
      </c>
    </row>
    <row r="56" spans="1:30" x14ac:dyDescent="0.35">
      <c r="A56" s="13" t="s">
        <v>83</v>
      </c>
      <c r="B56" s="27">
        <v>43147</v>
      </c>
      <c r="C56" s="28">
        <v>4.2372685185185187E-2</v>
      </c>
      <c r="D56" s="13" t="s">
        <v>42</v>
      </c>
      <c r="E56" s="29">
        <v>2.44</v>
      </c>
      <c r="F56" s="29">
        <v>18.1584</v>
      </c>
      <c r="G56" s="29" t="s">
        <v>43</v>
      </c>
      <c r="H56" s="29">
        <v>3.3460000000000001</v>
      </c>
      <c r="I56" s="29">
        <v>5747.1945999999998</v>
      </c>
      <c r="J56" s="29" t="s">
        <v>44</v>
      </c>
      <c r="K56" s="29">
        <v>3.58</v>
      </c>
      <c r="L56" s="29">
        <v>543.92250000000001</v>
      </c>
      <c r="O56" s="24">
        <f t="shared" si="8"/>
        <v>1.9284340816662262</v>
      </c>
      <c r="R56" s="24">
        <f t="shared" si="9"/>
        <v>590.08311714508795</v>
      </c>
      <c r="U56" s="24">
        <f t="shared" si="10"/>
        <v>977.46806123214299</v>
      </c>
      <c r="AD56" s="7">
        <v>43116</v>
      </c>
    </row>
    <row r="57" spans="1:30" x14ac:dyDescent="0.35">
      <c r="A57" s="13" t="s">
        <v>84</v>
      </c>
      <c r="B57" s="27">
        <v>43147</v>
      </c>
      <c r="C57" s="28">
        <v>4.6030092592592588E-2</v>
      </c>
      <c r="D57" s="13" t="s">
        <v>42</v>
      </c>
      <c r="E57" s="29">
        <v>2.4460000000000002</v>
      </c>
      <c r="F57" s="29">
        <v>17.995200000000001</v>
      </c>
      <c r="G57" s="29" t="s">
        <v>43</v>
      </c>
      <c r="H57" s="29">
        <v>3.3559999999999999</v>
      </c>
      <c r="I57" s="29">
        <v>6210.0628999999999</v>
      </c>
      <c r="J57" s="29" t="s">
        <v>44</v>
      </c>
      <c r="K57" s="29">
        <v>3.5830000000000002</v>
      </c>
      <c r="L57" s="29">
        <v>550.33979999999997</v>
      </c>
      <c r="M57" s="3"/>
      <c r="N57" s="2"/>
      <c r="O57" s="24">
        <f t="shared" si="8"/>
        <v>1.9111021338003389</v>
      </c>
      <c r="P57" s="3"/>
      <c r="Q57" s="2"/>
      <c r="R57" s="24">
        <f t="shared" si="9"/>
        <v>637.60730734592926</v>
      </c>
      <c r="S57" s="3"/>
      <c r="U57" s="24">
        <f t="shared" si="10"/>
        <v>989.00041333992476</v>
      </c>
      <c r="AD57" s="7">
        <v>43116</v>
      </c>
    </row>
    <row r="58" spans="1:30" x14ac:dyDescent="0.35">
      <c r="A58" s="5" t="s">
        <v>41</v>
      </c>
      <c r="B58" s="7">
        <v>43147</v>
      </c>
      <c r="C58" s="8">
        <v>5.0104166666666672E-2</v>
      </c>
      <c r="D58" s="5" t="s">
        <v>42</v>
      </c>
      <c r="E58" s="9">
        <v>2.44</v>
      </c>
      <c r="F58" s="9">
        <v>39.568199999999997</v>
      </c>
      <c r="G58" s="9" t="s">
        <v>43</v>
      </c>
      <c r="H58" s="9">
        <v>3.35</v>
      </c>
      <c r="I58" s="9">
        <v>3808.944</v>
      </c>
      <c r="J58" s="9" t="s">
        <v>44</v>
      </c>
      <c r="K58" s="9">
        <v>3.58</v>
      </c>
      <c r="L58" s="9">
        <v>728.62710000000004</v>
      </c>
      <c r="AD58" s="7">
        <v>43116</v>
      </c>
    </row>
    <row r="59" spans="1:30" x14ac:dyDescent="0.35">
      <c r="A59" s="5" t="s">
        <v>41</v>
      </c>
      <c r="B59" s="7">
        <v>43147</v>
      </c>
      <c r="C59" s="8">
        <v>5.3773148148148153E-2</v>
      </c>
      <c r="D59" s="5" t="s">
        <v>42</v>
      </c>
      <c r="E59" s="9">
        <v>2.4430000000000001</v>
      </c>
      <c r="F59" s="9">
        <v>39.421399999999998</v>
      </c>
      <c r="G59" s="9" t="s">
        <v>43</v>
      </c>
      <c r="H59" s="9">
        <v>3.3530000000000002</v>
      </c>
      <c r="I59" s="9">
        <v>3846.2863000000002</v>
      </c>
      <c r="J59" s="9" t="s">
        <v>44</v>
      </c>
      <c r="K59" s="9">
        <v>3.5830000000000002</v>
      </c>
      <c r="L59" s="9">
        <v>730.61339999999996</v>
      </c>
    </row>
    <row r="60" spans="1:30" x14ac:dyDescent="0.35">
      <c r="A60" s="5" t="s">
        <v>41</v>
      </c>
      <c r="B60" s="7">
        <v>43147</v>
      </c>
      <c r="C60" s="8">
        <v>5.7430555555555561E-2</v>
      </c>
      <c r="D60" s="5" t="s">
        <v>42</v>
      </c>
      <c r="E60" s="9">
        <v>2.4430000000000001</v>
      </c>
      <c r="F60" s="9">
        <v>17.8766</v>
      </c>
      <c r="G60" s="9" t="s">
        <v>43</v>
      </c>
      <c r="H60" s="9">
        <v>3.35</v>
      </c>
      <c r="I60" s="9">
        <v>3758.8063999999999</v>
      </c>
      <c r="J60" s="9" t="s">
        <v>44</v>
      </c>
      <c r="K60" s="9">
        <v>3.5830000000000002</v>
      </c>
      <c r="L60" s="9">
        <v>462.83300000000003</v>
      </c>
    </row>
    <row r="61" spans="1:30" x14ac:dyDescent="0.35">
      <c r="A61" s="5" t="s">
        <v>41</v>
      </c>
      <c r="B61" s="7">
        <v>43147</v>
      </c>
      <c r="C61" s="8">
        <v>6.1087962962962962E-2</v>
      </c>
      <c r="D61" s="5" t="s">
        <v>42</v>
      </c>
      <c r="E61" s="9">
        <v>2.4460000000000002</v>
      </c>
      <c r="F61" s="9">
        <v>39.311799999999998</v>
      </c>
      <c r="G61" s="9" t="s">
        <v>43</v>
      </c>
      <c r="H61" s="9">
        <v>3.3530000000000002</v>
      </c>
      <c r="I61" s="9">
        <v>3845.1707999999999</v>
      </c>
      <c r="J61" s="9" t="s">
        <v>44</v>
      </c>
      <c r="K61" s="9">
        <v>3.5830000000000002</v>
      </c>
      <c r="L61" s="9">
        <v>730.87620000000004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2020-04-20T09:13:22Z</dcterms:modified>
</cp:coreProperties>
</file>