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Done\"/>
    </mc:Choice>
  </mc:AlternateContent>
  <xr:revisionPtr revIDLastSave="0" documentId="13_ncr:1_{D190FA36-1647-45F3-9418-6CBD6DE3A24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5" i="1" l="1"/>
  <c r="O38" i="1"/>
  <c r="O43" i="1"/>
  <c r="N42" i="1"/>
  <c r="O27" i="1"/>
  <c r="O24" i="1"/>
  <c r="O13" i="1"/>
  <c r="O26" i="1"/>
  <c r="O14" i="1"/>
  <c r="O21" i="1"/>
  <c r="O20" i="1"/>
  <c r="O12" i="1"/>
  <c r="O34" i="1"/>
  <c r="O28" i="1"/>
  <c r="O8" i="1"/>
  <c r="O22" i="1"/>
  <c r="T2" i="1"/>
  <c r="S2" i="1"/>
  <c r="Q2" i="1"/>
  <c r="P2" i="1"/>
  <c r="N51" i="1"/>
  <c r="N2" i="1"/>
  <c r="AE2" i="1" s="1"/>
  <c r="U43" i="1" l="1"/>
  <c r="U24" i="1"/>
  <c r="R39" i="1"/>
  <c r="Q43" i="1"/>
  <c r="U57" i="1"/>
  <c r="U49" i="1"/>
  <c r="R48" i="1"/>
  <c r="R25" i="1"/>
  <c r="U51" i="1"/>
  <c r="U35" i="1"/>
  <c r="T42" i="1"/>
  <c r="U41" i="1"/>
  <c r="U8" i="1"/>
  <c r="R13" i="1"/>
  <c r="R24" i="1"/>
  <c r="U54" i="1"/>
  <c r="T7" i="1"/>
  <c r="U6" i="1"/>
  <c r="O11" i="1"/>
  <c r="O23" i="1"/>
  <c r="O35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T36" i="1"/>
  <c r="U40" i="1"/>
  <c r="U48" i="1"/>
  <c r="T52" i="1"/>
  <c r="T56" i="1"/>
  <c r="N56" i="1"/>
  <c r="O54" i="1"/>
  <c r="O52" i="1"/>
  <c r="O50" i="1"/>
  <c r="O48" i="1"/>
  <c r="O40" i="1"/>
  <c r="O36" i="1"/>
  <c r="O10" i="1"/>
  <c r="O6" i="1"/>
  <c r="O9" i="1"/>
  <c r="O29" i="1"/>
  <c r="O37" i="1"/>
  <c r="O41" i="1"/>
  <c r="O49" i="1"/>
  <c r="O53" i="1"/>
  <c r="O57" i="1"/>
  <c r="R6" i="1"/>
  <c r="R56" i="1"/>
  <c r="R54" i="1"/>
  <c r="Q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Q57" i="1"/>
  <c r="R55" i="1"/>
  <c r="R53" i="1"/>
  <c r="R51" i="1"/>
  <c r="R49" i="1"/>
  <c r="R41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<sst xmlns="http://schemas.openxmlformats.org/spreadsheetml/2006/main" count="277" uniqueCount="84">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</sst>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O1" zoomScale="70" zoomScaleNormal="70" workbookViewId="0">
      <selection activeCell="R2" sqref="R2"/>
    </sheetView>
  </sheetViews>
  <sheetFormatPr baseColWidth="10" defaultRowHeight="14.5" x14ac:dyDescent="0.35"/>
  <cols>
    <col min="2" max="2" width="13.26953125" customWidth="1"/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43150</v>
      </c>
      <c r="C2" s="8">
        <v>0.58333333333333337</v>
      </c>
      <c r="D2" s="5" t="s">
        <v>42</v>
      </c>
      <c r="E2" s="5">
        <v>2.4460000000000002</v>
      </c>
      <c r="F2" s="9">
        <v>38.926499999999997</v>
      </c>
      <c r="G2" s="9" t="s">
        <v>43</v>
      </c>
      <c r="H2" s="9">
        <v>3.35</v>
      </c>
      <c r="I2" s="9">
        <v>3880.5254</v>
      </c>
      <c r="J2" s="9" t="s">
        <v>44</v>
      </c>
      <c r="K2" s="9">
        <v>3.5830000000000002</v>
      </c>
      <c r="L2" s="9">
        <v>740.75720000000001</v>
      </c>
      <c r="M2" s="4">
        <f>AVERAGE(F2:F5,F16:F19,F30:F33,F45:F48,F59:F62)</f>
        <v>37.806310526315791</v>
      </c>
      <c r="N2" s="4">
        <f>STDEV(F2:F5,F16:F19,F30:F33,F45:F48,G59:G62)</f>
        <v>5.0530821674457247</v>
      </c>
      <c r="O2" s="4">
        <v>4.08</v>
      </c>
      <c r="P2" s="4">
        <f>AVERAGE(I2:I5,I16:I19,I30:I33,I45:I48,I59:I62)</f>
        <v>3890.5963315789481</v>
      </c>
      <c r="Q2" s="4">
        <f>STDEV(I2:I5,I16:I19,I30:I33,I45:I48,I59:I62)</f>
        <v>387.30057168011155</v>
      </c>
      <c r="R2" s="4">
        <v>393.3</v>
      </c>
      <c r="S2" s="4">
        <f>AVERAGE(L2:L5,L16:L19,L30:L33,L45:L48,L59:L62)</f>
        <v>725.4074947368423</v>
      </c>
      <c r="T2" s="4">
        <f>STDEV(L2:L5,L16:L19,L30:L33,L45:L48,L59:L62)</f>
        <v>41.493400977283571</v>
      </c>
      <c r="U2" s="4">
        <v>399</v>
      </c>
      <c r="AD2" s="7">
        <v>43126</v>
      </c>
      <c r="AE2" s="6">
        <f>(N2/M2)^2</f>
        <v>1.7864222790070782E-2</v>
      </c>
      <c r="AF2" s="6">
        <f>(T2/S2)^2</f>
        <v>3.2718545527217124E-3</v>
      </c>
      <c r="AG2" s="6">
        <f>(T2/S2)^2</f>
        <v>3.2718545527217124E-3</v>
      </c>
    </row>
    <row r="3" spans="1:33" x14ac:dyDescent="0.35">
      <c r="A3" s="5" t="s">
        <v>41</v>
      </c>
      <c r="B3" s="7">
        <v>43150</v>
      </c>
      <c r="C3" s="8">
        <v>0.58740740740740738</v>
      </c>
      <c r="D3" s="5" t="s">
        <v>42</v>
      </c>
      <c r="E3" s="5">
        <v>2.44</v>
      </c>
      <c r="F3" s="9">
        <v>39.256</v>
      </c>
      <c r="G3" s="9" t="s">
        <v>43</v>
      </c>
      <c r="H3" s="9">
        <v>3.3460000000000001</v>
      </c>
      <c r="I3" s="9">
        <v>3863.0189999999998</v>
      </c>
      <c r="J3" s="9" t="s">
        <v>44</v>
      </c>
      <c r="K3" s="9">
        <v>3.5760000000000001</v>
      </c>
      <c r="L3" s="9">
        <v>740.6508</v>
      </c>
      <c r="M3" s="5"/>
      <c r="N3" s="4"/>
      <c r="O3" s="5"/>
      <c r="P3" s="5"/>
      <c r="Q3" s="4"/>
      <c r="R3" s="4"/>
      <c r="S3" s="5"/>
      <c r="T3" s="4"/>
      <c r="U3" s="4"/>
      <c r="AD3" s="7">
        <v>43126</v>
      </c>
    </row>
    <row r="4" spans="1:33" x14ac:dyDescent="0.35">
      <c r="A4" s="5" t="s">
        <v>41</v>
      </c>
      <c r="B4" s="7">
        <v>43150</v>
      </c>
      <c r="C4" s="8">
        <v>0.59149305555555554</v>
      </c>
      <c r="D4" s="5" t="s">
        <v>42</v>
      </c>
      <c r="E4" s="5">
        <v>2.44</v>
      </c>
      <c r="F4" s="9">
        <v>39.261699999999998</v>
      </c>
      <c r="G4" s="9" t="s">
        <v>43</v>
      </c>
      <c r="H4" s="9">
        <v>3.3460000000000001</v>
      </c>
      <c r="I4" s="9">
        <v>3854.8162000000002</v>
      </c>
      <c r="J4" s="9" t="s">
        <v>44</v>
      </c>
      <c r="K4" s="9">
        <v>3.58</v>
      </c>
      <c r="L4" s="9">
        <v>742.20420000000001</v>
      </c>
      <c r="M4" s="5"/>
      <c r="N4" s="4"/>
      <c r="O4" s="5"/>
      <c r="P4" s="5"/>
      <c r="Q4" s="4"/>
      <c r="R4" s="4"/>
      <c r="S4" s="5"/>
      <c r="T4" s="4"/>
      <c r="U4" s="4"/>
      <c r="AD4" s="7">
        <v>43126</v>
      </c>
    </row>
    <row r="5" spans="1:33" x14ac:dyDescent="0.35">
      <c r="A5" s="5" t="s">
        <v>41</v>
      </c>
      <c r="B5" s="7">
        <v>43150</v>
      </c>
      <c r="C5" s="8">
        <v>0.59515046296296303</v>
      </c>
      <c r="D5" s="5" t="s">
        <v>42</v>
      </c>
      <c r="E5" s="5">
        <v>2.44</v>
      </c>
      <c r="F5" s="9">
        <v>39.306600000000003</v>
      </c>
      <c r="G5" s="9" t="s">
        <v>43</v>
      </c>
      <c r="H5" s="9">
        <v>3.3460000000000001</v>
      </c>
      <c r="I5" s="9">
        <v>3877.8078</v>
      </c>
      <c r="J5" s="9" t="s">
        <v>44</v>
      </c>
      <c r="K5" s="9">
        <v>3.58</v>
      </c>
      <c r="L5" s="9">
        <v>742.97190000000001</v>
      </c>
      <c r="M5" s="5"/>
      <c r="N5" s="4"/>
      <c r="O5" s="5"/>
      <c r="P5" s="5"/>
      <c r="Q5" s="4"/>
      <c r="R5" s="4"/>
      <c r="S5" s="5"/>
      <c r="T5" s="4"/>
      <c r="U5" s="4"/>
      <c r="AD5" s="7">
        <v>43126</v>
      </c>
    </row>
    <row r="6" spans="1:33" x14ac:dyDescent="0.35">
      <c r="A6" t="s">
        <v>45</v>
      </c>
      <c r="B6" s="27">
        <v>43150</v>
      </c>
      <c r="C6" s="28">
        <v>0.59879629629629627</v>
      </c>
      <c r="D6" t="s">
        <v>42</v>
      </c>
      <c r="E6">
        <v>2.4430000000000001</v>
      </c>
      <c r="F6" s="29">
        <v>19.709900000000001</v>
      </c>
      <c r="G6" s="29" t="s">
        <v>43</v>
      </c>
      <c r="H6" s="29">
        <v>3.35</v>
      </c>
      <c r="I6" s="29">
        <v>4982.3573999999999</v>
      </c>
      <c r="J6" s="29" t="s">
        <v>44</v>
      </c>
      <c r="K6" s="29">
        <v>3.5830000000000002</v>
      </c>
      <c r="L6" s="29">
        <v>556.7328</v>
      </c>
      <c r="O6" s="10">
        <f t="shared" ref="O6:O15" si="0">($O$2/$M$2)*F6</f>
        <v>2.1270626750003725</v>
      </c>
      <c r="R6" s="10">
        <f t="shared" ref="R6:R15" si="1">($R$2/$P$2)*I6</f>
        <v>503.66601888629691</v>
      </c>
      <c r="U6" s="10">
        <f>($S$2/$U$2)*L6</f>
        <v>1012.1758037238784</v>
      </c>
      <c r="V6" s="3">
        <v>0</v>
      </c>
      <c r="W6" s="11" t="s">
        <v>33</v>
      </c>
      <c r="X6" s="2">
        <f>SLOPE(O6:O10,$V$6:$V$10)</f>
        <v>1.3187639657484594E-4</v>
      </c>
      <c r="Y6" s="2">
        <f>RSQ(O6:O10,$V$6:$V$10)</f>
        <v>7.8571792078200326E-3</v>
      </c>
      <c r="Z6" s="2">
        <f>SLOPE($R6:$R10,$V$6:$V$10)</f>
        <v>7.9919151924150391</v>
      </c>
      <c r="AA6" s="2">
        <f>RSQ(R6:R10,$V$6:$V$10)</f>
        <v>0.96285819592174671</v>
      </c>
      <c r="AB6" s="2">
        <f>SLOPE(U6:U10,$V$6:$V$10)</f>
        <v>0.25590496016799924</v>
      </c>
      <c r="AC6" s="2">
        <f>RSQ(U6:U10,$V$6:$V$10)</f>
        <v>0.89863942123422436</v>
      </c>
      <c r="AD6" s="7">
        <v>43126</v>
      </c>
      <c r="AE6" s="2"/>
    </row>
    <row r="7" spans="1:33" x14ac:dyDescent="0.35">
      <c r="A7" t="s">
        <v>46</v>
      </c>
      <c r="B7" s="27">
        <v>43150</v>
      </c>
      <c r="C7" s="28">
        <v>0.60245370370370377</v>
      </c>
      <c r="D7" t="s">
        <v>42</v>
      </c>
      <c r="E7">
        <v>2.4460000000000002</v>
      </c>
      <c r="F7" s="29">
        <v>19.610399999999998</v>
      </c>
      <c r="G7" s="29" t="s">
        <v>43</v>
      </c>
      <c r="H7" s="29">
        <v>3.3530000000000002</v>
      </c>
      <c r="I7" s="29">
        <v>6446.8768</v>
      </c>
      <c r="J7" s="29" t="s">
        <v>44</v>
      </c>
      <c r="K7" s="29">
        <v>3.5830000000000002</v>
      </c>
      <c r="L7" s="29">
        <v>550.54300000000001</v>
      </c>
      <c r="O7" s="10">
        <f t="shared" si="0"/>
        <v>2.1163247850992293</v>
      </c>
      <c r="R7" s="10">
        <f t="shared" si="1"/>
        <v>651.71414080138641</v>
      </c>
      <c r="T7" s="10">
        <f>($S$2/$U$2)*L7</f>
        <v>1000.9223518168055</v>
      </c>
      <c r="V7" s="3">
        <v>10</v>
      </c>
      <c r="W7" s="13" t="s">
        <v>34</v>
      </c>
      <c r="X7" s="2">
        <f>SLOPE($O11:$O15,$V$6:$V$10)</f>
        <v>2.5382429193455903E-4</v>
      </c>
      <c r="Y7" s="2">
        <f>RSQ(O11:O15,$V$6:$V$10)</f>
        <v>9.753143856714061E-2</v>
      </c>
      <c r="Z7" s="2">
        <f>SLOPE($R11:$R15,$V$6:$V$10)</f>
        <v>6.3356404541450742</v>
      </c>
      <c r="AA7" s="2">
        <f>RSQ(R11:R15,$V$6:$V$10)</f>
        <v>0.9747233835006327</v>
      </c>
      <c r="AB7" s="2">
        <f>SLOPE(U11:U15,$V$6:$V$10)</f>
        <v>0.66105348698947186</v>
      </c>
      <c r="AC7" s="2">
        <f>RSQ(U11:U15,$V$6:$V$10)</f>
        <v>0.90684599690263756</v>
      </c>
      <c r="AD7" s="7">
        <v>43126</v>
      </c>
      <c r="AE7" s="2"/>
    </row>
    <row r="8" spans="1:33" x14ac:dyDescent="0.35">
      <c r="A8" t="s">
        <v>47</v>
      </c>
      <c r="B8" s="27">
        <v>43150</v>
      </c>
      <c r="C8" s="28">
        <v>0.60612268518518519</v>
      </c>
      <c r="D8" t="s">
        <v>42</v>
      </c>
      <c r="E8">
        <v>2.4460000000000002</v>
      </c>
      <c r="F8" s="29">
        <v>20.096399999999999</v>
      </c>
      <c r="G8" s="29" t="s">
        <v>43</v>
      </c>
      <c r="H8" s="29">
        <v>3.3530000000000002</v>
      </c>
      <c r="I8" s="29">
        <v>6897.9732999999997</v>
      </c>
      <c r="J8" s="29" t="s">
        <v>44</v>
      </c>
      <c r="K8" s="29">
        <v>3.5830000000000002</v>
      </c>
      <c r="L8" s="29">
        <v>560.84109999999998</v>
      </c>
      <c r="O8" s="10">
        <f t="shared" si="0"/>
        <v>2.1687731719530534</v>
      </c>
      <c r="R8" s="10">
        <f t="shared" si="1"/>
        <v>697.31544156085067</v>
      </c>
      <c r="U8" s="10">
        <f t="shared" ref="U8:U15" si="2">($S$2/$U$2)*L8</f>
        <v>1019.6449556302126</v>
      </c>
      <c r="V8" s="3">
        <v>20</v>
      </c>
      <c r="W8" s="15" t="s">
        <v>35</v>
      </c>
      <c r="X8" s="2">
        <f>SLOPE($O20:$O24,$V$6:$V$10)</f>
        <v>-1.9964920921722751E-4</v>
      </c>
      <c r="Y8" s="2">
        <f>RSQ(O20:O24,$V$6:$V$10)</f>
        <v>9.9447591511540909E-2</v>
      </c>
      <c r="Z8" s="2">
        <f>SLOPE($R20:$R24,$V$6:$V$10)</f>
        <v>11.685219681927181</v>
      </c>
      <c r="AA8" s="2">
        <f>RSQ(R20:R24,$V$6:$V$10)</f>
        <v>0.83439682061864284</v>
      </c>
      <c r="AB8" s="2">
        <f>SLOPE($U20:$U24,$V$6:$V$10)</f>
        <v>-0.20266503674386285</v>
      </c>
      <c r="AC8" s="2">
        <f>RSQ(U20:U24,$V$6:$V$10)</f>
        <v>0.26036780172037416</v>
      </c>
      <c r="AD8" s="7">
        <v>43126</v>
      </c>
      <c r="AE8" s="2"/>
    </row>
    <row r="9" spans="1:33" x14ac:dyDescent="0.35">
      <c r="A9" t="s">
        <v>48</v>
      </c>
      <c r="B9" s="27">
        <v>43150</v>
      </c>
      <c r="C9" s="28">
        <v>0.61019675925925931</v>
      </c>
      <c r="D9" t="s">
        <v>42</v>
      </c>
      <c r="E9">
        <v>2.4460000000000002</v>
      </c>
      <c r="F9" s="29">
        <v>19.5364</v>
      </c>
      <c r="G9" s="29" t="s">
        <v>43</v>
      </c>
      <c r="H9" s="29">
        <v>3.3530000000000002</v>
      </c>
      <c r="I9" s="29">
        <v>7608.8626999999997</v>
      </c>
      <c r="J9" s="29" t="s">
        <v>44</v>
      </c>
      <c r="K9" s="29">
        <v>3.5830000000000002</v>
      </c>
      <c r="L9" s="29">
        <v>562.10820000000001</v>
      </c>
      <c r="O9" s="10">
        <f t="shared" si="0"/>
        <v>2.1083388167305404</v>
      </c>
      <c r="R9" s="10">
        <f t="shared" si="1"/>
        <v>769.17918099601616</v>
      </c>
      <c r="U9" s="10">
        <f t="shared" si="2"/>
        <v>1021.9486243935737</v>
      </c>
      <c r="V9" s="3">
        <v>30</v>
      </c>
      <c r="W9" s="18" t="s">
        <v>36</v>
      </c>
      <c r="X9" s="2">
        <f>SLOPE($O25:$O29,$V$6:$V$10)</f>
        <v>-1.6943203160604269E-5</v>
      </c>
      <c r="Y9" s="2">
        <f>RSQ(O25:O29,$V$6:$V$10)</f>
        <v>2.8643659672673676E-4</v>
      </c>
      <c r="Z9" s="2">
        <f>SLOPE($R25:$R29,$V$6:$V$10)</f>
        <v>15.026450789684985</v>
      </c>
      <c r="AA9" s="2">
        <f>RSQ(R25:R29,$V$6:$V$10)</f>
        <v>0.97695417187345757</v>
      </c>
      <c r="AB9" s="2">
        <f>SLOPE(U25:U29,$V$6:$V$10)</f>
        <v>1.1456529644321336</v>
      </c>
      <c r="AC9" s="2">
        <f>RSQ(U25:U29,$V$6:$V$10)</f>
        <v>0.92666037524525324</v>
      </c>
      <c r="AD9" s="7">
        <v>43126</v>
      </c>
      <c r="AE9" s="2"/>
    </row>
    <row r="10" spans="1:33" x14ac:dyDescent="0.35">
      <c r="A10" t="s">
        <v>49</v>
      </c>
      <c r="B10" s="27">
        <v>43150</v>
      </c>
      <c r="C10" s="28">
        <v>0.6138541666666667</v>
      </c>
      <c r="D10" t="s">
        <v>42</v>
      </c>
      <c r="E10">
        <v>2.4460000000000002</v>
      </c>
      <c r="F10" s="29">
        <v>19.808</v>
      </c>
      <c r="G10" s="29" t="s">
        <v>43</v>
      </c>
      <c r="H10" s="29">
        <v>3.3530000000000002</v>
      </c>
      <c r="I10" s="29">
        <v>8354.2396000000008</v>
      </c>
      <c r="J10" s="29" t="s">
        <v>44</v>
      </c>
      <c r="K10" s="29">
        <v>3.5859999999999999</v>
      </c>
      <c r="L10" s="29">
        <v>562.05380000000002</v>
      </c>
      <c r="O10" s="10">
        <f t="shared" si="0"/>
        <v>2.1376494790134593</v>
      </c>
      <c r="R10" s="10">
        <f t="shared" si="1"/>
        <v>844.52925840973398</v>
      </c>
      <c r="U10" s="10">
        <f t="shared" si="2"/>
        <v>1021.8497217175996</v>
      </c>
      <c r="V10" s="3">
        <v>40</v>
      </c>
      <c r="W10" s="20" t="s">
        <v>37</v>
      </c>
      <c r="X10" s="2">
        <f>SLOPE($O34:$O38,$V$6:$V$10)</f>
        <v>-4.3663821648265433E-4</v>
      </c>
      <c r="Y10" s="2">
        <f>RSQ(O34:O38,$V$6:$V$10)</f>
        <v>0.19255039220954434</v>
      </c>
      <c r="Z10" s="2">
        <f>SLOPE($R34:$R38,$V$6:$V$10)</f>
        <v>1.6177714144005335</v>
      </c>
      <c r="AA10" s="2">
        <f>RSQ(R34:R38,$V$6:$V$10)</f>
        <v>0.23213755032277877</v>
      </c>
      <c r="AB10" s="2">
        <f>SLOPE(U34:U38,$V$6:$V$10)</f>
        <v>0.36882516850821728</v>
      </c>
      <c r="AC10" s="2">
        <f>RSQ(U34:U38,$V$6:$V$10)</f>
        <v>0.79994033777443163</v>
      </c>
      <c r="AD10" s="7">
        <v>43126</v>
      </c>
      <c r="AE10" s="2"/>
    </row>
    <row r="11" spans="1:33" x14ac:dyDescent="0.35">
      <c r="A11" t="s">
        <v>50</v>
      </c>
      <c r="B11" s="27">
        <v>43150</v>
      </c>
      <c r="C11" s="28">
        <v>0.61751157407407409</v>
      </c>
      <c r="D11" t="s">
        <v>42</v>
      </c>
      <c r="E11">
        <v>2.44</v>
      </c>
      <c r="F11" s="29">
        <v>19.675899999999999</v>
      </c>
      <c r="G11" s="29" t="s">
        <v>43</v>
      </c>
      <c r="H11" s="29">
        <v>3.3460000000000001</v>
      </c>
      <c r="I11" s="29">
        <v>4872.7644</v>
      </c>
      <c r="J11" s="29" t="s">
        <v>44</v>
      </c>
      <c r="K11" s="29">
        <v>3.58</v>
      </c>
      <c r="L11" s="29">
        <v>549.18079999999998</v>
      </c>
      <c r="O11" s="12">
        <f t="shared" si="0"/>
        <v>2.123393446290434</v>
      </c>
      <c r="R11" s="12">
        <f t="shared" si="1"/>
        <v>492.58727330939274</v>
      </c>
      <c r="U11" s="12">
        <f t="shared" si="2"/>
        <v>998.44578517687933</v>
      </c>
      <c r="V11" s="3"/>
      <c r="W11" s="21" t="s">
        <v>38</v>
      </c>
      <c r="X11" s="2">
        <f>SLOPE($O39:$O43,$V$6:$V$10)</f>
        <v>-5.3446787069183446E-2</v>
      </c>
      <c r="Y11" s="2">
        <f>RSQ(O39:O43,$V$6:$V$10)</f>
        <v>0.78667128004198428</v>
      </c>
      <c r="Z11" s="2">
        <f>SLOPE($R39:$R43,$V$6:$V$10)</f>
        <v>8.1856924028340963</v>
      </c>
      <c r="AA11" s="2">
        <f>RSQ(R39:R43,$V$6:$V$10)</f>
        <v>0.94529268029329983</v>
      </c>
      <c r="AB11" s="2">
        <f>SLOPE($U39:$U43,$V$6:$V$10)</f>
        <v>-25.868696673701944</v>
      </c>
      <c r="AC11" s="2">
        <f>RSQ(U39:U43,$V$6:$V$10)</f>
        <v>0.75662367102596428</v>
      </c>
      <c r="AD11" s="7">
        <v>43126</v>
      </c>
      <c r="AE11" s="2"/>
    </row>
    <row r="12" spans="1:33" x14ac:dyDescent="0.35">
      <c r="A12" t="s">
        <v>51</v>
      </c>
      <c r="B12" s="27">
        <v>43150</v>
      </c>
      <c r="C12" s="28">
        <v>0.62159722222222225</v>
      </c>
      <c r="D12" t="s">
        <v>42</v>
      </c>
      <c r="E12">
        <v>2.4460000000000002</v>
      </c>
      <c r="F12" s="29">
        <v>19.5838</v>
      </c>
      <c r="G12" s="29" t="s">
        <v>43</v>
      </c>
      <c r="H12" s="29">
        <v>3.3530000000000002</v>
      </c>
      <c r="I12" s="29">
        <v>5809.5703999999996</v>
      </c>
      <c r="J12" s="29" t="s">
        <v>44</v>
      </c>
      <c r="K12" s="29">
        <v>3.58</v>
      </c>
      <c r="L12" s="29">
        <v>548.16790000000003</v>
      </c>
      <c r="O12" s="12">
        <f t="shared" si="0"/>
        <v>2.1134541532261601</v>
      </c>
      <c r="R12" s="12">
        <f t="shared" si="1"/>
        <v>587.2888995895139</v>
      </c>
      <c r="U12" s="12">
        <f t="shared" si="2"/>
        <v>996.60426825602985</v>
      </c>
      <c r="V12" s="3"/>
      <c r="W12" s="23" t="s">
        <v>39</v>
      </c>
      <c r="X12" s="2">
        <f>SLOPE($O48:$O52,$V$6:$V$10)</f>
        <v>4.3198230442214654E-3</v>
      </c>
      <c r="Y12" s="2">
        <f>RSQ(O48:O52,$V$6:$V$10)</f>
        <v>0.77162046659486994</v>
      </c>
      <c r="Z12" s="2">
        <f>SLOPE($R48:$R52,$V$6:$V$10)</f>
        <v>8.5546454730739612</v>
      </c>
      <c r="AA12" s="2">
        <f>RSQ(R48:R52,$V$6:$V$10)</f>
        <v>0.98135121851574225</v>
      </c>
      <c r="AB12" s="2">
        <f>SLOPE(U48:U52,$V$6:$V$10)</f>
        <v>2.6804770504391526</v>
      </c>
      <c r="AC12" s="2">
        <f>RSQ(U48:U52,$V$6:$V$10)</f>
        <v>0.83431846887394145</v>
      </c>
      <c r="AD12" s="7">
        <v>43126</v>
      </c>
      <c r="AE12" s="2"/>
    </row>
    <row r="13" spans="1:33" x14ac:dyDescent="0.35">
      <c r="A13" t="s">
        <v>52</v>
      </c>
      <c r="B13" s="27">
        <v>43150</v>
      </c>
      <c r="C13" s="28">
        <v>0.62525462962962963</v>
      </c>
      <c r="D13" t="s">
        <v>42</v>
      </c>
      <c r="E13">
        <v>2.4430000000000001</v>
      </c>
      <c r="F13" s="29">
        <v>19.906500000000001</v>
      </c>
      <c r="G13" s="29" t="s">
        <v>43</v>
      </c>
      <c r="H13" s="29">
        <v>3.3530000000000002</v>
      </c>
      <c r="I13" s="29">
        <v>6492.6689999999999</v>
      </c>
      <c r="J13" s="29" t="s">
        <v>44</v>
      </c>
      <c r="K13" s="29">
        <v>3.5830000000000002</v>
      </c>
      <c r="L13" s="29">
        <v>555.86890000000005</v>
      </c>
      <c r="O13" s="12">
        <f t="shared" si="0"/>
        <v>2.1482794504231335</v>
      </c>
      <c r="R13" s="12">
        <f t="shared" si="1"/>
        <v>656.34326978961303</v>
      </c>
      <c r="U13" s="12">
        <f t="shared" si="2"/>
        <v>1010.60517832362</v>
      </c>
      <c r="V13" s="3"/>
      <c r="W13" s="25" t="s">
        <v>40</v>
      </c>
      <c r="X13" s="2">
        <f>SLOPE($O53:$O57,$V$6:$V$10)</f>
        <v>5.6223684023948513E-2</v>
      </c>
      <c r="Y13" s="2">
        <f>RSQ(O53:O57,$V$6:$V$10)</f>
        <v>0.72341771246361253</v>
      </c>
      <c r="Z13" s="2">
        <f>SLOPE($R53:$R57,$V$6:$V$10)</f>
        <v>8.1828584485349847</v>
      </c>
      <c r="AA13" s="2">
        <f>RSQ(R53:R57,$V$6:$V$10)</f>
        <v>0.99293139126150598</v>
      </c>
      <c r="AB13" s="2">
        <f>SLOPE(U53:U57,$V$6:$V$10)</f>
        <v>8.0190829904538177</v>
      </c>
      <c r="AC13" s="2">
        <f>RSQ(U53:U57,$V$6:$V$10)</f>
        <v>0.7677089520731748</v>
      </c>
      <c r="AD13" s="7">
        <v>43126</v>
      </c>
      <c r="AE13" s="2"/>
    </row>
    <row r="14" spans="1:33" x14ac:dyDescent="0.35">
      <c r="A14" t="s">
        <v>53</v>
      </c>
      <c r="B14" s="27">
        <v>43150</v>
      </c>
      <c r="C14" s="28">
        <v>0.62891203703703702</v>
      </c>
      <c r="D14" t="s">
        <v>42</v>
      </c>
      <c r="E14">
        <v>2.4430000000000001</v>
      </c>
      <c r="F14" s="29">
        <v>19.757999999999999</v>
      </c>
      <c r="G14" s="29" t="s">
        <v>43</v>
      </c>
      <c r="H14" s="29">
        <v>3.35</v>
      </c>
      <c r="I14" s="29">
        <v>6964.3658999999998</v>
      </c>
      <c r="J14" s="29" t="s">
        <v>44</v>
      </c>
      <c r="K14" s="29">
        <v>3.5830000000000002</v>
      </c>
      <c r="L14" s="29">
        <v>559.26099999999997</v>
      </c>
      <c r="O14" s="12">
        <f t="shared" si="0"/>
        <v>2.1322535544400205</v>
      </c>
      <c r="R14" s="12">
        <f t="shared" si="1"/>
        <v>704.027062956279</v>
      </c>
      <c r="U14" s="12">
        <f t="shared" si="2"/>
        <v>1016.772232867221</v>
      </c>
      <c r="AD14" s="7">
        <v>43126</v>
      </c>
    </row>
    <row r="15" spans="1:33" x14ac:dyDescent="0.35">
      <c r="A15" t="s">
        <v>54</v>
      </c>
      <c r="B15" s="27">
        <v>43150</v>
      </c>
      <c r="C15" s="28">
        <v>0.63256944444444441</v>
      </c>
      <c r="D15" t="s">
        <v>42</v>
      </c>
      <c r="E15">
        <v>2.4460000000000002</v>
      </c>
      <c r="F15" s="29">
        <v>19.706399999999999</v>
      </c>
      <c r="G15" s="29" t="s">
        <v>43</v>
      </c>
      <c r="H15" s="29">
        <v>3.3530000000000002</v>
      </c>
      <c r="I15" s="29">
        <v>7429.0330000000004</v>
      </c>
      <c r="J15" s="29" t="s">
        <v>44</v>
      </c>
      <c r="K15" s="29">
        <v>3.5859999999999999</v>
      </c>
      <c r="L15" s="29">
        <v>561.81439999999998</v>
      </c>
      <c r="O15" s="12">
        <f t="shared" si="0"/>
        <v>2.1266849602802318</v>
      </c>
      <c r="R15" s="12">
        <f t="shared" si="1"/>
        <v>751.0002143332639</v>
      </c>
      <c r="U15" s="12">
        <f t="shared" si="2"/>
        <v>1021.4144772207574</v>
      </c>
      <c r="AD15" s="7">
        <v>43126</v>
      </c>
    </row>
    <row r="16" spans="1:33" x14ac:dyDescent="0.35">
      <c r="A16" s="5" t="s">
        <v>41</v>
      </c>
      <c r="B16" s="7">
        <v>43150</v>
      </c>
      <c r="C16" s="8">
        <v>0.63664351851851853</v>
      </c>
      <c r="D16" s="5" t="s">
        <v>42</v>
      </c>
      <c r="E16" s="5">
        <v>2.44</v>
      </c>
      <c r="F16" s="9">
        <v>39.082299999999996</v>
      </c>
      <c r="G16" s="9" t="s">
        <v>43</v>
      </c>
      <c r="H16" s="9">
        <v>3.3460000000000001</v>
      </c>
      <c r="I16" s="9">
        <v>3838.6743999999999</v>
      </c>
      <c r="J16" s="9" t="s">
        <v>44</v>
      </c>
      <c r="K16" s="9">
        <v>3.58</v>
      </c>
      <c r="L16" s="9">
        <v>734.52549999999997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43126</v>
      </c>
    </row>
    <row r="17" spans="1:30" x14ac:dyDescent="0.35">
      <c r="A17" s="5" t="s">
        <v>41</v>
      </c>
      <c r="B17" s="7">
        <v>43150</v>
      </c>
      <c r="C17" s="8">
        <v>0.64072916666666668</v>
      </c>
      <c r="D17" s="5" t="s">
        <v>42</v>
      </c>
      <c r="E17" s="5">
        <v>2.4460000000000002</v>
      </c>
      <c r="F17" s="9">
        <v>39.139499999999998</v>
      </c>
      <c r="G17" s="9" t="s">
        <v>43</v>
      </c>
      <c r="H17" s="9">
        <v>3.3530000000000002</v>
      </c>
      <c r="I17" s="9">
        <v>3836.2474000000002</v>
      </c>
      <c r="J17" s="9" t="s">
        <v>44</v>
      </c>
      <c r="K17" s="9">
        <v>3.5830000000000002</v>
      </c>
      <c r="L17" s="9">
        <v>738.47590000000002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43126</v>
      </c>
    </row>
    <row r="18" spans="1:30" x14ac:dyDescent="0.35">
      <c r="A18" s="5" t="s">
        <v>41</v>
      </c>
      <c r="B18" s="7">
        <v>43150</v>
      </c>
      <c r="C18" s="8">
        <v>0.6448032407407408</v>
      </c>
      <c r="D18" s="5" t="s">
        <v>42</v>
      </c>
      <c r="E18" s="5">
        <v>2.44</v>
      </c>
      <c r="F18" s="9">
        <v>32.781300000000002</v>
      </c>
      <c r="G18" s="9" t="s">
        <v>43</v>
      </c>
      <c r="H18" s="9">
        <v>3.3460000000000001</v>
      </c>
      <c r="I18" s="9">
        <v>3307.6559999999999</v>
      </c>
      <c r="J18" s="9" t="s">
        <v>44</v>
      </c>
      <c r="K18" s="9">
        <v>3.5760000000000001</v>
      </c>
      <c r="L18" s="9">
        <v>711.76959999999997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43126</v>
      </c>
    </row>
    <row r="19" spans="1:30" x14ac:dyDescent="0.35">
      <c r="A19" s="5" t="s">
        <v>41</v>
      </c>
      <c r="B19" s="7">
        <v>43150</v>
      </c>
      <c r="C19" s="8">
        <v>0.64887731481481481</v>
      </c>
      <c r="D19" s="5" t="s">
        <v>42</v>
      </c>
      <c r="E19" s="5">
        <v>2.4460000000000002</v>
      </c>
      <c r="F19" s="9">
        <v>39.423000000000002</v>
      </c>
      <c r="G19" s="9" t="s">
        <v>43</v>
      </c>
      <c r="H19" s="9">
        <v>3.3530000000000002</v>
      </c>
      <c r="I19" s="9">
        <v>3847.3407999999999</v>
      </c>
      <c r="J19" s="9" t="s">
        <v>44</v>
      </c>
      <c r="K19" s="9">
        <v>3.5859999999999999</v>
      </c>
      <c r="L19" s="9">
        <v>741.11580000000004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43126</v>
      </c>
    </row>
    <row r="20" spans="1:30" x14ac:dyDescent="0.35">
      <c r="A20" t="s">
        <v>55</v>
      </c>
      <c r="B20" s="27">
        <v>43150</v>
      </c>
      <c r="C20" s="28">
        <v>0.65296296296296297</v>
      </c>
      <c r="D20" t="s">
        <v>42</v>
      </c>
      <c r="E20">
        <v>2.44</v>
      </c>
      <c r="F20" s="29">
        <v>19.853200000000001</v>
      </c>
      <c r="G20" s="29" t="s">
        <v>43</v>
      </c>
      <c r="H20" s="29">
        <v>3.3460000000000001</v>
      </c>
      <c r="I20" s="29">
        <v>5511.7150000000001</v>
      </c>
      <c r="J20" s="29" t="s">
        <v>44</v>
      </c>
      <c r="K20" s="29">
        <v>3.58</v>
      </c>
      <c r="L20" s="29">
        <v>556.68100000000004</v>
      </c>
      <c r="O20" s="14">
        <f t="shared" ref="O20:O29" si="3">($O$2/$M$2)*F20</f>
        <v>2.1425273948278476</v>
      </c>
      <c r="P20" s="3"/>
      <c r="R20" s="14">
        <f t="shared" ref="R20:R29" si="4">($R$2/$P$2)*I20</f>
        <v>557.17872653733878</v>
      </c>
      <c r="S20" s="3"/>
      <c r="U20" s="14">
        <f t="shared" ref="U20:U29" si="5">($S$2/$U$2)*L20</f>
        <v>1012.0816280140355</v>
      </c>
      <c r="AD20" s="7">
        <v>43126</v>
      </c>
    </row>
    <row r="21" spans="1:30" x14ac:dyDescent="0.35">
      <c r="A21" t="s">
        <v>56</v>
      </c>
      <c r="B21" s="27">
        <v>43150</v>
      </c>
      <c r="C21" s="28">
        <v>0.65703703703703698</v>
      </c>
      <c r="D21" t="s">
        <v>42</v>
      </c>
      <c r="E21">
        <v>2.4460000000000002</v>
      </c>
      <c r="F21" s="29">
        <v>19.774999999999999</v>
      </c>
      <c r="G21" s="29" t="s">
        <v>43</v>
      </c>
      <c r="H21" s="29">
        <v>3.3530000000000002</v>
      </c>
      <c r="I21" s="29">
        <v>6157.7136</v>
      </c>
      <c r="J21" s="29" t="s">
        <v>44</v>
      </c>
      <c r="K21" s="29">
        <v>3.5859999999999999</v>
      </c>
      <c r="L21" s="29">
        <v>548.94050000000004</v>
      </c>
      <c r="O21" s="14">
        <f t="shared" si="3"/>
        <v>2.1340881687949893</v>
      </c>
      <c r="P21" s="3"/>
      <c r="R21" s="14">
        <f t="shared" si="4"/>
        <v>622.48266139117345</v>
      </c>
      <c r="S21" s="3"/>
      <c r="U21" s="14">
        <f t="shared" si="5"/>
        <v>998.00890442253035</v>
      </c>
      <c r="AD21" s="7">
        <v>43126</v>
      </c>
    </row>
    <row r="22" spans="1:30" x14ac:dyDescent="0.35">
      <c r="A22" t="s">
        <v>57</v>
      </c>
      <c r="B22" s="27">
        <v>43150</v>
      </c>
      <c r="C22" s="28">
        <v>0.66112268518518513</v>
      </c>
      <c r="D22" t="s">
        <v>42</v>
      </c>
      <c r="E22">
        <v>2.4430000000000001</v>
      </c>
      <c r="F22" s="29">
        <v>19.628499999999999</v>
      </c>
      <c r="G22" s="29" t="s">
        <v>43</v>
      </c>
      <c r="H22" s="29">
        <v>3.35</v>
      </c>
      <c r="I22" s="29">
        <v>6028.1487999999999</v>
      </c>
      <c r="J22" s="29" t="s">
        <v>44</v>
      </c>
      <c r="K22" s="29">
        <v>3.5830000000000002</v>
      </c>
      <c r="L22" s="29">
        <v>549.79319999999996</v>
      </c>
      <c r="O22" s="14">
        <f t="shared" si="3"/>
        <v>2.1182781097948142</v>
      </c>
      <c r="P22" s="3"/>
      <c r="R22" s="14">
        <f t="shared" si="4"/>
        <v>609.38496851916091</v>
      </c>
      <c r="S22" s="3"/>
      <c r="U22" s="14">
        <f t="shared" si="5"/>
        <v>999.55916750714698</v>
      </c>
      <c r="AD22" s="7">
        <v>43126</v>
      </c>
    </row>
    <row r="23" spans="1:30" x14ac:dyDescent="0.35">
      <c r="A23" t="s">
        <v>58</v>
      </c>
      <c r="B23" s="27">
        <v>43150</v>
      </c>
      <c r="C23" s="28">
        <v>0.66478009259259252</v>
      </c>
      <c r="D23" t="s">
        <v>42</v>
      </c>
      <c r="E23">
        <v>2.4460000000000002</v>
      </c>
      <c r="F23" s="29">
        <v>19.844799999999999</v>
      </c>
      <c r="G23" s="29" t="s">
        <v>43</v>
      </c>
      <c r="H23" s="29">
        <v>3.3530000000000002</v>
      </c>
      <c r="I23" s="29">
        <v>9328.8096000000005</v>
      </c>
      <c r="J23" s="29" t="s">
        <v>44</v>
      </c>
      <c r="K23" s="29">
        <v>3.5859999999999999</v>
      </c>
      <c r="L23" s="29">
        <v>547.93679999999995</v>
      </c>
      <c r="O23" s="14">
        <f t="shared" si="3"/>
        <v>2.1416208794995097</v>
      </c>
      <c r="P23" s="3"/>
      <c r="R23" s="14">
        <f t="shared" si="4"/>
        <v>943.04844373072649</v>
      </c>
      <c r="S23" s="3"/>
      <c r="U23" s="14">
        <f t="shared" si="5"/>
        <v>996.18411368952934</v>
      </c>
      <c r="AD23" s="7">
        <v>43126</v>
      </c>
    </row>
    <row r="24" spans="1:30" x14ac:dyDescent="0.35">
      <c r="A24" t="s">
        <v>59</v>
      </c>
      <c r="B24" s="27">
        <v>43150</v>
      </c>
      <c r="C24" s="28">
        <v>0.66843750000000002</v>
      </c>
      <c r="D24" t="s">
        <v>42</v>
      </c>
      <c r="E24">
        <v>2.44</v>
      </c>
      <c r="F24" s="29">
        <v>19.7258</v>
      </c>
      <c r="G24" s="29" t="s">
        <v>43</v>
      </c>
      <c r="H24" s="29">
        <v>3.3460000000000001</v>
      </c>
      <c r="I24" s="29">
        <v>9705.7847000000002</v>
      </c>
      <c r="J24" s="29" t="s">
        <v>44</v>
      </c>
      <c r="K24" s="29">
        <v>3.58</v>
      </c>
      <c r="L24" s="29">
        <v>551.60919999999999</v>
      </c>
      <c r="O24" s="14">
        <f t="shared" si="3"/>
        <v>2.128778579014726</v>
      </c>
      <c r="P24" s="3"/>
      <c r="R24" s="14">
        <f t="shared" si="4"/>
        <v>981.15681946392124</v>
      </c>
      <c r="S24" s="3"/>
      <c r="U24" s="14">
        <f t="shared" si="5"/>
        <v>1002.8607715433428</v>
      </c>
      <c r="AD24" s="7">
        <v>43126</v>
      </c>
    </row>
    <row r="25" spans="1:30" x14ac:dyDescent="0.35">
      <c r="A25" t="s">
        <v>60</v>
      </c>
      <c r="B25" s="27">
        <v>43150</v>
      </c>
      <c r="C25" s="28">
        <v>0.67251157407407414</v>
      </c>
      <c r="D25" t="s">
        <v>42</v>
      </c>
      <c r="E25">
        <v>2.44</v>
      </c>
      <c r="F25" s="29">
        <v>19.7806</v>
      </c>
      <c r="G25" s="29" t="s">
        <v>43</v>
      </c>
      <c r="H25" s="29">
        <v>3.3460000000000001</v>
      </c>
      <c r="I25" s="29">
        <v>5167.8361000000004</v>
      </c>
      <c r="J25" s="29" t="s">
        <v>44</v>
      </c>
      <c r="K25" s="29">
        <v>3.5760000000000001</v>
      </c>
      <c r="L25" s="29">
        <v>555.87850000000003</v>
      </c>
      <c r="O25" s="17">
        <f t="shared" si="3"/>
        <v>2.1346925123472147</v>
      </c>
      <c r="P25" s="3"/>
      <c r="R25" s="17">
        <f t="shared" si="4"/>
        <v>522.41604240271636</v>
      </c>
      <c r="S25" s="3"/>
      <c r="U25" s="17">
        <f t="shared" si="5"/>
        <v>1010.6226317370272</v>
      </c>
      <c r="AD25" s="7">
        <v>43126</v>
      </c>
    </row>
    <row r="26" spans="1:30" x14ac:dyDescent="0.35">
      <c r="A26" t="s">
        <v>61</v>
      </c>
      <c r="B26" s="27">
        <v>43150</v>
      </c>
      <c r="C26" s="28">
        <v>0.67616898148148152</v>
      </c>
      <c r="D26" t="s">
        <v>42</v>
      </c>
      <c r="E26">
        <v>2.4460000000000002</v>
      </c>
      <c r="F26" s="29">
        <v>19.885100000000001</v>
      </c>
      <c r="G26" s="29" t="s">
        <v>43</v>
      </c>
      <c r="H26" s="29">
        <v>3.3530000000000002</v>
      </c>
      <c r="I26" s="29">
        <v>7578.9672</v>
      </c>
      <c r="J26" s="29" t="s">
        <v>44</v>
      </c>
      <c r="K26" s="29">
        <v>3.5859999999999999</v>
      </c>
      <c r="L26" s="29">
        <v>554.68700000000001</v>
      </c>
      <c r="O26" s="17">
        <f t="shared" si="3"/>
        <v>2.1459699947057018</v>
      </c>
      <c r="P26" s="3"/>
      <c r="R26" s="17">
        <f t="shared" si="4"/>
        <v>766.15704784522791</v>
      </c>
      <c r="S26" s="3"/>
      <c r="U26" s="17">
        <f t="shared" si="5"/>
        <v>1008.4564086042478</v>
      </c>
      <c r="AD26" s="7">
        <v>43126</v>
      </c>
    </row>
    <row r="27" spans="1:30" x14ac:dyDescent="0.35">
      <c r="A27" t="s">
        <v>62</v>
      </c>
      <c r="B27" s="27">
        <v>43150</v>
      </c>
      <c r="C27" s="28">
        <v>0.68025462962962957</v>
      </c>
      <c r="D27" t="s">
        <v>42</v>
      </c>
      <c r="E27">
        <v>2.44</v>
      </c>
      <c r="F27" s="29">
        <v>19.505199999999999</v>
      </c>
      <c r="G27" s="29" t="s">
        <v>43</v>
      </c>
      <c r="H27" s="29">
        <v>3.3460000000000001</v>
      </c>
      <c r="I27" s="29">
        <v>8623.4750999999997</v>
      </c>
      <c r="J27" s="29" t="s">
        <v>44</v>
      </c>
      <c r="K27" s="29">
        <v>3.5760000000000001</v>
      </c>
      <c r="L27" s="29">
        <v>564.07240000000002</v>
      </c>
      <c r="O27" s="17">
        <f t="shared" si="3"/>
        <v>2.1049717597967144</v>
      </c>
      <c r="P27" s="3"/>
      <c r="R27" s="17">
        <f t="shared" si="4"/>
        <v>871.74624858949528</v>
      </c>
      <c r="S27" s="3"/>
      <c r="U27" s="17">
        <f t="shared" si="5"/>
        <v>1025.5196654992433</v>
      </c>
      <c r="AD27" s="7">
        <v>43126</v>
      </c>
    </row>
    <row r="28" spans="1:30" x14ac:dyDescent="0.35">
      <c r="A28" t="s">
        <v>63</v>
      </c>
      <c r="B28" s="27">
        <v>43150</v>
      </c>
      <c r="C28" s="28">
        <v>0.68390046296296303</v>
      </c>
      <c r="D28" t="s">
        <v>42</v>
      </c>
      <c r="E28">
        <v>2.4460000000000002</v>
      </c>
      <c r="F28" s="29">
        <v>19.8108</v>
      </c>
      <c r="G28" s="29" t="s">
        <v>43</v>
      </c>
      <c r="H28" s="29">
        <v>3.3530000000000002</v>
      </c>
      <c r="I28" s="29">
        <v>10207.075000000001</v>
      </c>
      <c r="J28" s="29" t="s">
        <v>44</v>
      </c>
      <c r="K28" s="29">
        <v>3.5859999999999999</v>
      </c>
      <c r="L28" s="29">
        <v>571.19219999999996</v>
      </c>
      <c r="O28" s="17">
        <f t="shared" si="3"/>
        <v>2.1379516507895717</v>
      </c>
      <c r="P28" s="3"/>
      <c r="R28" s="17">
        <f t="shared" si="4"/>
        <v>1031.8322065221273</v>
      </c>
      <c r="S28" s="3"/>
      <c r="U28" s="17">
        <f t="shared" si="5"/>
        <v>1038.4639168301387</v>
      </c>
      <c r="AD28" s="7">
        <v>43126</v>
      </c>
    </row>
    <row r="29" spans="1:30" x14ac:dyDescent="0.35">
      <c r="A29" t="s">
        <v>64</v>
      </c>
      <c r="B29" s="27">
        <v>43150</v>
      </c>
      <c r="C29" s="28">
        <v>0.68756944444444434</v>
      </c>
      <c r="D29" t="s">
        <v>42</v>
      </c>
      <c r="E29">
        <v>2.44</v>
      </c>
      <c r="F29" s="29">
        <v>19.809899999999999</v>
      </c>
      <c r="G29" s="29" t="s">
        <v>43</v>
      </c>
      <c r="H29" s="29">
        <v>3.35</v>
      </c>
      <c r="I29" s="29">
        <v>11286.003699999999</v>
      </c>
      <c r="J29" s="29" t="s">
        <v>44</v>
      </c>
      <c r="K29" s="29">
        <v>3.58</v>
      </c>
      <c r="L29" s="29">
        <v>579.13340000000005</v>
      </c>
      <c r="O29" s="17">
        <f t="shared" si="3"/>
        <v>2.1378545241472495</v>
      </c>
      <c r="P29" s="3"/>
      <c r="R29" s="17">
        <f t="shared" si="4"/>
        <v>1140.9010025485159</v>
      </c>
      <c r="S29" s="3"/>
      <c r="U29" s="17">
        <f t="shared" si="5"/>
        <v>1052.9015258456884</v>
      </c>
      <c r="AD29" s="7">
        <v>43126</v>
      </c>
    </row>
    <row r="30" spans="1:30" x14ac:dyDescent="0.35">
      <c r="A30" s="5" t="s">
        <v>41</v>
      </c>
      <c r="B30" s="7">
        <v>43150</v>
      </c>
      <c r="C30" s="8">
        <v>0.69164351851851846</v>
      </c>
      <c r="D30" s="5" t="s">
        <v>42</v>
      </c>
      <c r="E30" s="5">
        <v>2.4359999999999999</v>
      </c>
      <c r="F30" s="9">
        <v>39.104599999999998</v>
      </c>
      <c r="G30" s="9" t="s">
        <v>43</v>
      </c>
      <c r="H30" s="9">
        <v>3.343</v>
      </c>
      <c r="I30" s="9">
        <v>3828.0324999999998</v>
      </c>
      <c r="J30" s="9" t="s">
        <v>44</v>
      </c>
      <c r="K30" s="9">
        <v>3.5760000000000001</v>
      </c>
      <c r="L30" s="9">
        <v>733.08069999999998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43126</v>
      </c>
    </row>
    <row r="31" spans="1:30" x14ac:dyDescent="0.35">
      <c r="A31" s="5" t="s">
        <v>41</v>
      </c>
      <c r="B31" s="7">
        <v>43150</v>
      </c>
      <c r="C31" s="8">
        <v>0.69571759259259258</v>
      </c>
      <c r="D31" s="5" t="s">
        <v>42</v>
      </c>
      <c r="E31" s="5">
        <v>2.4460000000000002</v>
      </c>
      <c r="F31" s="9">
        <v>39.109400000000001</v>
      </c>
      <c r="G31" s="9" t="s">
        <v>43</v>
      </c>
      <c r="H31" s="9">
        <v>3.3530000000000002</v>
      </c>
      <c r="I31" s="9">
        <v>3821.7660000000001</v>
      </c>
      <c r="J31" s="9" t="s">
        <v>44</v>
      </c>
      <c r="K31" s="9">
        <v>3.5859999999999999</v>
      </c>
      <c r="L31" s="9">
        <v>737.78700000000003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43126</v>
      </c>
    </row>
    <row r="32" spans="1:30" x14ac:dyDescent="0.35">
      <c r="A32" s="5" t="s">
        <v>41</v>
      </c>
      <c r="B32" s="7">
        <v>43150</v>
      </c>
      <c r="C32" s="8">
        <v>0.69938657407407412</v>
      </c>
      <c r="D32" s="5" t="s">
        <v>42</v>
      </c>
      <c r="E32" s="5">
        <v>2.4359999999999999</v>
      </c>
      <c r="F32" s="9">
        <v>39.2393</v>
      </c>
      <c r="G32" s="9" t="s">
        <v>43</v>
      </c>
      <c r="H32" s="9">
        <v>3.3460000000000001</v>
      </c>
      <c r="I32" s="9">
        <v>3841.2523000000001</v>
      </c>
      <c r="J32" s="9" t="s">
        <v>44</v>
      </c>
      <c r="K32" s="9">
        <v>3.5760000000000001</v>
      </c>
      <c r="L32" s="9">
        <v>741.88570000000004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43126</v>
      </c>
    </row>
    <row r="33" spans="1:30" x14ac:dyDescent="0.35">
      <c r="A33" s="5" t="s">
        <v>41</v>
      </c>
      <c r="B33" s="7">
        <v>43150</v>
      </c>
      <c r="C33" s="8">
        <v>0.70346064814814813</v>
      </c>
      <c r="D33" s="5" t="s">
        <v>42</v>
      </c>
      <c r="E33" s="5">
        <v>2.4430000000000001</v>
      </c>
      <c r="F33" s="9">
        <v>39.151400000000002</v>
      </c>
      <c r="G33" s="9" t="s">
        <v>43</v>
      </c>
      <c r="H33" s="9">
        <v>3.35</v>
      </c>
      <c r="I33" s="9">
        <v>3844.8040000000001</v>
      </c>
      <c r="J33" s="9" t="s">
        <v>44</v>
      </c>
      <c r="K33" s="9">
        <v>3.5830000000000002</v>
      </c>
      <c r="L33" s="9">
        <v>741.89639999999997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43126</v>
      </c>
    </row>
    <row r="34" spans="1:30" x14ac:dyDescent="0.35">
      <c r="A34" t="s">
        <v>65</v>
      </c>
      <c r="B34" s="27">
        <v>43150</v>
      </c>
      <c r="C34" s="28">
        <v>0.70754629629629628</v>
      </c>
      <c r="D34" t="s">
        <v>42</v>
      </c>
      <c r="E34">
        <v>2.4430000000000001</v>
      </c>
      <c r="F34" s="29">
        <v>19.849699999999999</v>
      </c>
      <c r="G34" s="29" t="s">
        <v>43</v>
      </c>
      <c r="H34" s="29">
        <v>3.3530000000000002</v>
      </c>
      <c r="I34" s="29">
        <v>5744.4333999999999</v>
      </c>
      <c r="J34" s="29" t="s">
        <v>44</v>
      </c>
      <c r="K34" s="29">
        <v>3.5830000000000002</v>
      </c>
      <c r="L34" s="29">
        <v>547.73770000000002</v>
      </c>
      <c r="O34" s="19">
        <f t="shared" ref="O34:O41" si="6">($O$2/$M$2)*F34</f>
        <v>2.1421496801077069</v>
      </c>
      <c r="R34" s="19">
        <f t="shared" ref="R34:R42" si="7">($R$2/$P$2)*I34</f>
        <v>580.70420667442988</v>
      </c>
      <c r="U34" s="19">
        <f>($S$2/$U$2)*L34</f>
        <v>995.82213716771957</v>
      </c>
      <c r="AD34" s="7">
        <v>43126</v>
      </c>
    </row>
    <row r="35" spans="1:30" x14ac:dyDescent="0.35">
      <c r="A35" t="s">
        <v>66</v>
      </c>
      <c r="B35" s="27">
        <v>43150</v>
      </c>
      <c r="C35" s="28">
        <v>0.71163194444444444</v>
      </c>
      <c r="D35" t="s">
        <v>42</v>
      </c>
      <c r="E35">
        <v>2.4430000000000001</v>
      </c>
      <c r="F35" s="29">
        <v>20.097999999999999</v>
      </c>
      <c r="G35" s="29" t="s">
        <v>43</v>
      </c>
      <c r="H35" s="29">
        <v>3.3530000000000002</v>
      </c>
      <c r="I35" s="29">
        <v>5976.2435999999998</v>
      </c>
      <c r="J35" s="29" t="s">
        <v>44</v>
      </c>
      <c r="K35" s="29">
        <v>3.5830000000000002</v>
      </c>
      <c r="L35" s="29">
        <v>551.90039999999999</v>
      </c>
      <c r="O35" s="19">
        <f t="shared" si="6"/>
        <v>2.1689458415394034</v>
      </c>
      <c r="R35" s="19">
        <f t="shared" si="7"/>
        <v>604.13787696296356</v>
      </c>
      <c r="U35" s="19">
        <f>($S$2/$U$2)*L35</f>
        <v>1003.390191750028</v>
      </c>
      <c r="AD35" s="7">
        <v>43126</v>
      </c>
    </row>
    <row r="36" spans="1:30" x14ac:dyDescent="0.35">
      <c r="A36" t="s">
        <v>67</v>
      </c>
      <c r="B36" s="27">
        <v>43150</v>
      </c>
      <c r="C36" s="28">
        <v>0.7157175925925926</v>
      </c>
      <c r="D36" t="s">
        <v>42</v>
      </c>
      <c r="E36">
        <v>2.4460000000000002</v>
      </c>
      <c r="F36" s="29">
        <v>19.715699999999998</v>
      </c>
      <c r="G36" s="29" t="s">
        <v>43</v>
      </c>
      <c r="H36" s="29">
        <v>3.3530000000000002</v>
      </c>
      <c r="I36" s="29">
        <v>5909.7233999999999</v>
      </c>
      <c r="J36" s="29" t="s">
        <v>44</v>
      </c>
      <c r="K36" s="29">
        <v>3.5830000000000002</v>
      </c>
      <c r="L36" s="29">
        <v>565.04819999999995</v>
      </c>
      <c r="O36" s="19">
        <f t="shared" si="6"/>
        <v>2.127688602250891</v>
      </c>
      <c r="R36" s="19">
        <f t="shared" si="7"/>
        <v>597.41335649610187</v>
      </c>
      <c r="T36" s="19">
        <f>($S$2/$U$2)*L36</f>
        <v>1027.2937322495293</v>
      </c>
      <c r="AD36" s="7">
        <v>43126</v>
      </c>
    </row>
    <row r="37" spans="1:30" x14ac:dyDescent="0.35">
      <c r="A37" t="s">
        <v>68</v>
      </c>
      <c r="B37" s="27">
        <v>43150</v>
      </c>
      <c r="C37" s="28">
        <v>0.71979166666666661</v>
      </c>
      <c r="D37" t="s">
        <v>42</v>
      </c>
      <c r="E37">
        <v>2.44</v>
      </c>
      <c r="F37" s="29">
        <v>19.797599999999999</v>
      </c>
      <c r="G37" s="29" t="s">
        <v>43</v>
      </c>
      <c r="H37" s="29">
        <v>3.3460000000000001</v>
      </c>
      <c r="I37" s="29">
        <v>7060.8566000000001</v>
      </c>
      <c r="J37" s="29" t="s">
        <v>44</v>
      </c>
      <c r="K37" s="29">
        <v>3.58</v>
      </c>
      <c r="L37" s="29">
        <v>557.18849999999998</v>
      </c>
      <c r="O37" s="19">
        <f t="shared" si="6"/>
        <v>2.1365271267021839</v>
      </c>
      <c r="R37" s="19">
        <f t="shared" si="7"/>
        <v>713.7812983165428</v>
      </c>
      <c r="U37" s="19">
        <f>($S$2/$U$2)*L37</f>
        <v>1013.0042954415514</v>
      </c>
      <c r="AD37" s="7">
        <v>43126</v>
      </c>
    </row>
    <row r="38" spans="1:30" x14ac:dyDescent="0.35">
      <c r="A38" t="s">
        <v>69</v>
      </c>
      <c r="B38" s="27">
        <v>43150</v>
      </c>
      <c r="C38" s="28">
        <v>0.72512731481481485</v>
      </c>
      <c r="D38" t="s">
        <v>42</v>
      </c>
      <c r="E38">
        <v>2.4430000000000001</v>
      </c>
      <c r="F38" s="29">
        <v>19.797599999999999</v>
      </c>
      <c r="G38" s="29" t="s">
        <v>43</v>
      </c>
      <c r="H38" s="29">
        <v>3.3530000000000002</v>
      </c>
      <c r="I38" s="29">
        <v>6002.2915999999996</v>
      </c>
      <c r="J38" s="29" t="s">
        <v>44</v>
      </c>
      <c r="K38" s="29">
        <v>3.5830000000000002</v>
      </c>
      <c r="L38" s="29">
        <v>555.23699999999997</v>
      </c>
      <c r="O38" s="19">
        <f t="shared" si="6"/>
        <v>2.1365271267021839</v>
      </c>
      <c r="R38" s="19">
        <f t="shared" si="7"/>
        <v>606.77106671766694</v>
      </c>
      <c r="U38" s="19">
        <f>($S$2/$U$2)*L38</f>
        <v>1009.4563437473687</v>
      </c>
      <c r="AD38" s="7">
        <v>43126</v>
      </c>
    </row>
    <row r="39" spans="1:30" x14ac:dyDescent="0.35">
      <c r="A39" t="s">
        <v>70</v>
      </c>
      <c r="B39" s="27">
        <v>43150</v>
      </c>
      <c r="C39" s="28">
        <v>0.72921296296296301</v>
      </c>
      <c r="D39" t="s">
        <v>42</v>
      </c>
      <c r="E39">
        <v>2.4430000000000001</v>
      </c>
      <c r="F39" s="29">
        <v>19.048999999999999</v>
      </c>
      <c r="G39" s="29" t="s">
        <v>43</v>
      </c>
      <c r="H39" s="29">
        <v>3.35</v>
      </c>
      <c r="I39" s="29">
        <v>6984.9620000000004</v>
      </c>
      <c r="J39" s="29" t="s">
        <v>44</v>
      </c>
      <c r="K39" s="29">
        <v>3.5830000000000002</v>
      </c>
      <c r="L39" s="29">
        <v>551.62639999999999</v>
      </c>
      <c r="O39" s="26">
        <f t="shared" si="6"/>
        <v>2.0557393439886602</v>
      </c>
      <c r="R39" s="16">
        <f t="shared" si="7"/>
        <v>706.10912067690424</v>
      </c>
      <c r="U39" s="16">
        <f>($S$2/$U$2)*L39</f>
        <v>1002.892042242364</v>
      </c>
      <c r="AD39" s="7">
        <v>43126</v>
      </c>
    </row>
    <row r="40" spans="1:30" x14ac:dyDescent="0.35">
      <c r="A40" t="s">
        <v>71</v>
      </c>
      <c r="B40" s="27">
        <v>43150</v>
      </c>
      <c r="C40" s="28">
        <v>0.73287037037037039</v>
      </c>
      <c r="D40" t="s">
        <v>42</v>
      </c>
      <c r="E40">
        <v>2.4460000000000002</v>
      </c>
      <c r="F40" s="29">
        <v>19.529199999999999</v>
      </c>
      <c r="G40" s="29" t="s">
        <v>43</v>
      </c>
      <c r="H40" s="29">
        <v>3.3530000000000002</v>
      </c>
      <c r="I40" s="29">
        <v>8135.7268000000004</v>
      </c>
      <c r="J40" s="29" t="s">
        <v>44</v>
      </c>
      <c r="K40" s="29">
        <v>3.5859999999999999</v>
      </c>
      <c r="L40" s="29">
        <v>560.73400000000004</v>
      </c>
      <c r="O40" s="16">
        <f t="shared" si="6"/>
        <v>2.107561803591965</v>
      </c>
      <c r="R40" s="16">
        <f t="shared" si="7"/>
        <v>822.43982097762648</v>
      </c>
      <c r="U40" s="16">
        <f>($S$2/$U$2)*L40</f>
        <v>1019.4502409868886</v>
      </c>
      <c r="AD40" s="7">
        <v>43126</v>
      </c>
    </row>
    <row r="41" spans="1:30" x14ac:dyDescent="0.35">
      <c r="A41" t="s">
        <v>72</v>
      </c>
      <c r="B41" s="27">
        <v>43150</v>
      </c>
      <c r="C41" s="28">
        <v>0.73694444444444451</v>
      </c>
      <c r="D41" t="s">
        <v>42</v>
      </c>
      <c r="E41">
        <v>2.4430000000000001</v>
      </c>
      <c r="F41" s="29">
        <v>18.592600000000001</v>
      </c>
      <c r="G41" s="29" t="s">
        <v>43</v>
      </c>
      <c r="H41" s="29">
        <v>3.3530000000000002</v>
      </c>
      <c r="I41" s="29">
        <v>9071.8536999999997</v>
      </c>
      <c r="J41" s="29" t="s">
        <v>44</v>
      </c>
      <c r="K41" s="29">
        <v>3.5830000000000002</v>
      </c>
      <c r="L41" s="29">
        <v>563.53970000000004</v>
      </c>
      <c r="O41" s="16">
        <f t="shared" si="6"/>
        <v>2.0064853444823121</v>
      </c>
      <c r="R41" s="16">
        <f t="shared" si="7"/>
        <v>917.07279710562773</v>
      </c>
      <c r="U41" s="16">
        <f>($S$2/$U$2)*L41</f>
        <v>1024.5511828615331</v>
      </c>
      <c r="AD41" s="7">
        <v>43126</v>
      </c>
    </row>
    <row r="42" spans="1:30" x14ac:dyDescent="0.35">
      <c r="A42" t="s">
        <v>73</v>
      </c>
      <c r="B42" s="27">
        <v>43150</v>
      </c>
      <c r="C42" s="28">
        <v>0.74103009259259256</v>
      </c>
      <c r="D42" t="s">
        <v>42</v>
      </c>
      <c r="E42">
        <v>2.44</v>
      </c>
      <c r="F42" s="29">
        <v>18.538599999999999</v>
      </c>
      <c r="G42" s="29" t="s">
        <v>43</v>
      </c>
      <c r="H42" s="29">
        <v>3.3460000000000001</v>
      </c>
      <c r="I42" s="29">
        <v>9372.0658000000003</v>
      </c>
      <c r="J42" s="29" t="s">
        <v>44</v>
      </c>
      <c r="K42" s="29">
        <v>3.58</v>
      </c>
      <c r="L42" s="29">
        <v>557.13679999999999</v>
      </c>
      <c r="N42" s="16">
        <f>($O$2/$M$2)*F42</f>
        <v>2.0006577459429984</v>
      </c>
      <c r="R42" s="16">
        <f t="shared" si="7"/>
        <v>947.42120872870703</v>
      </c>
      <c r="T42" s="16">
        <f>($S$2/$U$2)*L42</f>
        <v>1012.9103015380981</v>
      </c>
      <c r="AD42" s="7">
        <v>43126</v>
      </c>
    </row>
    <row r="43" spans="1:30" x14ac:dyDescent="0.35">
      <c r="O43" s="16">
        <f>($O$2/$M$2)*F43</f>
        <v>0</v>
      </c>
      <c r="Q43" s="16">
        <f>($R$2/$P$2)*I43</f>
        <v>0</v>
      </c>
      <c r="U43" s="16">
        <f>($S$2/$U$2)*L43</f>
        <v>0</v>
      </c>
      <c r="AD43" s="7">
        <v>43126</v>
      </c>
    </row>
    <row r="44" spans="1:30" x14ac:dyDescent="0.35">
      <c r="A44" s="5" t="s">
        <v>41</v>
      </c>
      <c r="B44" s="7">
        <v>43150</v>
      </c>
      <c r="C44" s="8">
        <v>0.74468749999999995</v>
      </c>
      <c r="D44" s="5" t="s">
        <v>42</v>
      </c>
      <c r="E44" s="5">
        <v>2.4460000000000002</v>
      </c>
      <c r="F44" s="9">
        <v>39.4392</v>
      </c>
      <c r="G44" s="9" t="s">
        <v>43</v>
      </c>
      <c r="H44" s="9">
        <v>3.3530000000000002</v>
      </c>
      <c r="I44" s="9">
        <v>3831.9488000000001</v>
      </c>
      <c r="J44" s="9" t="s">
        <v>44</v>
      </c>
      <c r="K44" s="9">
        <v>3.5830000000000002</v>
      </c>
      <c r="L44" s="9">
        <v>727.56640000000004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43126</v>
      </c>
    </row>
    <row r="45" spans="1:30" x14ac:dyDescent="0.35">
      <c r="A45" s="5" t="s">
        <v>41</v>
      </c>
      <c r="B45" s="7">
        <v>43150</v>
      </c>
      <c r="C45" s="8">
        <v>0.74834490740740733</v>
      </c>
      <c r="D45" s="5" t="s">
        <v>42</v>
      </c>
      <c r="E45" s="5">
        <v>2.44</v>
      </c>
      <c r="F45" s="9">
        <v>39.440100000000001</v>
      </c>
      <c r="G45" s="9" t="s">
        <v>43</v>
      </c>
      <c r="H45" s="9">
        <v>3.3460000000000001</v>
      </c>
      <c r="I45" s="9">
        <v>3841.0205000000001</v>
      </c>
      <c r="J45" s="9" t="s">
        <v>44</v>
      </c>
      <c r="K45" s="9">
        <v>3.5830000000000002</v>
      </c>
      <c r="L45" s="9">
        <v>735.54750000000001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43126</v>
      </c>
    </row>
    <row r="46" spans="1:30" x14ac:dyDescent="0.35">
      <c r="A46" s="5" t="s">
        <v>41</v>
      </c>
      <c r="B46" s="7">
        <v>43150</v>
      </c>
      <c r="C46" s="8">
        <v>0.75241898148148145</v>
      </c>
      <c r="D46" s="5" t="s">
        <v>42</v>
      </c>
      <c r="E46" s="5">
        <v>2.4460000000000002</v>
      </c>
      <c r="F46" s="9">
        <v>39.062899999999999</v>
      </c>
      <c r="G46" s="9" t="s">
        <v>43</v>
      </c>
      <c r="H46" s="9">
        <v>3.3530000000000002</v>
      </c>
      <c r="I46" s="9">
        <v>3821.183</v>
      </c>
      <c r="J46" s="9" t="s">
        <v>44</v>
      </c>
      <c r="K46" s="9">
        <v>3.5859999999999999</v>
      </c>
      <c r="L46" s="9">
        <v>733.99019999999996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43126</v>
      </c>
    </row>
    <row r="47" spans="1:30" x14ac:dyDescent="0.35">
      <c r="A47" s="5" t="s">
        <v>41</v>
      </c>
      <c r="B47" s="7">
        <v>43150</v>
      </c>
      <c r="C47" s="8">
        <v>0.75651620370370365</v>
      </c>
      <c r="D47" s="5" t="s">
        <v>42</v>
      </c>
      <c r="E47" s="5">
        <v>2.4460000000000002</v>
      </c>
      <c r="F47" s="9">
        <v>39.557099999999998</v>
      </c>
      <c r="G47" s="9" t="s">
        <v>43</v>
      </c>
      <c r="H47" s="9">
        <v>3.3530000000000002</v>
      </c>
      <c r="I47" s="9">
        <v>3830.4274</v>
      </c>
      <c r="J47" s="9" t="s">
        <v>44</v>
      </c>
      <c r="K47" s="9">
        <v>3.5859999999999999</v>
      </c>
      <c r="L47" s="9">
        <v>735.11980000000005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43126</v>
      </c>
    </row>
    <row r="48" spans="1:30" x14ac:dyDescent="0.35">
      <c r="A48" t="s">
        <v>74</v>
      </c>
      <c r="B48" s="27">
        <v>43150</v>
      </c>
      <c r="C48" s="28">
        <v>0.76059027777777777</v>
      </c>
      <c r="D48" t="s">
        <v>42</v>
      </c>
      <c r="E48">
        <v>2.4430000000000001</v>
      </c>
      <c r="F48" s="29">
        <v>19.635400000000001</v>
      </c>
      <c r="G48" s="29" t="s">
        <v>43</v>
      </c>
      <c r="H48" s="29">
        <v>3.3530000000000002</v>
      </c>
      <c r="I48" s="29">
        <v>5406.3706000000002</v>
      </c>
      <c r="J48" s="29" t="s">
        <v>44</v>
      </c>
      <c r="K48" s="29">
        <v>3.5830000000000002</v>
      </c>
      <c r="L48" s="29">
        <v>557.53620000000001</v>
      </c>
      <c r="O48" s="22">
        <f>($O$2/$M$2)*F49</f>
        <v>1.9403313092119543</v>
      </c>
      <c r="R48" s="22">
        <f>($R$2/$P$2)*I49</f>
        <v>656.81195290001426</v>
      </c>
      <c r="U48" s="22">
        <f>($S$2/$U$2)*L49</f>
        <v>949.47841579907686</v>
      </c>
      <c r="AD48" s="7">
        <v>43126</v>
      </c>
    </row>
    <row r="49" spans="1:30" x14ac:dyDescent="0.35">
      <c r="A49" t="s">
        <v>75</v>
      </c>
      <c r="B49" s="27">
        <v>43150</v>
      </c>
      <c r="C49" s="28">
        <v>0.76444444444444448</v>
      </c>
      <c r="D49" t="s">
        <v>42</v>
      </c>
      <c r="E49">
        <v>2.44</v>
      </c>
      <c r="F49" s="29">
        <v>17.979600000000001</v>
      </c>
      <c r="G49" s="29" t="s">
        <v>43</v>
      </c>
      <c r="H49" s="29">
        <v>3.35</v>
      </c>
      <c r="I49" s="29">
        <v>6497.3053</v>
      </c>
      <c r="J49" s="29" t="s">
        <v>44</v>
      </c>
      <c r="K49" s="29">
        <v>3.58</v>
      </c>
      <c r="L49" s="29">
        <v>522.24699999999996</v>
      </c>
      <c r="O49" s="22">
        <f>($O$2/$M$2)*F50</f>
        <v>2.0353643327993556</v>
      </c>
      <c r="R49" s="22">
        <f>($R$2/$P$2)*I50</f>
        <v>746.83727153487109</v>
      </c>
      <c r="U49" s="22">
        <f>($S$2/$U$2)*L50</f>
        <v>1011.9350920639708</v>
      </c>
      <c r="AD49" s="7">
        <v>43126</v>
      </c>
    </row>
    <row r="50" spans="1:30" x14ac:dyDescent="0.35">
      <c r="A50" t="s">
        <v>76</v>
      </c>
      <c r="B50" s="27">
        <v>43150</v>
      </c>
      <c r="C50" s="28">
        <v>0.76853009259259253</v>
      </c>
      <c r="D50" t="s">
        <v>42</v>
      </c>
      <c r="E50">
        <v>2.44</v>
      </c>
      <c r="F50" s="29">
        <v>18.860199999999999</v>
      </c>
      <c r="G50" s="29" t="s">
        <v>43</v>
      </c>
      <c r="H50" s="29">
        <v>3.3460000000000001</v>
      </c>
      <c r="I50" s="29">
        <v>7387.8523999999998</v>
      </c>
      <c r="J50" s="29" t="s">
        <v>44</v>
      </c>
      <c r="K50" s="29">
        <v>3.5760000000000001</v>
      </c>
      <c r="L50" s="29">
        <v>556.60040000000004</v>
      </c>
      <c r="O50" s="22">
        <f>($O$2/$M$2)*F51</f>
        <v>1.9832612851182323</v>
      </c>
      <c r="R50" s="22">
        <f>($R$2/$P$2)*I51</f>
        <v>855.55503287824342</v>
      </c>
      <c r="U50" s="22">
        <f>($S$2/$U$2)*L51</f>
        <v>1017.6667203043402</v>
      </c>
      <c r="AD50" s="7">
        <v>43126</v>
      </c>
    </row>
    <row r="51" spans="1:30" x14ac:dyDescent="0.35">
      <c r="A51" t="s">
        <v>77</v>
      </c>
      <c r="B51" s="27">
        <v>43150</v>
      </c>
      <c r="C51" s="28">
        <v>0.77260416666666665</v>
      </c>
      <c r="D51" t="s">
        <v>42</v>
      </c>
      <c r="E51">
        <v>2.4430000000000001</v>
      </c>
      <c r="F51" s="29">
        <v>18.377400000000002</v>
      </c>
      <c r="G51" s="29" t="s">
        <v>43</v>
      </c>
      <c r="H51" s="29">
        <v>3.3530000000000002</v>
      </c>
      <c r="I51" s="29">
        <v>8463.3086000000003</v>
      </c>
      <c r="J51" s="29" t="s">
        <v>44</v>
      </c>
      <c r="K51" s="29">
        <v>3.5830000000000002</v>
      </c>
      <c r="L51" s="29">
        <v>559.75300000000004</v>
      </c>
      <c r="N51" s="22">
        <f>($O$2/$M$2)*F52</f>
        <v>1.8897607041096871</v>
      </c>
      <c r="R51" s="22">
        <f>($R$2/$P$2)*I52</f>
        <v>905.72754822135551</v>
      </c>
      <c r="U51" s="22">
        <f>($S$2/$U$2)*L52</f>
        <v>1036.9171080669255</v>
      </c>
      <c r="AD51" s="7">
        <v>43126</v>
      </c>
    </row>
    <row r="52" spans="1:30" x14ac:dyDescent="0.35">
      <c r="A52" t="s">
        <v>78</v>
      </c>
      <c r="B52" s="27">
        <v>43150</v>
      </c>
      <c r="C52" s="28">
        <v>0.77668981481481481</v>
      </c>
      <c r="D52" t="s">
        <v>42</v>
      </c>
      <c r="E52">
        <v>2.44</v>
      </c>
      <c r="F52" s="29">
        <v>17.510999999999999</v>
      </c>
      <c r="G52" s="29" t="s">
        <v>43</v>
      </c>
      <c r="H52" s="29">
        <v>3.3460000000000001</v>
      </c>
      <c r="I52" s="29">
        <v>8959.6244000000006</v>
      </c>
      <c r="J52" s="29" t="s">
        <v>44</v>
      </c>
      <c r="K52" s="29">
        <v>3.5760000000000001</v>
      </c>
      <c r="L52" s="29">
        <v>570.34140000000002</v>
      </c>
      <c r="O52" s="22">
        <f>($O$2/$M$2)*F53</f>
        <v>2.1352321048045586</v>
      </c>
      <c r="Q52" s="22">
        <f>($R$2/$P$2)*I53</f>
        <v>502.59377851889116</v>
      </c>
      <c r="T52" s="22">
        <f>($S$2/$U$2)*L53</f>
        <v>1004.3415845871102</v>
      </c>
      <c r="AD52" s="7">
        <v>43126</v>
      </c>
    </row>
    <row r="53" spans="1:30" x14ac:dyDescent="0.35">
      <c r="A53" t="s">
        <v>79</v>
      </c>
      <c r="B53" s="27">
        <v>43150</v>
      </c>
      <c r="C53" s="28">
        <v>0.78034722222222219</v>
      </c>
      <c r="D53" t="s">
        <v>42</v>
      </c>
      <c r="E53">
        <v>2.4430000000000001</v>
      </c>
      <c r="F53" s="29">
        <v>19.785599999999999</v>
      </c>
      <c r="G53" s="29" t="s">
        <v>43</v>
      </c>
      <c r="H53" s="29">
        <v>3.3530000000000002</v>
      </c>
      <c r="I53" s="29">
        <v>4971.7506000000003</v>
      </c>
      <c r="J53" s="29" t="s">
        <v>44</v>
      </c>
      <c r="K53" s="29">
        <v>3.5830000000000002</v>
      </c>
      <c r="L53" s="29">
        <v>552.42370000000005</v>
      </c>
      <c r="O53" s="24">
        <f>($O$2/$M$2)*F54</f>
        <v>2.0647397461771559</v>
      </c>
      <c r="R53" s="24">
        <f>($R$2/$P$2)*I54</f>
        <v>629.35214477681006</v>
      </c>
      <c r="U53" s="24">
        <f>($S$2/$U$2)*L54</f>
        <v>1010.8278911509514</v>
      </c>
      <c r="AD53" s="7">
        <v>43126</v>
      </c>
    </row>
    <row r="54" spans="1:30" x14ac:dyDescent="0.35">
      <c r="A54" t="s">
        <v>80</v>
      </c>
      <c r="B54" s="27">
        <v>43150</v>
      </c>
      <c r="C54" s="28">
        <v>0.78443287037037035</v>
      </c>
      <c r="D54" t="s">
        <v>42</v>
      </c>
      <c r="E54">
        <v>2.4460000000000002</v>
      </c>
      <c r="F54" s="29">
        <v>19.132400000000001</v>
      </c>
      <c r="G54" s="29" t="s">
        <v>43</v>
      </c>
      <c r="H54" s="29">
        <v>3.3530000000000002</v>
      </c>
      <c r="I54" s="29">
        <v>6225.6678000000002</v>
      </c>
      <c r="J54" s="29" t="s">
        <v>44</v>
      </c>
      <c r="K54" s="29">
        <v>3.5830000000000002</v>
      </c>
      <c r="L54" s="29">
        <v>555.9914</v>
      </c>
      <c r="O54" s="24">
        <f>($O$2/$M$2)*F55</f>
        <v>1.9734946616403082</v>
      </c>
      <c r="R54" s="24">
        <f>($R$2/$P$2)*I55</f>
        <v>693.65412707176336</v>
      </c>
      <c r="U54" s="24">
        <f>($S$2/$U$2)*L55</f>
        <v>1006.4314490362331</v>
      </c>
      <c r="AD54" s="7">
        <v>43126</v>
      </c>
    </row>
    <row r="55" spans="1:30" x14ac:dyDescent="0.35">
      <c r="A55" t="s">
        <v>81</v>
      </c>
      <c r="B55" s="27">
        <v>43151</v>
      </c>
      <c r="C55" s="28">
        <v>0.49181712962962965</v>
      </c>
      <c r="D55" t="s">
        <v>42</v>
      </c>
      <c r="E55">
        <v>2.4359999999999999</v>
      </c>
      <c r="F55" s="29">
        <v>18.286899999999999</v>
      </c>
      <c r="G55" s="29" t="s">
        <v>43</v>
      </c>
      <c r="H55" s="29">
        <v>3.343</v>
      </c>
      <c r="I55" s="29">
        <v>6861.7548999999999</v>
      </c>
      <c r="J55" s="29" t="s">
        <v>44</v>
      </c>
      <c r="K55" s="29">
        <v>3.5760000000000001</v>
      </c>
      <c r="L55" s="29">
        <v>553.57320000000004</v>
      </c>
      <c r="O55" s="24">
        <f>($O$2/$M$2)*F56</f>
        <v>1.9119703296539605</v>
      </c>
      <c r="R55" s="24">
        <f>($R$2/$P$2)*I56</f>
        <v>778.94018937968156</v>
      </c>
      <c r="U55" s="24">
        <f>($S$2/$U$2)*L56</f>
        <v>1009.1774527456329</v>
      </c>
      <c r="AD55" s="7">
        <v>43126</v>
      </c>
    </row>
    <row r="56" spans="1:30" x14ac:dyDescent="0.35">
      <c r="A56" t="s">
        <v>82</v>
      </c>
      <c r="B56" s="27">
        <v>43151</v>
      </c>
      <c r="C56" s="28">
        <v>0.49589120370370371</v>
      </c>
      <c r="D56" t="s">
        <v>42</v>
      </c>
      <c r="E56">
        <v>2.4460000000000002</v>
      </c>
      <c r="F56" s="29">
        <v>17.716799999999999</v>
      </c>
      <c r="G56" s="29" t="s">
        <v>43</v>
      </c>
      <c r="H56" s="29">
        <v>3.35</v>
      </c>
      <c r="I56" s="29">
        <v>7705.4204</v>
      </c>
      <c r="J56" s="29" t="s">
        <v>44</v>
      </c>
      <c r="K56" s="29">
        <v>3.5830000000000002</v>
      </c>
      <c r="L56" s="29">
        <v>555.08360000000005</v>
      </c>
      <c r="N56" s="24">
        <f>($O$2/$M$2)*F57</f>
        <v>1.9269062488732389</v>
      </c>
      <c r="R56" s="24">
        <f>($R$2/$P$2)*I57</f>
        <v>873.68540562533678</v>
      </c>
      <c r="T56" s="24">
        <f>($S$2/$U$2)*L57</f>
        <v>1025.6092960493447</v>
      </c>
      <c r="AD56" s="7">
        <v>43126</v>
      </c>
    </row>
    <row r="57" spans="1:30" x14ac:dyDescent="0.35">
      <c r="A57" t="s">
        <v>83</v>
      </c>
      <c r="B57" s="27">
        <v>43151</v>
      </c>
      <c r="C57" s="28">
        <v>0.4995486111111111</v>
      </c>
      <c r="D57" t="s">
        <v>42</v>
      </c>
      <c r="E57">
        <v>2.44</v>
      </c>
      <c r="F57" s="29">
        <v>17.8552</v>
      </c>
      <c r="G57" s="29" t="s">
        <v>43</v>
      </c>
      <c r="H57" s="29">
        <v>3.343</v>
      </c>
      <c r="I57" s="29">
        <v>8642.6576000000005</v>
      </c>
      <c r="J57" s="29" t="s">
        <v>44</v>
      </c>
      <c r="K57" s="29">
        <v>3.5760000000000001</v>
      </c>
      <c r="L57" s="29">
        <v>564.12170000000003</v>
      </c>
      <c r="M57" s="3"/>
      <c r="N57" s="2"/>
      <c r="O57" s="24">
        <f>($O$2/$M$2)*F58</f>
        <v>4.237775698543226</v>
      </c>
      <c r="P57" s="3"/>
      <c r="Q57" s="24">
        <f>($R$2/$P$2)*I58</f>
        <v>384.53643237329555</v>
      </c>
      <c r="S57" s="3"/>
      <c r="U57" s="24">
        <f>($S$2/$U$2)*L58</f>
        <v>1321.399019897618</v>
      </c>
      <c r="AD57" s="7">
        <v>43126</v>
      </c>
    </row>
    <row r="58" spans="1:30" x14ac:dyDescent="0.35">
      <c r="A58" s="5" t="s">
        <v>41</v>
      </c>
      <c r="B58" s="7">
        <v>43151</v>
      </c>
      <c r="C58" s="8">
        <v>0.50320601851851854</v>
      </c>
      <c r="D58" s="5" t="s">
        <v>42</v>
      </c>
      <c r="E58" s="5">
        <v>2.4460000000000002</v>
      </c>
      <c r="F58" s="9">
        <v>39.268300000000004</v>
      </c>
      <c r="G58" s="9" t="s">
        <v>43</v>
      </c>
      <c r="H58" s="9">
        <v>3.3530000000000002</v>
      </c>
      <c r="I58" s="9">
        <v>3803.9054999999998</v>
      </c>
      <c r="J58" s="9" t="s">
        <v>44</v>
      </c>
      <c r="K58" s="9">
        <v>3.5830000000000002</v>
      </c>
      <c r="L58" s="9">
        <v>726.81659999999999</v>
      </c>
      <c r="AD58" s="7">
        <v>43126</v>
      </c>
    </row>
    <row r="59" spans="1:30" x14ac:dyDescent="0.35">
      <c r="A59" s="5" t="s">
        <v>41</v>
      </c>
      <c r="B59" s="7">
        <v>43151</v>
      </c>
      <c r="C59" s="8">
        <v>0.50686342592592593</v>
      </c>
      <c r="D59" s="5" t="s">
        <v>42</v>
      </c>
      <c r="E59" s="5">
        <v>2.4430000000000001</v>
      </c>
      <c r="F59" s="9">
        <v>39.235599999999998</v>
      </c>
      <c r="G59" s="9" t="s">
        <v>43</v>
      </c>
      <c r="H59" s="9">
        <v>3.35</v>
      </c>
      <c r="I59" s="9">
        <v>3810.32</v>
      </c>
      <c r="J59" s="9" t="s">
        <v>44</v>
      </c>
      <c r="K59" s="9">
        <v>3.5830000000000002</v>
      </c>
      <c r="L59" s="9">
        <v>725.91189999999995</v>
      </c>
    </row>
    <row r="60" spans="1:30" x14ac:dyDescent="0.35">
      <c r="A60" s="5" t="s">
        <v>41</v>
      </c>
      <c r="B60" s="7">
        <v>43151</v>
      </c>
      <c r="C60" s="8">
        <v>0.51052083333333331</v>
      </c>
      <c r="D60" s="5" t="s">
        <v>42</v>
      </c>
      <c r="E60" s="5">
        <v>2.4430000000000001</v>
      </c>
      <c r="F60" s="9">
        <v>38.721400000000003</v>
      </c>
      <c r="G60" s="9" t="s">
        <v>43</v>
      </c>
      <c r="H60" s="9">
        <v>3.35</v>
      </c>
      <c r="I60" s="9">
        <v>3783.9173999999998</v>
      </c>
      <c r="J60" s="9" t="s">
        <v>44</v>
      </c>
      <c r="K60" s="9">
        <v>3.5830000000000002</v>
      </c>
      <c r="L60" s="9">
        <v>727.79190000000006</v>
      </c>
    </row>
    <row r="61" spans="1:30" x14ac:dyDescent="0.35">
      <c r="A61" s="5" t="s">
        <v>41</v>
      </c>
      <c r="B61" s="7">
        <v>43151</v>
      </c>
      <c r="C61" s="8">
        <v>0.51460648148148147</v>
      </c>
      <c r="D61" s="5" t="s">
        <v>42</v>
      </c>
      <c r="E61" s="5">
        <v>2.4460000000000002</v>
      </c>
      <c r="F61" s="9">
        <v>38.885800000000003</v>
      </c>
      <c r="G61" s="9" t="s">
        <v>43</v>
      </c>
      <c r="H61" s="9">
        <v>3.35</v>
      </c>
      <c r="I61" s="9">
        <v>3786.1496000000002</v>
      </c>
      <c r="J61" s="9" t="s">
        <v>44</v>
      </c>
      <c r="K61" s="9">
        <v>3.5830000000000002</v>
      </c>
      <c r="L61" s="9">
        <v>719.7242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2020-04-20T09:13:54Z</dcterms:modified>
</cp:coreProperties>
</file>