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Steigung berechnen\"/>
    </mc:Choice>
  </mc:AlternateContent>
  <xr:revisionPtr revIDLastSave="0" documentId="13_ncr:1_{7597E18D-D0EF-41B5-9198-1F31877A69E8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3" i="1" l="1"/>
  <c r="O54" i="1"/>
  <c r="O55" i="1"/>
  <c r="O52" i="1"/>
  <c r="R53" i="1"/>
  <c r="R54" i="1"/>
  <c r="R55" i="1"/>
  <c r="R52" i="1"/>
  <c r="U53" i="1"/>
  <c r="U54" i="1"/>
  <c r="U55" i="1"/>
  <c r="U52" i="1"/>
  <c r="O38" i="1" l="1"/>
  <c r="O43" i="1"/>
  <c r="O42" i="1"/>
  <c r="O24" i="1"/>
  <c r="O13" i="1"/>
  <c r="O14" i="1"/>
  <c r="O21" i="1"/>
  <c r="O20" i="1"/>
  <c r="O12" i="1"/>
  <c r="O34" i="1"/>
  <c r="O8" i="1"/>
  <c r="O22" i="1"/>
  <c r="T2" i="1"/>
  <c r="S2" i="1"/>
  <c r="Q2" i="1"/>
  <c r="P2" i="1"/>
  <c r="O51" i="1"/>
  <c r="N2" i="1"/>
  <c r="AE2" i="1" s="1"/>
  <c r="U43" i="1" l="1"/>
  <c r="U24" i="1"/>
  <c r="R39" i="1"/>
  <c r="R43" i="1"/>
  <c r="U57" i="1"/>
  <c r="U49" i="1"/>
  <c r="R48" i="1"/>
  <c r="U51" i="1"/>
  <c r="U35" i="1"/>
  <c r="U42" i="1"/>
  <c r="U41" i="1"/>
  <c r="U8" i="1"/>
  <c r="R13" i="1"/>
  <c r="R24" i="1"/>
  <c r="U7" i="1"/>
  <c r="U6" i="1"/>
  <c r="O11" i="1"/>
  <c r="O23" i="1"/>
  <c r="O35" i="1"/>
  <c r="R9" i="1"/>
  <c r="U10" i="1"/>
  <c r="U14" i="1"/>
  <c r="U22" i="1"/>
  <c r="U34" i="1"/>
  <c r="U38" i="1"/>
  <c r="U50" i="1"/>
  <c r="O7" i="1"/>
  <c r="O15" i="1"/>
  <c r="O39" i="1"/>
  <c r="U12" i="1"/>
  <c r="U20" i="1"/>
  <c r="U36" i="1"/>
  <c r="U40" i="1"/>
  <c r="U48" i="1"/>
  <c r="U56" i="1"/>
  <c r="O56" i="1"/>
  <c r="O50" i="1"/>
  <c r="O48" i="1"/>
  <c r="O40" i="1"/>
  <c r="O36" i="1"/>
  <c r="O10" i="1"/>
  <c r="O6" i="1"/>
  <c r="O9" i="1"/>
  <c r="O37" i="1"/>
  <c r="O41" i="1"/>
  <c r="O49" i="1"/>
  <c r="O57" i="1"/>
  <c r="R6" i="1"/>
  <c r="R56" i="1"/>
  <c r="R50" i="1"/>
  <c r="R42" i="1"/>
  <c r="R40" i="1"/>
  <c r="R38" i="1"/>
  <c r="R36" i="1"/>
  <c r="R34" i="1"/>
  <c r="R22" i="1"/>
  <c r="R20" i="1"/>
  <c r="R14" i="1"/>
  <c r="R12" i="1"/>
  <c r="R10" i="1"/>
  <c r="R8" i="1"/>
  <c r="R57" i="1"/>
  <c r="R51" i="1"/>
  <c r="R49" i="1"/>
  <c r="R41" i="1"/>
  <c r="R37" i="1"/>
  <c r="R35" i="1"/>
  <c r="R23" i="1"/>
  <c r="R21" i="1"/>
  <c r="R15" i="1"/>
  <c r="R7" i="1"/>
  <c r="R11" i="1"/>
  <c r="U9" i="1"/>
  <c r="U11" i="1"/>
  <c r="U13" i="1"/>
  <c r="U15" i="1"/>
  <c r="U21" i="1"/>
  <c r="U23" i="1"/>
  <c r="U37" i="1"/>
  <c r="U39" i="1"/>
  <c r="AC6" i="1" l="1"/>
  <c r="AC11" i="1"/>
  <c r="AB6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AB12" i="1"/>
  <c r="AC8" i="1"/>
  <c r="Y7" i="1"/>
  <c r="Y8" i="1"/>
  <c r="Y10" i="1"/>
  <c r="Y11" i="1"/>
  <c r="Y12" i="1"/>
  <c r="Y13" i="1"/>
  <c r="AC13" i="1"/>
  <c r="AB13" i="1"/>
  <c r="AC7" i="1"/>
  <c r="AB7" i="1"/>
  <c r="AC10" i="1"/>
  <c r="AB10" i="1"/>
  <c r="AB11" i="1"/>
  <c r="AA10" i="1"/>
  <c r="Z10" i="1"/>
  <c r="AA8" i="1"/>
  <c r="Z8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<sst xmlns="http://schemas.openxmlformats.org/spreadsheetml/2006/main" count="254" uniqueCount="85">
  <si>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</si>
  <si>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</si>
  <si>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</si>
  <si>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</si>
  <si>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</si>
  <si>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</si>
  <si>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</si>
  <si>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</si>
  <si>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</si>
  <si>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</si>
  <si>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</si>
  <si>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</si>
  <si>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</si>
  <si>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</si>
  <si>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</si>
  <si>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</si>
  <si>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</si>
  <si>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</si>
  <si>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</si>
  <si>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</si>
  <si>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</si>
  <si>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</si>
  <si>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</si>
  <si>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</si>
  <si>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</si>
  <si>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</si>
  <si>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</si>
  <si>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</si>
  <si>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</si>
  <si>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</si>
  <si>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</si>
  <si>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</si>
  <si>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</si>
  <si>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</si>
  <si>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</si>
  <si>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</si>
  <si>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</si>
  <si>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</si>
  <si>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</si>
  <si>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</si>
  <si>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</si>
  <si>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</si>
  <si>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</si>
  <si>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</si>
  <si>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</si>
  <si>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</si>
  <si>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</si>
  <si>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</si>
  <si>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</si>
  <si>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</si>
  <si>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</si>
  <si>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</si>
  <si>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</si>
  <si>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</si>
  <si>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</si>
  <si>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</si>
  <si>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</si>
  <si>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</si>
  <si>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</si>
  <si>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</si>
  <si>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</si>
  <si>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</si>
  <si>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</si>
  <si>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</si>
  <si>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</si>
  <si>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</si>
  <si>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</si>
  <si>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</si>
  <si>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</si>
  <si>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</si>
  <si>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</si>
  <si>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</si>
  <si>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</si>
  <si>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</si>
  <si>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</si>
  <si>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</si>
  <si>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</si>
  <si>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</si>
  <si>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</si>
  <si>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</si>
  <si>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</si>
  <si>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</si>
  <si>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</si>
  <si>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</si>
  <si>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W1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</si>
</sst>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1"/>
  <sheetViews>
    <sheetView tabSelected="1" topLeftCell="N1" zoomScale="70" zoomScaleNormal="70" workbookViewId="0">
      <selection activeCell="P49" sqref="P49"/>
    </sheetView>
  </sheetViews>
  <sheetFormatPr baseColWidth="10" defaultRowHeight="14.5" x14ac:dyDescent="0.35"/>
  <cols>
    <col min="2" max="2" width="13.26953125" customWidth="1"/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3" t="s">
        <v>41</v>
      </c>
      <c r="B2" s="34">
        <v>43181</v>
      </c>
      <c r="C2" s="35">
        <v>0.35893518518518519</v>
      </c>
      <c r="D2" s="33" t="s">
        <v>42</v>
      </c>
      <c r="E2" s="36">
        <v>2.4430000000000001</v>
      </c>
      <c r="F2" s="36">
        <v>37.629199999999997</v>
      </c>
      <c r="G2" s="36" t="s">
        <v>43</v>
      </c>
      <c r="H2" s="36">
        <v>3.37</v>
      </c>
      <c r="I2" s="36">
        <v>4085.1437000000001</v>
      </c>
      <c r="J2" s="36" t="s">
        <v>44</v>
      </c>
      <c r="K2" s="36">
        <v>3.593</v>
      </c>
      <c r="L2" s="36">
        <v>714.71079999999995</v>
      </c>
      <c r="N2" s="4">
        <f>STDEV(E2:E5,E16:E19,F30:F33,E45:E48,F55:F58)</f>
        <v>10.473499372891485</v>
      </c>
      <c r="O2" s="4">
        <v>4.08</v>
      </c>
      <c r="P2" s="4">
        <f>AVERAGE(H2:H5,H16:H19,I30:I33,H45:H48,H55:H58)</f>
        <v>3.3696249999999992</v>
      </c>
      <c r="Q2" s="4">
        <f>STDEV(H2:H5,H16:H19,I30:I33,H45:H48,H55:H58)</f>
        <v>3.3241540277189371E-3</v>
      </c>
      <c r="R2" s="4">
        <v>393.3</v>
      </c>
      <c r="S2" s="4">
        <f>AVERAGE(K2:K5,K16:K19,L30:L33,K45:K48,K55:K58)</f>
        <v>3.5936250000000012</v>
      </c>
      <c r="T2" s="4">
        <f>STDEV(K2:K5,K16:K19,L30:L33,K45:K48,K55:K58)</f>
        <v>2.8722813232691016E-3</v>
      </c>
      <c r="U2" s="4">
        <v>399</v>
      </c>
      <c r="AD2" s="7">
        <v>43126</v>
      </c>
      <c r="AE2" s="6">
        <f>(N2/L2)^2</f>
        <v>2.1474493659428152E-4</v>
      </c>
      <c r="AF2" s="6">
        <f>(T2/S2)^2</f>
        <v>6.3883461002800609E-7</v>
      </c>
      <c r="AG2" s="6">
        <f>(T2/S2)^2</f>
        <v>6.3883461002800609E-7</v>
      </c>
    </row>
    <row r="3" spans="1:33" x14ac:dyDescent="0.35">
      <c r="A3" s="33" t="s">
        <v>41</v>
      </c>
      <c r="B3" s="34">
        <v>43181</v>
      </c>
      <c r="C3" s="35">
        <v>0.36260416666666667</v>
      </c>
      <c r="D3" s="33" t="s">
        <v>42</v>
      </c>
      <c r="E3" s="36">
        <v>2.4460000000000002</v>
      </c>
      <c r="F3" s="36">
        <v>38.6614</v>
      </c>
      <c r="G3" s="36" t="s">
        <v>43</v>
      </c>
      <c r="H3" s="36">
        <v>3.3730000000000002</v>
      </c>
      <c r="I3" s="36">
        <v>4047.6682000000001</v>
      </c>
      <c r="J3" s="36" t="s">
        <v>44</v>
      </c>
      <c r="K3" s="36">
        <v>3.6</v>
      </c>
      <c r="L3" s="36">
        <v>711.96320000000003</v>
      </c>
      <c r="N3" s="4"/>
      <c r="O3" s="5"/>
      <c r="P3" s="5"/>
      <c r="Q3" s="4"/>
      <c r="R3" s="4"/>
      <c r="S3" s="5"/>
      <c r="T3" s="4"/>
      <c r="U3" s="4"/>
      <c r="AD3" s="7">
        <v>43126</v>
      </c>
    </row>
    <row r="4" spans="1:33" x14ac:dyDescent="0.35">
      <c r="A4" s="33" t="s">
        <v>41</v>
      </c>
      <c r="B4" s="34">
        <v>43181</v>
      </c>
      <c r="C4" s="35">
        <v>0.36668981481481483</v>
      </c>
      <c r="D4" s="33" t="s">
        <v>42</v>
      </c>
      <c r="E4" s="36">
        <v>2.4500000000000002</v>
      </c>
      <c r="F4" s="36">
        <v>37.834600000000002</v>
      </c>
      <c r="G4" s="36" t="s">
        <v>43</v>
      </c>
      <c r="H4" s="36">
        <v>3.3730000000000002</v>
      </c>
      <c r="I4" s="36">
        <v>4060.9405999999999</v>
      </c>
      <c r="J4" s="36" t="s">
        <v>44</v>
      </c>
      <c r="K4" s="36">
        <v>3.5960000000000001</v>
      </c>
      <c r="L4" s="36">
        <v>713.24919999999997</v>
      </c>
      <c r="N4" s="4"/>
      <c r="O4" s="5"/>
      <c r="P4" s="5"/>
      <c r="Q4" s="4"/>
      <c r="R4" s="4"/>
      <c r="S4" s="5"/>
      <c r="T4" s="4"/>
      <c r="U4" s="4"/>
      <c r="AD4" s="7">
        <v>43126</v>
      </c>
    </row>
    <row r="5" spans="1:33" x14ac:dyDescent="0.35">
      <c r="A5" s="33" t="s">
        <v>41</v>
      </c>
      <c r="B5" s="34">
        <v>43181</v>
      </c>
      <c r="C5" s="35">
        <v>0.37035879629629626</v>
      </c>
      <c r="D5" s="33" t="s">
        <v>42</v>
      </c>
      <c r="E5" s="36">
        <v>2.4430000000000001</v>
      </c>
      <c r="F5" s="36">
        <v>38.144100000000002</v>
      </c>
      <c r="G5" s="36" t="s">
        <v>43</v>
      </c>
      <c r="H5" s="36">
        <v>3.3660000000000001</v>
      </c>
      <c r="I5" s="36">
        <v>4120.3091999999997</v>
      </c>
      <c r="J5" s="36" t="s">
        <v>44</v>
      </c>
      <c r="K5" s="36">
        <v>3.59</v>
      </c>
      <c r="L5" s="36">
        <v>715.55340000000001</v>
      </c>
      <c r="N5" s="4"/>
      <c r="O5" s="5"/>
      <c r="P5" s="5"/>
      <c r="Q5" s="4"/>
      <c r="R5" s="4"/>
      <c r="S5" s="5"/>
      <c r="T5" s="4"/>
      <c r="U5" s="4"/>
      <c r="AD5" s="7">
        <v>43126</v>
      </c>
    </row>
    <row r="6" spans="1:33" x14ac:dyDescent="0.35">
      <c r="A6" s="37" t="s">
        <v>45</v>
      </c>
      <c r="B6" s="38">
        <v>43181</v>
      </c>
      <c r="C6" s="39">
        <v>0.37401620370370375</v>
      </c>
      <c r="D6" s="37" t="s">
        <v>42</v>
      </c>
      <c r="E6" s="40">
        <v>2.4500000000000002</v>
      </c>
      <c r="F6" s="40">
        <v>20.305199999999999</v>
      </c>
      <c r="G6" s="40" t="s">
        <v>43</v>
      </c>
      <c r="H6" s="40">
        <v>3.3730000000000002</v>
      </c>
      <c r="I6" s="40">
        <v>4716.2429000000002</v>
      </c>
      <c r="J6" s="40" t="s">
        <v>44</v>
      </c>
      <c r="K6" s="40">
        <v>3.5960000000000001</v>
      </c>
      <c r="L6" s="40">
        <v>533.75599999999997</v>
      </c>
      <c r="O6" s="8">
        <f>($O$2/$L$2)*E6</f>
        <v>1.3986076606090185E-2</v>
      </c>
      <c r="R6" s="8">
        <f>($R$2/$P$2)*H6</f>
        <v>393.69392736580494</v>
      </c>
      <c r="U6" s="8">
        <f>($S$2/$U$2)*K6</f>
        <v>3.2387657894736854E-2</v>
      </c>
      <c r="V6" s="3">
        <v>0</v>
      </c>
      <c r="W6" s="9" t="s">
        <v>33</v>
      </c>
      <c r="X6" s="2">
        <f>SLOPE(O6:O10,$V$6:$V$10)</f>
        <v>-3.9960218874543833E-7</v>
      </c>
      <c r="Y6" s="2">
        <f>RSQ(O6:O10,$V$6:$V$10)</f>
        <v>8.3333333333333356E-2</v>
      </c>
      <c r="Z6" s="2">
        <f>SLOPE($R6:$R10,$V$6:$V$10)</f>
        <v>4.6687687799078503E-3</v>
      </c>
      <c r="AA6" s="2">
        <f>RSQ(R6:R10,$V$6:$V$10)</f>
        <v>2.8571428571419626E-2</v>
      </c>
      <c r="AB6" s="2">
        <f>SLOPE(U6:U10,$V$6:$V$10)</f>
        <v>9.006578947375054E-8</v>
      </c>
      <c r="AC6" s="2">
        <f>RSQ(U6:U10,$V$6:$V$10)</f>
        <v>8.5324232082033085E-4</v>
      </c>
      <c r="AD6" s="7">
        <v>43126</v>
      </c>
      <c r="AE6" s="2"/>
    </row>
    <row r="7" spans="1:33" x14ac:dyDescent="0.35">
      <c r="A7" s="37" t="s">
        <v>46</v>
      </c>
      <c r="B7" s="38">
        <v>43181</v>
      </c>
      <c r="C7" s="39">
        <v>0.37768518518518518</v>
      </c>
      <c r="D7" s="37" t="s">
        <v>42</v>
      </c>
      <c r="E7" s="40">
        <v>2.4430000000000001</v>
      </c>
      <c r="F7" s="40">
        <v>20.058599999999998</v>
      </c>
      <c r="G7" s="40" t="s">
        <v>43</v>
      </c>
      <c r="H7" s="40">
        <v>3.3660000000000001</v>
      </c>
      <c r="I7" s="40">
        <v>6798.6268</v>
      </c>
      <c r="J7" s="40" t="s">
        <v>44</v>
      </c>
      <c r="K7" s="40">
        <v>3.59</v>
      </c>
      <c r="L7" s="40">
        <v>600.19359999999995</v>
      </c>
      <c r="O7" s="8">
        <f>($O$2/$L$2)*E7</f>
        <v>1.3946116387215641E-2</v>
      </c>
      <c r="R7" s="8">
        <f>($R$2/$P$2)*H7</f>
        <v>392.87689282932092</v>
      </c>
      <c r="U7" s="8">
        <f>($S$2/$U$2)*K7</f>
        <v>3.2333618421052646E-2</v>
      </c>
      <c r="V7" s="3">
        <v>10</v>
      </c>
      <c r="W7" s="11" t="s">
        <v>34</v>
      </c>
      <c r="X7" s="2">
        <f>SLOPE($O11:$O15,$V$6:$V$10)</f>
        <v>-7.9920437749087667E-7</v>
      </c>
      <c r="Y7" s="2">
        <f>RSQ(O11:O15,$V$6:$V$10)</f>
        <v>0.50000000000000011</v>
      </c>
      <c r="Z7" s="2">
        <f>SLOPE($R11:$R15,$V$6:$V$10)</f>
        <v>-7.0031531698634807E-3</v>
      </c>
      <c r="AA7" s="2">
        <f>RSQ(R11:R15,$V$6:$V$10)</f>
        <v>0.10000000000001626</v>
      </c>
      <c r="AB7" s="2">
        <f>SLOPE(U11:U15,$V$6:$V$10)</f>
        <v>-9.9072368421049281E-7</v>
      </c>
      <c r="AC7" s="2">
        <f>RSQ(U11:U15,$V$6:$V$10)</f>
        <v>0.2208029197080292</v>
      </c>
      <c r="AD7" s="7">
        <v>43126</v>
      </c>
      <c r="AE7" s="2"/>
    </row>
    <row r="8" spans="1:33" x14ac:dyDescent="0.35">
      <c r="A8" s="37" t="s">
        <v>47</v>
      </c>
      <c r="B8" s="38">
        <v>43181</v>
      </c>
      <c r="C8" s="39">
        <v>0.3817592592592593</v>
      </c>
      <c r="D8" s="37" t="s">
        <v>42</v>
      </c>
      <c r="E8" s="40">
        <v>2.4430000000000001</v>
      </c>
      <c r="F8" s="40">
        <v>20.063500000000001</v>
      </c>
      <c r="G8" s="40" t="s">
        <v>43</v>
      </c>
      <c r="H8" s="40">
        <v>3.37</v>
      </c>
      <c r="I8" s="40">
        <v>8004.1243000000004</v>
      </c>
      <c r="J8" s="40" t="s">
        <v>44</v>
      </c>
      <c r="K8" s="40">
        <v>3.593</v>
      </c>
      <c r="L8" s="40">
        <v>635.41899999999998</v>
      </c>
      <c r="O8" s="8">
        <f>($O$2/$L$2)*E8</f>
        <v>1.3946116387215641E-2</v>
      </c>
      <c r="R8" s="8">
        <f>($R$2/$P$2)*H8</f>
        <v>393.34376970731176</v>
      </c>
      <c r="U8" s="8">
        <f>($S$2/$U$2)*K8</f>
        <v>3.236063815789475E-2</v>
      </c>
      <c r="V8" s="3">
        <v>20</v>
      </c>
      <c r="W8" s="13" t="s">
        <v>35</v>
      </c>
      <c r="X8" s="2">
        <f>SLOPE($O20:$O24,$V$6:$V$10)</f>
        <v>-2.2834410785453619E-7</v>
      </c>
      <c r="Y8" s="2">
        <f>RSQ(O20:O24,$V$6:$V$10)</f>
        <v>8.3333333333333329E-2</v>
      </c>
      <c r="Z8" s="2">
        <f>SLOPE($R20:$R24,$V$6:$V$10)</f>
        <v>3.5015765849317404E-3</v>
      </c>
      <c r="AA8" s="2">
        <f>RSQ(R20:R24,$V$6:$V$10)</f>
        <v>0.12500000000000006</v>
      </c>
      <c r="AB8" s="2">
        <f>SLOPE($U20:$U24,$V$6:$V$10)</f>
        <v>6.3046052631576806E-7</v>
      </c>
      <c r="AC8" s="2">
        <f>RSQ(U20:U24,$V$6:$V$10)</f>
        <v>0.12009803921568625</v>
      </c>
      <c r="AD8" s="7">
        <v>43126</v>
      </c>
      <c r="AE8" s="2"/>
    </row>
    <row r="9" spans="1:33" x14ac:dyDescent="0.35">
      <c r="A9" s="37" t="s">
        <v>48</v>
      </c>
      <c r="B9" s="38">
        <v>43181</v>
      </c>
      <c r="C9" s="39">
        <v>0.38542824074074072</v>
      </c>
      <c r="D9" s="37" t="s">
        <v>42</v>
      </c>
      <c r="E9" s="40">
        <v>2.4500000000000002</v>
      </c>
      <c r="F9" s="40">
        <v>19.689800000000002</v>
      </c>
      <c r="G9" s="40" t="s">
        <v>43</v>
      </c>
      <c r="H9" s="40">
        <v>3.3759999999999999</v>
      </c>
      <c r="I9" s="40">
        <v>9691.7927999999993</v>
      </c>
      <c r="J9" s="40" t="s">
        <v>44</v>
      </c>
      <c r="K9" s="40">
        <v>3.6030000000000002</v>
      </c>
      <c r="L9" s="40">
        <v>680.86400000000003</v>
      </c>
      <c r="O9" s="8">
        <f>($O$2/$L$2)*E9</f>
        <v>1.3986076606090185E-2</v>
      </c>
      <c r="R9" s="8">
        <f>($R$2/$P$2)*H9</f>
        <v>394.04408502429806</v>
      </c>
      <c r="U9" s="8">
        <f>($S$2/$U$2)*K9</f>
        <v>3.2450703947368438E-2</v>
      </c>
      <c r="V9" s="3">
        <v>30</v>
      </c>
      <c r="W9" s="16" t="s">
        <v>36</v>
      </c>
      <c r="X9" s="2"/>
      <c r="Y9" s="2"/>
      <c r="Z9" s="2"/>
      <c r="AA9" s="2"/>
      <c r="AB9" s="2"/>
      <c r="AC9" s="2"/>
      <c r="AD9" s="7">
        <v>43126</v>
      </c>
      <c r="AE9" s="2"/>
    </row>
    <row r="10" spans="1:33" x14ac:dyDescent="0.35">
      <c r="A10" s="37" t="s">
        <v>49</v>
      </c>
      <c r="B10" s="38">
        <v>43181</v>
      </c>
      <c r="C10" s="39">
        <v>0.38951388888888888</v>
      </c>
      <c r="D10" s="37" t="s">
        <v>42</v>
      </c>
      <c r="E10" s="40">
        <v>2.4430000000000001</v>
      </c>
      <c r="F10" s="40">
        <v>19.894400000000001</v>
      </c>
      <c r="G10" s="40" t="s">
        <v>43</v>
      </c>
      <c r="H10" s="40">
        <v>3.37</v>
      </c>
      <c r="I10" s="40">
        <v>10053.986800000001</v>
      </c>
      <c r="J10" s="40" t="s">
        <v>44</v>
      </c>
      <c r="K10" s="40">
        <v>3.59</v>
      </c>
      <c r="L10" s="40">
        <v>696.79160000000002</v>
      </c>
      <c r="O10" s="8">
        <f>($O$2/$L$2)*E10</f>
        <v>1.3946116387215641E-2</v>
      </c>
      <c r="R10" s="8">
        <f>($R$2/$P$2)*H10</f>
        <v>393.34376970731176</v>
      </c>
      <c r="U10" s="8">
        <f>($S$2/$U$2)*K10</f>
        <v>3.2333618421052646E-2</v>
      </c>
      <c r="V10" s="3">
        <v>40</v>
      </c>
      <c r="W10" s="18" t="s">
        <v>37</v>
      </c>
      <c r="X10" s="2">
        <f>SLOPE($O34:$O38,$V$6:$V$10)</f>
        <v>-1.7125808089090214E-7</v>
      </c>
      <c r="Y10" s="2">
        <f>RSQ(O34:O38,$V$6:$V$10)</f>
        <v>8.3333333333333329E-2</v>
      </c>
      <c r="Z10" s="2">
        <f>SLOPE($R34:$R38,$V$6:$V$10)</f>
        <v>-1.7507882924656996E-2</v>
      </c>
      <c r="AA10" s="2">
        <f>RSQ(R34:R38,$V$6:$V$10)</f>
        <v>0.45731707317070786</v>
      </c>
      <c r="AB10" s="2">
        <f>SLOPE(U34:U38,$V$6:$V$10)</f>
        <v>-5.4039473684208692E-7</v>
      </c>
      <c r="AC10" s="2">
        <f>RSQ(U34:U38,$V$6:$V$10)</f>
        <v>8.3333333333333329E-2</v>
      </c>
      <c r="AD10" s="7">
        <v>43126</v>
      </c>
      <c r="AE10" s="2"/>
    </row>
    <row r="11" spans="1:33" x14ac:dyDescent="0.35">
      <c r="A11" s="37" t="s">
        <v>50</v>
      </c>
      <c r="B11" s="38">
        <v>43181</v>
      </c>
      <c r="C11" s="39">
        <v>0.39359953703703704</v>
      </c>
      <c r="D11" s="37" t="s">
        <v>42</v>
      </c>
      <c r="E11" s="40">
        <v>2.4500000000000002</v>
      </c>
      <c r="F11" s="40">
        <v>20.193899999999999</v>
      </c>
      <c r="G11" s="40" t="s">
        <v>43</v>
      </c>
      <c r="H11" s="40">
        <v>3.3730000000000002</v>
      </c>
      <c r="I11" s="40">
        <v>4762.1055999999999</v>
      </c>
      <c r="J11" s="40" t="s">
        <v>44</v>
      </c>
      <c r="K11" s="40">
        <v>3.6</v>
      </c>
      <c r="L11" s="40">
        <v>571.14480000000003</v>
      </c>
      <c r="O11" s="10">
        <f>($O$2/$L$2)*E11</f>
        <v>1.3986076606090185E-2</v>
      </c>
      <c r="R11" s="10">
        <f>($R$2/$P$2)*H11</f>
        <v>393.69392736580494</v>
      </c>
      <c r="U11" s="10">
        <f>($S$2/$U$2)*K11</f>
        <v>3.2423684210526327E-2</v>
      </c>
      <c r="V11" s="3"/>
      <c r="W11" s="19" t="s">
        <v>38</v>
      </c>
      <c r="X11" s="2">
        <f>SLOPE($O39:$O43,$V$6:$V$10)</f>
        <v>-2.2834410785453619E-7</v>
      </c>
      <c r="Y11" s="2">
        <f>RSQ(O39:O43,$V$6:$V$10)</f>
        <v>8.3333333333333329E-2</v>
      </c>
      <c r="Z11" s="2">
        <f>SLOPE($R39:$R43,$V$6:$V$10)</f>
        <v>-1.0504729754794084E-2</v>
      </c>
      <c r="AA11" s="2">
        <f>RSQ(R39:R43,$V$6:$V$10)</f>
        <v>0.32142857142854664</v>
      </c>
      <c r="AB11" s="2">
        <f>SLOPE($U39:$U43,$V$6:$V$10)</f>
        <v>-1.0807894736841738E-6</v>
      </c>
      <c r="AC11" s="2">
        <f>RSQ(U39:U43,$V$6:$V$10)</f>
        <v>0.4</v>
      </c>
      <c r="AD11" s="7">
        <v>43126</v>
      </c>
      <c r="AE11" s="2"/>
    </row>
    <row r="12" spans="1:33" x14ac:dyDescent="0.35">
      <c r="A12" s="37" t="s">
        <v>51</v>
      </c>
      <c r="B12" s="38">
        <v>43181</v>
      </c>
      <c r="C12" s="39">
        <v>0.39725694444444443</v>
      </c>
      <c r="D12" s="37" t="s">
        <v>42</v>
      </c>
      <c r="E12" s="40">
        <v>2.4430000000000001</v>
      </c>
      <c r="F12" s="40">
        <v>20.1508</v>
      </c>
      <c r="G12" s="40" t="s">
        <v>43</v>
      </c>
      <c r="H12" s="40">
        <v>3.3660000000000001</v>
      </c>
      <c r="I12" s="40">
        <v>5803.7864</v>
      </c>
      <c r="J12" s="40" t="s">
        <v>44</v>
      </c>
      <c r="K12" s="40">
        <v>3.59</v>
      </c>
      <c r="L12" s="40">
        <v>628.32000000000005</v>
      </c>
      <c r="O12" s="10">
        <f>($O$2/$L$2)*E12</f>
        <v>1.3946116387215641E-2</v>
      </c>
      <c r="R12" s="10">
        <f>($R$2/$P$2)*H12</f>
        <v>392.87689282932092</v>
      </c>
      <c r="U12" s="10">
        <f>($S$2/$U$2)*K12</f>
        <v>3.2333618421052646E-2</v>
      </c>
      <c r="V12" s="3"/>
      <c r="W12" s="21" t="s">
        <v>39</v>
      </c>
      <c r="X12" s="2">
        <f>SLOPE($O48:$O52,$V$6:$V$10)</f>
        <v>-3.4251616178180429E-7</v>
      </c>
      <c r="Y12" s="2">
        <f>RSQ(O48:O52,$V$6:$V$10)</f>
        <v>0.33333333333333331</v>
      </c>
      <c r="Z12" s="2">
        <f>SLOPE($R48:$R52,$V$6:$V$10)</f>
        <v>-9.3375375598168369E-3</v>
      </c>
      <c r="AA12" s="2">
        <f>RSQ(R48:R52,$V$6:$V$10)</f>
        <v>0.33333333333333315</v>
      </c>
      <c r="AB12" s="2">
        <f>SLOPE(U48:U52,$V$6:$V$10)</f>
        <v>-5.4039473684208692E-7</v>
      </c>
      <c r="AC12" s="2">
        <f>RSQ(U48:U52,$V$6:$V$10)</f>
        <v>0.1</v>
      </c>
      <c r="AD12" s="7">
        <v>43126</v>
      </c>
      <c r="AE12" s="2"/>
    </row>
    <row r="13" spans="1:33" x14ac:dyDescent="0.35">
      <c r="A13" s="37" t="s">
        <v>52</v>
      </c>
      <c r="B13" s="38">
        <v>43181</v>
      </c>
      <c r="C13" s="39">
        <v>0.40092592592592591</v>
      </c>
      <c r="D13" s="37" t="s">
        <v>42</v>
      </c>
      <c r="E13" s="40">
        <v>2.4430000000000001</v>
      </c>
      <c r="F13" s="40">
        <v>20.058800000000002</v>
      </c>
      <c r="G13" s="40" t="s">
        <v>43</v>
      </c>
      <c r="H13" s="40">
        <v>3.37</v>
      </c>
      <c r="I13" s="40">
        <v>6418.4035999999996</v>
      </c>
      <c r="J13" s="40" t="s">
        <v>44</v>
      </c>
      <c r="K13" s="40">
        <v>3.593</v>
      </c>
      <c r="L13" s="40">
        <v>661.25969999999995</v>
      </c>
      <c r="O13" s="10">
        <f>($O$2/$L$2)*E13</f>
        <v>1.3946116387215641E-2</v>
      </c>
      <c r="R13" s="10">
        <f>($R$2/$P$2)*H13</f>
        <v>393.34376970731176</v>
      </c>
      <c r="U13" s="10">
        <f>($S$2/$U$2)*K13</f>
        <v>3.236063815789475E-2</v>
      </c>
      <c r="V13" s="3"/>
      <c r="W13" s="23" t="s">
        <v>40</v>
      </c>
      <c r="X13" s="2">
        <f>SLOPE($O53:$O57,$V$6:$V$10)</f>
        <v>4.5668821570907238E-7</v>
      </c>
      <c r="Y13" s="2">
        <f>RSQ(O53:O57,$V$6:$V$10)</f>
        <v>0.19277108433734938</v>
      </c>
      <c r="Z13" s="2">
        <f>SLOPE($R53:$R57,$V$6:$V$10)</f>
        <v>1.4006306339725825E-2</v>
      </c>
      <c r="AA13" s="2">
        <f>RSQ(R53:R57,$V$6:$V$10)</f>
        <v>0.21428571428572171</v>
      </c>
      <c r="AB13" s="2">
        <f>SLOPE(U53:U57,$V$6:$V$10)</f>
        <v>0</v>
      </c>
      <c r="AC13" s="2">
        <f>RSQ(U53:U57,$V$6:$V$10)</f>
        <v>0</v>
      </c>
      <c r="AD13" s="7">
        <v>43126</v>
      </c>
      <c r="AE13" s="2"/>
    </row>
    <row r="14" spans="1:33" x14ac:dyDescent="0.35">
      <c r="A14" s="37" t="s">
        <v>53</v>
      </c>
      <c r="B14" s="38">
        <v>43181</v>
      </c>
      <c r="C14" s="39">
        <v>0.40458333333333335</v>
      </c>
      <c r="D14" s="37" t="s">
        <v>42</v>
      </c>
      <c r="E14" s="40">
        <v>2.4430000000000001</v>
      </c>
      <c r="F14" s="40">
        <v>20.0185</v>
      </c>
      <c r="G14" s="40" t="s">
        <v>43</v>
      </c>
      <c r="H14" s="40">
        <v>3.3660000000000001</v>
      </c>
      <c r="I14" s="40">
        <v>6785.3842999999997</v>
      </c>
      <c r="J14" s="40" t="s">
        <v>44</v>
      </c>
      <c r="K14" s="40">
        <v>3.593</v>
      </c>
      <c r="L14" s="40">
        <v>687.02620000000002</v>
      </c>
      <c r="O14" s="10">
        <f>($O$2/$L$2)*E14</f>
        <v>1.3946116387215641E-2</v>
      </c>
      <c r="R14" s="10">
        <f>($R$2/$P$2)*H14</f>
        <v>392.87689282932092</v>
      </c>
      <c r="U14" s="10">
        <f>($S$2/$U$2)*K14</f>
        <v>3.236063815789475E-2</v>
      </c>
      <c r="AD14" s="7">
        <v>43126</v>
      </c>
    </row>
    <row r="15" spans="1:33" x14ac:dyDescent="0.35">
      <c r="A15" s="37" t="s">
        <v>54</v>
      </c>
      <c r="B15" s="38">
        <v>43181</v>
      </c>
      <c r="C15" s="39">
        <v>0.40824074074074074</v>
      </c>
      <c r="D15" s="37" t="s">
        <v>42</v>
      </c>
      <c r="E15" s="40">
        <v>2.4430000000000001</v>
      </c>
      <c r="F15" s="40">
        <v>18.209</v>
      </c>
      <c r="G15" s="40" t="s">
        <v>43</v>
      </c>
      <c r="H15" s="40">
        <v>3.37</v>
      </c>
      <c r="I15" s="40">
        <v>4716.6956</v>
      </c>
      <c r="J15" s="40" t="s">
        <v>44</v>
      </c>
      <c r="K15" s="40">
        <v>3.593</v>
      </c>
      <c r="L15" s="40">
        <v>554.2396</v>
      </c>
      <c r="O15" s="10">
        <f>($O$2/$L$2)*E15</f>
        <v>1.3946116387215641E-2</v>
      </c>
      <c r="R15" s="10">
        <f>($R$2/$P$2)*H15</f>
        <v>393.34376970731176</v>
      </c>
      <c r="U15" s="10">
        <f>($S$2/$U$2)*K15</f>
        <v>3.236063815789475E-2</v>
      </c>
      <c r="AD15" s="7">
        <v>43126</v>
      </c>
    </row>
    <row r="16" spans="1:33" x14ac:dyDescent="0.35">
      <c r="A16" s="33" t="s">
        <v>41</v>
      </c>
      <c r="B16" s="34">
        <v>43181</v>
      </c>
      <c r="C16" s="35">
        <v>0.41190972222222227</v>
      </c>
      <c r="D16" s="33" t="s">
        <v>42</v>
      </c>
      <c r="E16" s="36">
        <v>2.4500000000000002</v>
      </c>
      <c r="F16" s="36">
        <v>38.745399999999997</v>
      </c>
      <c r="G16" s="36" t="s">
        <v>43</v>
      </c>
      <c r="H16" s="36">
        <v>3.3730000000000002</v>
      </c>
      <c r="I16" s="36">
        <v>3999.6248000000001</v>
      </c>
      <c r="J16" s="36" t="s">
        <v>44</v>
      </c>
      <c r="K16" s="36">
        <v>3.5960000000000001</v>
      </c>
      <c r="L16" s="36">
        <v>713.51170000000002</v>
      </c>
      <c r="N16" s="4"/>
      <c r="O16" s="5"/>
      <c r="P16" s="5"/>
      <c r="Q16" s="4"/>
      <c r="R16" s="4"/>
      <c r="S16" s="5"/>
      <c r="T16" s="4"/>
      <c r="U16" s="4"/>
      <c r="AD16" s="7">
        <v>43126</v>
      </c>
    </row>
    <row r="17" spans="1:30" x14ac:dyDescent="0.35">
      <c r="A17" s="33" t="s">
        <v>41</v>
      </c>
      <c r="B17" s="34">
        <v>43181</v>
      </c>
      <c r="C17" s="35">
        <v>0.41599537037037032</v>
      </c>
      <c r="D17" s="33" t="s">
        <v>42</v>
      </c>
      <c r="E17" s="36">
        <v>2.4430000000000001</v>
      </c>
      <c r="F17" s="36">
        <v>38.077399999999997</v>
      </c>
      <c r="G17" s="36" t="s">
        <v>43</v>
      </c>
      <c r="H17" s="36">
        <v>3.3660000000000001</v>
      </c>
      <c r="I17" s="36">
        <v>3988.9976000000001</v>
      </c>
      <c r="J17" s="36" t="s">
        <v>44</v>
      </c>
      <c r="K17" s="36">
        <v>3.593</v>
      </c>
      <c r="L17" s="36">
        <v>715.43380000000002</v>
      </c>
      <c r="N17" s="4"/>
      <c r="O17" s="5"/>
      <c r="P17" s="5"/>
      <c r="Q17" s="4"/>
      <c r="R17" s="4"/>
      <c r="S17" s="5"/>
      <c r="T17" s="4"/>
      <c r="U17" s="4"/>
      <c r="AD17" s="7">
        <v>43126</v>
      </c>
    </row>
    <row r="18" spans="1:30" x14ac:dyDescent="0.35">
      <c r="A18" s="33" t="s">
        <v>41</v>
      </c>
      <c r="B18" s="34">
        <v>43181</v>
      </c>
      <c r="C18" s="35">
        <v>0.42008101851851848</v>
      </c>
      <c r="D18" s="33" t="s">
        <v>42</v>
      </c>
      <c r="E18" s="36">
        <v>2.4430000000000001</v>
      </c>
      <c r="F18" s="36">
        <v>37.623600000000003</v>
      </c>
      <c r="G18" s="36" t="s">
        <v>43</v>
      </c>
      <c r="H18" s="36">
        <v>3.37</v>
      </c>
      <c r="I18" s="36">
        <v>3994.2845000000002</v>
      </c>
      <c r="J18" s="36" t="s">
        <v>44</v>
      </c>
      <c r="K18" s="36">
        <v>3.593</v>
      </c>
      <c r="L18" s="36">
        <v>709.31110000000001</v>
      </c>
      <c r="N18" s="4"/>
      <c r="O18" s="5"/>
      <c r="P18" s="5"/>
      <c r="Q18" s="4"/>
      <c r="R18" s="4"/>
      <c r="S18" s="5"/>
      <c r="T18" s="4"/>
      <c r="U18" s="4"/>
      <c r="AD18" s="7">
        <v>43126</v>
      </c>
    </row>
    <row r="19" spans="1:30" x14ac:dyDescent="0.35">
      <c r="A19" s="33" t="s">
        <v>41</v>
      </c>
      <c r="B19" s="34">
        <v>43181</v>
      </c>
      <c r="C19" s="35">
        <v>0.4241550925925926</v>
      </c>
      <c r="D19" s="33" t="s">
        <v>42</v>
      </c>
      <c r="E19" s="36">
        <v>2.4430000000000001</v>
      </c>
      <c r="F19" s="36">
        <v>38.046799999999998</v>
      </c>
      <c r="G19" s="36" t="s">
        <v>43</v>
      </c>
      <c r="H19" s="36">
        <v>3.3660000000000001</v>
      </c>
      <c r="I19" s="36">
        <v>4004.1813999999999</v>
      </c>
      <c r="J19" s="36" t="s">
        <v>44</v>
      </c>
      <c r="K19" s="36">
        <v>3.593</v>
      </c>
      <c r="L19" s="36">
        <v>712.54819999999995</v>
      </c>
      <c r="N19" s="4"/>
      <c r="O19" s="5"/>
      <c r="P19" s="5"/>
      <c r="Q19" s="4"/>
      <c r="R19" s="4"/>
      <c r="S19" s="5"/>
      <c r="T19" s="4"/>
      <c r="U19" s="4"/>
      <c r="AD19" s="7">
        <v>43126</v>
      </c>
    </row>
    <row r="20" spans="1:30" x14ac:dyDescent="0.35">
      <c r="A20" s="37" t="s">
        <v>55</v>
      </c>
      <c r="B20" s="38">
        <v>43181</v>
      </c>
      <c r="C20" s="39">
        <v>0.42825231481481479</v>
      </c>
      <c r="D20" s="37" t="s">
        <v>42</v>
      </c>
      <c r="E20" s="40">
        <v>2.4500000000000002</v>
      </c>
      <c r="F20" s="40">
        <v>20.223400000000002</v>
      </c>
      <c r="G20" s="40" t="s">
        <v>43</v>
      </c>
      <c r="H20" s="40">
        <v>3.3730000000000002</v>
      </c>
      <c r="I20" s="40">
        <v>4769.5198</v>
      </c>
      <c r="J20" s="40" t="s">
        <v>44</v>
      </c>
      <c r="K20" s="40">
        <v>3.6</v>
      </c>
      <c r="L20" s="40">
        <v>557.48770000000002</v>
      </c>
      <c r="O20" s="12">
        <f>($O$2/$L$2)*E20</f>
        <v>1.3986076606090185E-2</v>
      </c>
      <c r="P20" s="3"/>
      <c r="R20" s="12">
        <f>($R$2/$P$2)*H20</f>
        <v>393.69392736580494</v>
      </c>
      <c r="S20" s="3"/>
      <c r="U20" s="12">
        <f>($S$2/$U$2)*K20</f>
        <v>3.2423684210526327E-2</v>
      </c>
      <c r="AD20" s="7">
        <v>43126</v>
      </c>
    </row>
    <row r="21" spans="1:30" x14ac:dyDescent="0.35">
      <c r="A21" s="37" t="s">
        <v>56</v>
      </c>
      <c r="B21" s="38">
        <v>43181</v>
      </c>
      <c r="C21" s="39">
        <v>0.43233796296296295</v>
      </c>
      <c r="D21" s="37" t="s">
        <v>42</v>
      </c>
      <c r="E21" s="40">
        <v>2.4460000000000002</v>
      </c>
      <c r="F21" s="40">
        <v>20.55</v>
      </c>
      <c r="G21" s="40" t="s">
        <v>43</v>
      </c>
      <c r="H21" s="40">
        <v>3.37</v>
      </c>
      <c r="I21" s="40">
        <v>6055.0587999999998</v>
      </c>
      <c r="J21" s="40" t="s">
        <v>44</v>
      </c>
      <c r="K21" s="40">
        <v>3.593</v>
      </c>
      <c r="L21" s="40">
        <v>612.07740000000001</v>
      </c>
      <c r="O21" s="12">
        <f>($O$2/$L$2)*E21</f>
        <v>1.3963242195304731E-2</v>
      </c>
      <c r="P21" s="3"/>
      <c r="R21" s="12">
        <f>($R$2/$P$2)*H21</f>
        <v>393.34376970731176</v>
      </c>
      <c r="S21" s="3"/>
      <c r="U21" s="12">
        <f>($S$2/$U$2)*K21</f>
        <v>3.236063815789475E-2</v>
      </c>
      <c r="AD21" s="7">
        <v>43126</v>
      </c>
    </row>
    <row r="22" spans="1:30" x14ac:dyDescent="0.35">
      <c r="A22" s="37" t="s">
        <v>57</v>
      </c>
      <c r="B22" s="38">
        <v>43181</v>
      </c>
      <c r="C22" s="39">
        <v>0.43641203703703701</v>
      </c>
      <c r="D22" s="37" t="s">
        <v>42</v>
      </c>
      <c r="E22" s="40">
        <v>2.4500000000000002</v>
      </c>
      <c r="F22" s="40">
        <v>20.3476</v>
      </c>
      <c r="G22" s="40" t="s">
        <v>43</v>
      </c>
      <c r="H22" s="40">
        <v>3.3730000000000002</v>
      </c>
      <c r="I22" s="40">
        <v>6384.4588999999996</v>
      </c>
      <c r="J22" s="40" t="s">
        <v>44</v>
      </c>
      <c r="K22" s="40">
        <v>3.5960000000000001</v>
      </c>
      <c r="L22" s="40">
        <v>639.30430000000001</v>
      </c>
      <c r="O22" s="12">
        <f>($O$2/$L$2)*E22</f>
        <v>1.3986076606090185E-2</v>
      </c>
      <c r="P22" s="3"/>
      <c r="R22" s="12">
        <f>($R$2/$P$2)*H22</f>
        <v>393.69392736580494</v>
      </c>
      <c r="S22" s="3"/>
      <c r="U22" s="12">
        <f>($S$2/$U$2)*K22</f>
        <v>3.2387657894736854E-2</v>
      </c>
      <c r="AD22" s="7">
        <v>43126</v>
      </c>
    </row>
    <row r="23" spans="1:30" x14ac:dyDescent="0.35">
      <c r="A23" s="37" t="s">
        <v>58</v>
      </c>
      <c r="B23" s="38">
        <v>43181</v>
      </c>
      <c r="C23" s="39">
        <v>0.4400810185185185</v>
      </c>
      <c r="D23" s="37" t="s">
        <v>42</v>
      </c>
      <c r="E23" s="40">
        <v>2.4500000000000002</v>
      </c>
      <c r="F23" s="40">
        <v>20.2776</v>
      </c>
      <c r="G23" s="40" t="s">
        <v>43</v>
      </c>
      <c r="H23" s="40">
        <v>3.3730000000000002</v>
      </c>
      <c r="I23" s="40">
        <v>6561.5793999999996</v>
      </c>
      <c r="J23" s="40" t="s">
        <v>44</v>
      </c>
      <c r="K23" s="40">
        <v>3.6</v>
      </c>
      <c r="L23" s="40">
        <v>635.74249999999995</v>
      </c>
      <c r="O23" s="12">
        <f>($O$2/$L$2)*E23</f>
        <v>1.3986076606090185E-2</v>
      </c>
      <c r="P23" s="3"/>
      <c r="R23" s="12">
        <f>($R$2/$P$2)*H23</f>
        <v>393.69392736580494</v>
      </c>
      <c r="S23" s="3"/>
      <c r="U23" s="12">
        <f>($S$2/$U$2)*K23</f>
        <v>3.2423684210526327E-2</v>
      </c>
      <c r="AD23" s="7">
        <v>43126</v>
      </c>
    </row>
    <row r="24" spans="1:30" x14ac:dyDescent="0.35">
      <c r="A24" s="37" t="s">
        <v>59</v>
      </c>
      <c r="B24" s="38">
        <v>43181</v>
      </c>
      <c r="C24" s="39">
        <v>0.44373842592592588</v>
      </c>
      <c r="D24" s="37" t="s">
        <v>42</v>
      </c>
      <c r="E24" s="40">
        <v>2.4460000000000002</v>
      </c>
      <c r="F24" s="40">
        <v>20.532699999999998</v>
      </c>
      <c r="G24" s="40" t="s">
        <v>43</v>
      </c>
      <c r="H24" s="40">
        <v>3.3730000000000002</v>
      </c>
      <c r="I24" s="40">
        <v>6536.3689999999997</v>
      </c>
      <c r="J24" s="40" t="s">
        <v>44</v>
      </c>
      <c r="K24" s="40">
        <v>3.6</v>
      </c>
      <c r="L24" s="40">
        <v>609.74310000000003</v>
      </c>
      <c r="O24" s="12">
        <f>($O$2/$L$2)*E24</f>
        <v>1.3963242195304731E-2</v>
      </c>
      <c r="P24" s="3"/>
      <c r="R24" s="12">
        <f>($R$2/$P$2)*H24</f>
        <v>393.69392736580494</v>
      </c>
      <c r="S24" s="3"/>
      <c r="U24" s="12">
        <f>($S$2/$U$2)*K24</f>
        <v>3.2423684210526327E-2</v>
      </c>
      <c r="AD24" s="7">
        <v>43126</v>
      </c>
    </row>
    <row r="25" spans="1:30" x14ac:dyDescent="0.35">
      <c r="A25" s="29" t="s">
        <v>60</v>
      </c>
      <c r="B25" s="30"/>
      <c r="C25" s="31"/>
      <c r="D25" s="29"/>
      <c r="E25" s="32"/>
      <c r="F25" s="32"/>
      <c r="G25" s="32"/>
      <c r="H25" s="32"/>
      <c r="I25" s="32"/>
      <c r="J25" s="32"/>
      <c r="K25" s="32"/>
      <c r="L25" s="32"/>
      <c r="O25" s="15"/>
      <c r="P25" s="3"/>
      <c r="R25" s="15"/>
      <c r="S25" s="3"/>
      <c r="U25" s="15"/>
      <c r="AD25" s="7">
        <v>43126</v>
      </c>
    </row>
    <row r="26" spans="1:30" x14ac:dyDescent="0.35">
      <c r="A26" s="29" t="s">
        <v>61</v>
      </c>
      <c r="B26" s="30"/>
      <c r="C26" s="31"/>
      <c r="D26" s="29"/>
      <c r="E26" s="32"/>
      <c r="F26" s="32"/>
      <c r="G26" s="32"/>
      <c r="H26" s="32"/>
      <c r="I26" s="32"/>
      <c r="J26" s="32"/>
      <c r="K26" s="32"/>
      <c r="L26" s="32"/>
      <c r="O26" s="15"/>
      <c r="P26" s="3"/>
      <c r="R26" s="15"/>
      <c r="S26" s="3"/>
      <c r="U26" s="15"/>
      <c r="AD26" s="7">
        <v>43126</v>
      </c>
    </row>
    <row r="27" spans="1:30" x14ac:dyDescent="0.35">
      <c r="A27" s="29" t="s">
        <v>62</v>
      </c>
      <c r="B27" s="30"/>
      <c r="C27" s="31"/>
      <c r="D27" s="29"/>
      <c r="E27" s="32"/>
      <c r="F27" s="32"/>
      <c r="G27" s="32"/>
      <c r="H27" s="32"/>
      <c r="I27" s="32"/>
      <c r="J27" s="32"/>
      <c r="K27" s="32"/>
      <c r="L27" s="32"/>
      <c r="O27" s="15"/>
      <c r="P27" s="3"/>
      <c r="R27" s="15"/>
      <c r="S27" s="3"/>
      <c r="U27" s="15"/>
      <c r="AD27" s="7">
        <v>43126</v>
      </c>
    </row>
    <row r="28" spans="1:30" x14ac:dyDescent="0.35">
      <c r="A28" s="29" t="s">
        <v>63</v>
      </c>
      <c r="B28" s="30"/>
      <c r="C28" s="31"/>
      <c r="D28" s="29"/>
      <c r="E28" s="32"/>
      <c r="F28" s="32"/>
      <c r="G28" s="32"/>
      <c r="H28" s="32"/>
      <c r="I28" s="32"/>
      <c r="J28" s="32"/>
      <c r="K28" s="32"/>
      <c r="L28" s="32"/>
      <c r="O28" s="15"/>
      <c r="P28" s="3"/>
      <c r="R28" s="15"/>
      <c r="S28" s="3"/>
      <c r="U28" s="15"/>
      <c r="AD28" s="7">
        <v>43126</v>
      </c>
    </row>
    <row r="29" spans="1:30" x14ac:dyDescent="0.35">
      <c r="A29" s="29" t="s">
        <v>64</v>
      </c>
      <c r="B29" s="30"/>
      <c r="C29" s="31"/>
      <c r="D29" s="29"/>
      <c r="E29" s="32"/>
      <c r="F29" s="32"/>
      <c r="G29" s="32"/>
      <c r="H29" s="32"/>
      <c r="I29" s="32"/>
      <c r="J29" s="32"/>
      <c r="K29" s="32"/>
      <c r="L29" s="32"/>
      <c r="O29" s="15"/>
      <c r="P29" s="3"/>
      <c r="R29" s="15"/>
      <c r="S29" s="3"/>
      <c r="U29" s="15"/>
      <c r="AD29" s="7">
        <v>43126</v>
      </c>
    </row>
    <row r="30" spans="1:30" x14ac:dyDescent="0.35">
      <c r="A30" s="25" t="s">
        <v>41</v>
      </c>
      <c r="B30" s="26"/>
      <c r="C30" s="27"/>
      <c r="D30" s="25"/>
      <c r="E30" s="28"/>
      <c r="F30" s="28"/>
      <c r="G30" s="28"/>
      <c r="H30" s="28"/>
      <c r="I30" s="28"/>
      <c r="J30" s="28"/>
      <c r="K30" s="28"/>
      <c r="L30" s="28"/>
      <c r="M30" s="5"/>
      <c r="N30" s="4"/>
      <c r="O30" s="5"/>
      <c r="P30" s="5"/>
      <c r="Q30" s="4"/>
      <c r="R30" s="4"/>
      <c r="S30" s="5"/>
      <c r="T30" s="4"/>
      <c r="U30" s="4"/>
      <c r="AD30" s="7">
        <v>43126</v>
      </c>
    </row>
    <row r="31" spans="1:30" x14ac:dyDescent="0.35">
      <c r="A31" s="25" t="s">
        <v>41</v>
      </c>
      <c r="B31" s="26"/>
      <c r="C31" s="27"/>
      <c r="D31" s="25"/>
      <c r="E31" s="28"/>
      <c r="F31" s="28"/>
      <c r="G31" s="28"/>
      <c r="H31" s="28"/>
      <c r="I31" s="28"/>
      <c r="J31" s="28"/>
      <c r="K31" s="28"/>
      <c r="L31" s="28"/>
      <c r="M31" s="5"/>
      <c r="N31" s="4"/>
      <c r="O31" s="5"/>
      <c r="P31" s="5"/>
      <c r="Q31" s="4"/>
      <c r="R31" s="4"/>
      <c r="S31" s="5"/>
      <c r="T31" s="4"/>
      <c r="U31" s="4"/>
      <c r="AD31" s="7">
        <v>43126</v>
      </c>
    </row>
    <row r="32" spans="1:30" x14ac:dyDescent="0.35">
      <c r="A32" s="25" t="s">
        <v>41</v>
      </c>
      <c r="B32" s="26"/>
      <c r="C32" s="27"/>
      <c r="D32" s="25"/>
      <c r="E32" s="28"/>
      <c r="F32" s="28"/>
      <c r="G32" s="28"/>
      <c r="H32" s="28"/>
      <c r="I32" s="28"/>
      <c r="J32" s="28"/>
      <c r="K32" s="28"/>
      <c r="L32" s="28"/>
      <c r="M32" s="5"/>
      <c r="N32" s="4"/>
      <c r="O32" s="5"/>
      <c r="P32" s="5"/>
      <c r="Q32" s="4"/>
      <c r="R32" s="4"/>
      <c r="S32" s="5"/>
      <c r="T32" s="4"/>
      <c r="U32" s="4"/>
      <c r="AD32" s="7">
        <v>43126</v>
      </c>
    </row>
    <row r="33" spans="1:30" x14ac:dyDescent="0.35">
      <c r="A33" s="25" t="s">
        <v>41</v>
      </c>
      <c r="B33" s="26"/>
      <c r="C33" s="27"/>
      <c r="D33" s="25"/>
      <c r="E33" s="28"/>
      <c r="F33" s="28"/>
      <c r="G33" s="28"/>
      <c r="H33" s="28"/>
      <c r="I33" s="28"/>
      <c r="J33" s="28"/>
      <c r="K33" s="28"/>
      <c r="L33" s="28"/>
      <c r="M33" s="5"/>
      <c r="N33" s="4"/>
      <c r="O33" s="5"/>
      <c r="P33" s="5"/>
      <c r="Q33" s="4"/>
      <c r="R33" s="4"/>
      <c r="S33" s="5"/>
      <c r="T33" s="4"/>
      <c r="U33" s="4"/>
      <c r="AD33" s="7">
        <v>43126</v>
      </c>
    </row>
    <row r="34" spans="1:30" x14ac:dyDescent="0.35">
      <c r="A34" s="37" t="s">
        <v>65</v>
      </c>
      <c r="B34" s="38">
        <v>43181</v>
      </c>
      <c r="C34" s="39">
        <v>0.44782407407407404</v>
      </c>
      <c r="D34" s="37" t="s">
        <v>42</v>
      </c>
      <c r="E34" s="40">
        <v>2.4430000000000001</v>
      </c>
      <c r="F34" s="40">
        <v>20.323599999999999</v>
      </c>
      <c r="G34" s="40" t="s">
        <v>43</v>
      </c>
      <c r="H34" s="40">
        <v>3.37</v>
      </c>
      <c r="I34" s="40">
        <v>4676.1547</v>
      </c>
      <c r="J34" s="40" t="s">
        <v>44</v>
      </c>
      <c r="K34" s="40">
        <v>3.59</v>
      </c>
      <c r="L34" s="40">
        <v>545.59339999999997</v>
      </c>
      <c r="O34" s="17">
        <f>($O$2/$L$2)*E34</f>
        <v>1.3946116387215641E-2</v>
      </c>
      <c r="R34" s="17">
        <f>($R$2/$P$2)*H34</f>
        <v>393.34376970731176</v>
      </c>
      <c r="U34" s="17">
        <f>($S$2/$U$2)*K34</f>
        <v>3.2333618421052646E-2</v>
      </c>
      <c r="AD34" s="7">
        <v>43126</v>
      </c>
    </row>
    <row r="35" spans="1:30" x14ac:dyDescent="0.35">
      <c r="A35" s="37" t="s">
        <v>66</v>
      </c>
      <c r="B35" s="38">
        <v>43181</v>
      </c>
      <c r="C35" s="39">
        <v>0.45148148148148143</v>
      </c>
      <c r="D35" s="37" t="s">
        <v>42</v>
      </c>
      <c r="E35" s="40">
        <v>2.4460000000000002</v>
      </c>
      <c r="F35" s="40">
        <v>20.732800000000001</v>
      </c>
      <c r="G35" s="40" t="s">
        <v>43</v>
      </c>
      <c r="H35" s="40">
        <v>3.3730000000000002</v>
      </c>
      <c r="I35" s="40">
        <v>5384.29</v>
      </c>
      <c r="J35" s="40" t="s">
        <v>44</v>
      </c>
      <c r="K35" s="40">
        <v>3.5960000000000001</v>
      </c>
      <c r="L35" s="40">
        <v>545.74339999999995</v>
      </c>
      <c r="O35" s="17">
        <f>($O$2/$L$2)*E35</f>
        <v>1.3963242195304731E-2</v>
      </c>
      <c r="R35" s="17">
        <f>($R$2/$P$2)*H35</f>
        <v>393.69392736580494</v>
      </c>
      <c r="U35" s="17">
        <f>($S$2/$U$2)*K35</f>
        <v>3.2387657894736854E-2</v>
      </c>
      <c r="AD35" s="7">
        <v>43126</v>
      </c>
    </row>
    <row r="36" spans="1:30" x14ac:dyDescent="0.35">
      <c r="A36" s="37" t="s">
        <v>67</v>
      </c>
      <c r="B36" s="38">
        <v>43181</v>
      </c>
      <c r="C36" s="39">
        <v>0.45556712962962959</v>
      </c>
      <c r="D36" s="37" t="s">
        <v>42</v>
      </c>
      <c r="E36" s="40">
        <v>2.4460000000000002</v>
      </c>
      <c r="F36" s="40">
        <v>20.364699999999999</v>
      </c>
      <c r="G36" s="40" t="s">
        <v>43</v>
      </c>
      <c r="H36" s="40">
        <v>3.3730000000000002</v>
      </c>
      <c r="I36" s="40">
        <v>5304.1109999999999</v>
      </c>
      <c r="J36" s="40" t="s">
        <v>44</v>
      </c>
      <c r="K36" s="40">
        <v>3.5960000000000001</v>
      </c>
      <c r="L36" s="40">
        <v>556.44989999999996</v>
      </c>
      <c r="O36" s="17">
        <f>($O$2/$L$2)*E36</f>
        <v>1.3963242195304731E-2</v>
      </c>
      <c r="R36" s="17">
        <f>($R$2/$P$2)*H36</f>
        <v>393.69392736580494</v>
      </c>
      <c r="U36" s="17">
        <f>($S$2/$U$2)*K36</f>
        <v>3.2387657894736854E-2</v>
      </c>
      <c r="AD36" s="7">
        <v>43126</v>
      </c>
    </row>
    <row r="37" spans="1:30" x14ac:dyDescent="0.35">
      <c r="A37" s="37" t="s">
        <v>68</v>
      </c>
      <c r="B37" s="38">
        <v>43181</v>
      </c>
      <c r="C37" s="39">
        <v>0.45923611111111112</v>
      </c>
      <c r="D37" s="37" t="s">
        <v>42</v>
      </c>
      <c r="E37" s="40">
        <v>2.4430000000000001</v>
      </c>
      <c r="F37" s="40">
        <v>20.247299999999999</v>
      </c>
      <c r="G37" s="40" t="s">
        <v>43</v>
      </c>
      <c r="H37" s="40">
        <v>3.3660000000000001</v>
      </c>
      <c r="I37" s="40">
        <v>5638.2043999999996</v>
      </c>
      <c r="J37" s="40" t="s">
        <v>44</v>
      </c>
      <c r="K37" s="40">
        <v>3.59</v>
      </c>
      <c r="L37" s="40">
        <v>555.33870000000002</v>
      </c>
      <c r="O37" s="17">
        <f>($O$2/$L$2)*E37</f>
        <v>1.3946116387215641E-2</v>
      </c>
      <c r="R37" s="17">
        <f>($R$2/$P$2)*H37</f>
        <v>392.87689282932092</v>
      </c>
      <c r="U37" s="17">
        <f>($S$2/$U$2)*K37</f>
        <v>3.2333618421052646E-2</v>
      </c>
      <c r="AD37" s="7">
        <v>43126</v>
      </c>
    </row>
    <row r="38" spans="1:30" x14ac:dyDescent="0.35">
      <c r="A38" s="37" t="s">
        <v>69</v>
      </c>
      <c r="B38" s="38">
        <v>43181</v>
      </c>
      <c r="C38" s="39">
        <v>0.46332175925925928</v>
      </c>
      <c r="D38" s="37" t="s">
        <v>42</v>
      </c>
      <c r="E38" s="40">
        <v>2.4430000000000001</v>
      </c>
      <c r="F38" s="40">
        <v>20.105699999999999</v>
      </c>
      <c r="G38" s="40" t="s">
        <v>43</v>
      </c>
      <c r="H38" s="40">
        <v>3.3660000000000001</v>
      </c>
      <c r="I38" s="40">
        <v>5596.0662000000002</v>
      </c>
      <c r="J38" s="40" t="s">
        <v>44</v>
      </c>
      <c r="K38" s="40">
        <v>3.59</v>
      </c>
      <c r="L38" s="40">
        <v>554.14049999999997</v>
      </c>
      <c r="O38" s="17">
        <f>($O$2/$L$2)*E38</f>
        <v>1.3946116387215641E-2</v>
      </c>
      <c r="R38" s="17">
        <f>($R$2/$P$2)*H38</f>
        <v>392.87689282932092</v>
      </c>
      <c r="U38" s="17">
        <f>($S$2/$U$2)*K38</f>
        <v>3.2333618421052646E-2</v>
      </c>
      <c r="AD38" s="7">
        <v>43126</v>
      </c>
    </row>
    <row r="39" spans="1:30" x14ac:dyDescent="0.35">
      <c r="A39" s="33" t="s">
        <v>41</v>
      </c>
      <c r="B39" s="34">
        <v>43181</v>
      </c>
      <c r="C39" s="35">
        <v>0.46697916666666667</v>
      </c>
      <c r="D39" s="33" t="s">
        <v>42</v>
      </c>
      <c r="E39" s="36">
        <v>2.4500000000000002</v>
      </c>
      <c r="F39" s="36">
        <v>38.029400000000003</v>
      </c>
      <c r="G39" s="36" t="s">
        <v>43</v>
      </c>
      <c r="H39" s="36">
        <v>3.3759999999999999</v>
      </c>
      <c r="I39" s="36">
        <v>4045.0524</v>
      </c>
      <c r="J39" s="36" t="s">
        <v>44</v>
      </c>
      <c r="K39" s="36">
        <v>3.6</v>
      </c>
      <c r="L39" s="36">
        <v>713.94880000000001</v>
      </c>
      <c r="O39" s="24">
        <f>($O$2/$L$2)*E39</f>
        <v>1.3986076606090185E-2</v>
      </c>
      <c r="R39" s="14">
        <f>($R$2/$P$2)*H39</f>
        <v>394.04408502429806</v>
      </c>
      <c r="U39" s="14">
        <f>($S$2/$U$2)*K39</f>
        <v>3.2423684210526327E-2</v>
      </c>
      <c r="AD39" s="7">
        <v>43126</v>
      </c>
    </row>
    <row r="40" spans="1:30" x14ac:dyDescent="0.35">
      <c r="A40" s="33" t="s">
        <v>41</v>
      </c>
      <c r="B40" s="34">
        <v>43181</v>
      </c>
      <c r="C40" s="35">
        <v>0.47106481481481483</v>
      </c>
      <c r="D40" s="33" t="s">
        <v>42</v>
      </c>
      <c r="E40" s="36">
        <v>2.4500000000000002</v>
      </c>
      <c r="F40" s="36">
        <v>38.264200000000002</v>
      </c>
      <c r="G40" s="36" t="s">
        <v>43</v>
      </c>
      <c r="H40" s="36">
        <v>3.3730000000000002</v>
      </c>
      <c r="I40" s="36">
        <v>3961.0695000000001</v>
      </c>
      <c r="J40" s="36" t="s">
        <v>44</v>
      </c>
      <c r="K40" s="36">
        <v>3.6</v>
      </c>
      <c r="L40" s="36">
        <v>714.51239999999996</v>
      </c>
      <c r="O40" s="14">
        <f>($O$2/$L$2)*E40</f>
        <v>1.3986076606090185E-2</v>
      </c>
      <c r="R40" s="14">
        <f>($R$2/$P$2)*H40</f>
        <v>393.69392736580494</v>
      </c>
      <c r="U40" s="14">
        <f>($S$2/$U$2)*K40</f>
        <v>3.2423684210526327E-2</v>
      </c>
      <c r="AD40" s="7">
        <v>43126</v>
      </c>
    </row>
    <row r="41" spans="1:30" x14ac:dyDescent="0.35">
      <c r="A41" s="33" t="s">
        <v>41</v>
      </c>
      <c r="B41" s="34">
        <v>43181</v>
      </c>
      <c r="C41" s="35">
        <v>0.47472222222222221</v>
      </c>
      <c r="D41" s="33" t="s">
        <v>42</v>
      </c>
      <c r="E41" s="36">
        <v>2.4460000000000002</v>
      </c>
      <c r="F41" s="36">
        <v>38.253700000000002</v>
      </c>
      <c r="G41" s="36" t="s">
        <v>43</v>
      </c>
      <c r="H41" s="36">
        <v>3.37</v>
      </c>
      <c r="I41" s="36">
        <v>3961.9337999999998</v>
      </c>
      <c r="J41" s="36" t="s">
        <v>44</v>
      </c>
      <c r="K41" s="36">
        <v>3.593</v>
      </c>
      <c r="L41" s="36">
        <v>708.57280000000003</v>
      </c>
      <c r="O41" s="14">
        <f>($O$2/$L$2)*E41</f>
        <v>1.3963242195304731E-2</v>
      </c>
      <c r="R41" s="14">
        <f>($R$2/$P$2)*H41</f>
        <v>393.34376970731176</v>
      </c>
      <c r="U41" s="14">
        <f>($S$2/$U$2)*K41</f>
        <v>3.236063815789475E-2</v>
      </c>
      <c r="AD41" s="7">
        <v>43126</v>
      </c>
    </row>
    <row r="42" spans="1:30" x14ac:dyDescent="0.35">
      <c r="A42" s="33" t="s">
        <v>41</v>
      </c>
      <c r="B42" s="34">
        <v>43181</v>
      </c>
      <c r="C42" s="35">
        <v>0.47880787037037037</v>
      </c>
      <c r="D42" s="33" t="s">
        <v>42</v>
      </c>
      <c r="E42" s="36">
        <v>2.4460000000000002</v>
      </c>
      <c r="F42" s="36">
        <v>37.164700000000003</v>
      </c>
      <c r="G42" s="36" t="s">
        <v>43</v>
      </c>
      <c r="H42" s="36">
        <v>3.37</v>
      </c>
      <c r="I42" s="36">
        <v>3989.4430000000002</v>
      </c>
      <c r="J42" s="36" t="s">
        <v>44</v>
      </c>
      <c r="K42" s="36">
        <v>3.5960000000000001</v>
      </c>
      <c r="L42" s="36">
        <v>708.98860000000002</v>
      </c>
      <c r="O42" s="14">
        <f>($O$2/$L$2)*E42</f>
        <v>1.3963242195304731E-2</v>
      </c>
      <c r="R42" s="14">
        <f>($R$2/$P$2)*H42</f>
        <v>393.34376970731176</v>
      </c>
      <c r="U42" s="14">
        <f>($S$2/$U$2)*K42</f>
        <v>3.2387657894736854E-2</v>
      </c>
      <c r="AD42" s="7">
        <v>43126</v>
      </c>
    </row>
    <row r="43" spans="1:30" x14ac:dyDescent="0.35">
      <c r="A43" s="37" t="s">
        <v>70</v>
      </c>
      <c r="B43" s="38">
        <v>43181</v>
      </c>
      <c r="C43" s="39">
        <v>0.48246527777777781</v>
      </c>
      <c r="D43" s="37" t="s">
        <v>42</v>
      </c>
      <c r="E43" s="40">
        <v>2.4500000000000002</v>
      </c>
      <c r="F43" s="40">
        <v>20.479800000000001</v>
      </c>
      <c r="G43" s="40" t="s">
        <v>43</v>
      </c>
      <c r="H43" s="40">
        <v>3.3730000000000002</v>
      </c>
      <c r="I43" s="40">
        <v>5426.2936</v>
      </c>
      <c r="J43" s="40" t="s">
        <v>44</v>
      </c>
      <c r="K43" s="40">
        <v>3.5960000000000001</v>
      </c>
      <c r="L43" s="40">
        <v>544.49279999999999</v>
      </c>
      <c r="O43" s="14">
        <f>($O$2/$L$2)*E43</f>
        <v>1.3986076606090185E-2</v>
      </c>
      <c r="R43" s="14">
        <f>($R$2/$P$2)*H43</f>
        <v>393.69392736580494</v>
      </c>
      <c r="U43" s="14">
        <f>($S$2/$U$2)*K43</f>
        <v>3.2387657894736854E-2</v>
      </c>
      <c r="AD43" s="7">
        <v>43126</v>
      </c>
    </row>
    <row r="44" spans="1:30" x14ac:dyDescent="0.35">
      <c r="A44" s="37" t="s">
        <v>71</v>
      </c>
      <c r="B44" s="38">
        <v>43181</v>
      </c>
      <c r="C44" s="39">
        <v>0.48655092592592591</v>
      </c>
      <c r="D44" s="37" t="s">
        <v>42</v>
      </c>
      <c r="E44" s="40">
        <v>2.4460000000000002</v>
      </c>
      <c r="F44" s="40">
        <v>19.790099999999999</v>
      </c>
      <c r="G44" s="40" t="s">
        <v>43</v>
      </c>
      <c r="H44" s="40">
        <v>3.3730000000000002</v>
      </c>
      <c r="I44" s="40">
        <v>5747.5645999999997</v>
      </c>
      <c r="J44" s="40" t="s">
        <v>44</v>
      </c>
      <c r="K44" s="40">
        <v>3.5960000000000001</v>
      </c>
      <c r="L44" s="40">
        <v>539.46600000000001</v>
      </c>
      <c r="N44" s="4"/>
      <c r="O44" s="4"/>
      <c r="P44" s="5"/>
      <c r="Q44" s="4"/>
      <c r="R44" s="4"/>
      <c r="S44" s="5"/>
      <c r="T44" s="4"/>
      <c r="U44" s="4"/>
      <c r="AD44" s="7">
        <v>43126</v>
      </c>
    </row>
    <row r="45" spans="1:30" x14ac:dyDescent="0.35">
      <c r="A45" s="37" t="s">
        <v>72</v>
      </c>
      <c r="B45" s="38">
        <v>43181</v>
      </c>
      <c r="C45" s="39">
        <v>0.49020833333333336</v>
      </c>
      <c r="D45" s="37" t="s">
        <v>42</v>
      </c>
      <c r="E45" s="40">
        <v>2.4430000000000001</v>
      </c>
      <c r="F45" s="40">
        <v>19.473099999999999</v>
      </c>
      <c r="G45" s="40" t="s">
        <v>43</v>
      </c>
      <c r="H45" s="40">
        <v>3.3660000000000001</v>
      </c>
      <c r="I45" s="40">
        <v>5958.6570000000002</v>
      </c>
      <c r="J45" s="40" t="s">
        <v>44</v>
      </c>
      <c r="K45" s="40">
        <v>3.59</v>
      </c>
      <c r="L45" s="40">
        <v>532.01340000000005</v>
      </c>
      <c r="N45" s="4"/>
      <c r="O45" s="4"/>
      <c r="P45" s="5"/>
      <c r="Q45" s="4"/>
      <c r="R45" s="4"/>
      <c r="S45" s="5"/>
      <c r="T45" s="4"/>
      <c r="U45" s="4"/>
      <c r="AD45" s="7">
        <v>43126</v>
      </c>
    </row>
    <row r="46" spans="1:30" x14ac:dyDescent="0.35">
      <c r="A46" s="37" t="s">
        <v>73</v>
      </c>
      <c r="B46" s="38">
        <v>43181</v>
      </c>
      <c r="C46" s="39">
        <v>0.49430555555555555</v>
      </c>
      <c r="D46" s="37" t="s">
        <v>42</v>
      </c>
      <c r="E46" s="40">
        <v>2.4460000000000002</v>
      </c>
      <c r="F46" s="40">
        <v>19.3858</v>
      </c>
      <c r="G46" s="40" t="s">
        <v>43</v>
      </c>
      <c r="H46" s="40">
        <v>3.37</v>
      </c>
      <c r="I46" s="40">
        <v>6544.9453000000003</v>
      </c>
      <c r="J46" s="40" t="s">
        <v>44</v>
      </c>
      <c r="K46" s="40">
        <v>3.593</v>
      </c>
      <c r="L46" s="40">
        <v>541.06100000000004</v>
      </c>
      <c r="N46" s="4"/>
      <c r="O46" s="4"/>
      <c r="P46" s="5"/>
      <c r="Q46" s="4"/>
      <c r="R46" s="4"/>
      <c r="S46" s="5"/>
      <c r="T46" s="4"/>
      <c r="U46" s="4"/>
      <c r="AD46" s="7">
        <v>43126</v>
      </c>
    </row>
    <row r="47" spans="1:30" x14ac:dyDescent="0.35">
      <c r="A47" s="37" t="s">
        <v>84</v>
      </c>
      <c r="B47" s="38">
        <v>43181</v>
      </c>
      <c r="C47" s="39">
        <v>0.49796296296296294</v>
      </c>
      <c r="D47" s="37" t="s">
        <v>42</v>
      </c>
      <c r="E47" s="40">
        <v>2.4430000000000001</v>
      </c>
      <c r="F47" s="40">
        <v>19.102799999999998</v>
      </c>
      <c r="G47" s="40" t="s">
        <v>43</v>
      </c>
      <c r="H47" s="40">
        <v>3.3660000000000001</v>
      </c>
      <c r="I47" s="40">
        <v>6560.8681999999999</v>
      </c>
      <c r="J47" s="40" t="s">
        <v>44</v>
      </c>
      <c r="K47" s="40">
        <v>3.59</v>
      </c>
      <c r="L47" s="40">
        <v>537.53099999999995</v>
      </c>
      <c r="N47" s="4"/>
      <c r="O47" s="4"/>
      <c r="P47" s="5"/>
      <c r="Q47" s="4"/>
      <c r="R47" s="4"/>
      <c r="S47" s="5"/>
      <c r="T47" s="4"/>
      <c r="U47" s="4"/>
      <c r="AD47" s="7">
        <v>43126</v>
      </c>
    </row>
    <row r="48" spans="1:30" x14ac:dyDescent="0.35">
      <c r="A48" s="37" t="s">
        <v>74</v>
      </c>
      <c r="B48" s="38">
        <v>43181</v>
      </c>
      <c r="C48" s="39">
        <v>0.50162037037037044</v>
      </c>
      <c r="D48" s="37" t="s">
        <v>42</v>
      </c>
      <c r="E48" s="40">
        <v>2.4460000000000002</v>
      </c>
      <c r="F48" s="40">
        <v>20.436599999999999</v>
      </c>
      <c r="G48" s="40" t="s">
        <v>43</v>
      </c>
      <c r="H48" s="40">
        <v>3.37</v>
      </c>
      <c r="I48" s="40">
        <v>4964.0645000000004</v>
      </c>
      <c r="J48" s="40" t="s">
        <v>44</v>
      </c>
      <c r="K48" s="40">
        <v>3.5960000000000001</v>
      </c>
      <c r="L48" s="40">
        <v>533.46820000000002</v>
      </c>
      <c r="O48" s="20">
        <f>($O$2/$L$2)*E49</f>
        <v>1.3963242195304731E-2</v>
      </c>
      <c r="R48" s="20">
        <f>($R$2/$P$2)*H49</f>
        <v>393.34376970731176</v>
      </c>
      <c r="U48" s="20">
        <f>($S$2/$U$2)*K49</f>
        <v>3.236063815789475E-2</v>
      </c>
      <c r="AD48" s="7">
        <v>43126</v>
      </c>
    </row>
    <row r="49" spans="1:30" x14ac:dyDescent="0.35">
      <c r="A49" s="37" t="s">
        <v>75</v>
      </c>
      <c r="B49" s="38">
        <v>43181</v>
      </c>
      <c r="C49" s="39">
        <v>0.50527777777777783</v>
      </c>
      <c r="D49" s="37" t="s">
        <v>42</v>
      </c>
      <c r="E49" s="40">
        <v>2.4460000000000002</v>
      </c>
      <c r="F49" s="40">
        <v>19.799800000000001</v>
      </c>
      <c r="G49" s="40" t="s">
        <v>43</v>
      </c>
      <c r="H49" s="40">
        <v>3.37</v>
      </c>
      <c r="I49" s="40">
        <v>5506.2016999999996</v>
      </c>
      <c r="J49" s="40" t="s">
        <v>44</v>
      </c>
      <c r="K49" s="40">
        <v>3.593</v>
      </c>
      <c r="L49" s="40">
        <v>526.6028</v>
      </c>
      <c r="O49" s="20">
        <f>($O$2/$L$2)*E50</f>
        <v>1.3963242195304731E-2</v>
      </c>
      <c r="R49" s="20">
        <f>($R$2/$P$2)*H50</f>
        <v>393.34376970731176</v>
      </c>
      <c r="U49" s="20">
        <f>($S$2/$U$2)*K50</f>
        <v>3.2387657894736854E-2</v>
      </c>
      <c r="AD49" s="7">
        <v>43126</v>
      </c>
    </row>
    <row r="50" spans="1:30" x14ac:dyDescent="0.35">
      <c r="A50" s="37" t="s">
        <v>76</v>
      </c>
      <c r="B50" s="38">
        <v>43181</v>
      </c>
      <c r="C50" s="39">
        <v>0.50936342592592598</v>
      </c>
      <c r="D50" s="37" t="s">
        <v>42</v>
      </c>
      <c r="E50" s="40">
        <v>2.4460000000000002</v>
      </c>
      <c r="F50" s="40">
        <v>19.3124</v>
      </c>
      <c r="G50" s="40" t="s">
        <v>43</v>
      </c>
      <c r="H50" s="40">
        <v>3.37</v>
      </c>
      <c r="I50" s="40">
        <v>5705.4830000000002</v>
      </c>
      <c r="J50" s="40" t="s">
        <v>44</v>
      </c>
      <c r="K50" s="40">
        <v>3.5960000000000001</v>
      </c>
      <c r="L50" s="40">
        <v>544.76509999999996</v>
      </c>
      <c r="O50" s="20">
        <f>($O$2/$L$2)*E51</f>
        <v>1.3946116387215641E-2</v>
      </c>
      <c r="R50" s="20">
        <f>($R$2/$P$2)*H51</f>
        <v>392.87689282932092</v>
      </c>
      <c r="U50" s="20">
        <f>($S$2/$U$2)*K51</f>
        <v>3.2333618421052646E-2</v>
      </c>
      <c r="AD50" s="7">
        <v>43126</v>
      </c>
    </row>
    <row r="51" spans="1:30" x14ac:dyDescent="0.35">
      <c r="A51" s="37" t="s">
        <v>77</v>
      </c>
      <c r="B51" s="38">
        <v>43181</v>
      </c>
      <c r="C51" s="39">
        <v>0.51344907407407414</v>
      </c>
      <c r="D51" s="37" t="s">
        <v>42</v>
      </c>
      <c r="E51" s="40">
        <v>2.4430000000000001</v>
      </c>
      <c r="F51" s="40">
        <v>18.883199999999999</v>
      </c>
      <c r="G51" s="40" t="s">
        <v>43</v>
      </c>
      <c r="H51" s="40">
        <v>3.3660000000000001</v>
      </c>
      <c r="I51" s="40">
        <v>6432.8734000000004</v>
      </c>
      <c r="J51" s="40" t="s">
        <v>44</v>
      </c>
      <c r="K51" s="40">
        <v>3.59</v>
      </c>
      <c r="L51" s="40">
        <v>546.46379999999999</v>
      </c>
      <c r="O51" s="20">
        <f>($O$2/$L$2)*E52</f>
        <v>1.3963242195304731E-2</v>
      </c>
      <c r="R51" s="20">
        <f>($R$2/$P$2)*H52</f>
        <v>393.34376970731176</v>
      </c>
      <c r="U51" s="20">
        <f>($S$2/$U$2)*K52</f>
        <v>3.2387657894736854E-2</v>
      </c>
      <c r="AD51" s="7">
        <v>43126</v>
      </c>
    </row>
    <row r="52" spans="1:30" x14ac:dyDescent="0.35">
      <c r="A52" s="37" t="s">
        <v>78</v>
      </c>
      <c r="B52" s="38">
        <v>43181</v>
      </c>
      <c r="C52" s="39">
        <v>0.51710648148148153</v>
      </c>
      <c r="D52" s="37" t="s">
        <v>42</v>
      </c>
      <c r="E52" s="40">
        <v>2.4460000000000002</v>
      </c>
      <c r="F52" s="40">
        <v>19.146699999999999</v>
      </c>
      <c r="G52" s="40" t="s">
        <v>43</v>
      </c>
      <c r="H52" s="40">
        <v>3.37</v>
      </c>
      <c r="I52" s="40">
        <v>6596.3563999999997</v>
      </c>
      <c r="J52" s="40" t="s">
        <v>44</v>
      </c>
      <c r="K52" s="40">
        <v>3.5960000000000001</v>
      </c>
      <c r="L52" s="40">
        <v>546.78039999999999</v>
      </c>
      <c r="O52" s="20">
        <f>($O$2/$L$2)*E53</f>
        <v>1.3946116387215641E-2</v>
      </c>
      <c r="R52" s="20">
        <f>($R$2/$P$2)*H53</f>
        <v>392.87689282932092</v>
      </c>
      <c r="U52" s="20">
        <f>($S$2/$U$2)*K53</f>
        <v>3.2333618421052646E-2</v>
      </c>
      <c r="AD52" s="7">
        <v>43126</v>
      </c>
    </row>
    <row r="53" spans="1:30" x14ac:dyDescent="0.35">
      <c r="A53" s="37" t="s">
        <v>79</v>
      </c>
      <c r="B53" s="38">
        <v>43181</v>
      </c>
      <c r="C53" s="39">
        <v>0.53710648148148155</v>
      </c>
      <c r="D53" s="37" t="s">
        <v>42</v>
      </c>
      <c r="E53" s="40">
        <v>2.4430000000000001</v>
      </c>
      <c r="F53" s="40">
        <v>19.918399999999998</v>
      </c>
      <c r="G53" s="40" t="s">
        <v>43</v>
      </c>
      <c r="H53" s="40">
        <v>3.3660000000000001</v>
      </c>
      <c r="I53" s="40">
        <v>4793.8635999999997</v>
      </c>
      <c r="J53" s="40" t="s">
        <v>44</v>
      </c>
      <c r="K53" s="40">
        <v>3.59</v>
      </c>
      <c r="L53" s="40">
        <v>522.40369999999996</v>
      </c>
      <c r="O53" s="22">
        <f t="shared" ref="O53:O55" si="0">($O$2/$L$2)*E50</f>
        <v>1.3963242195304731E-2</v>
      </c>
      <c r="R53" s="22">
        <f t="shared" ref="R53:R55" si="1">($R$2/$P$2)*H50</f>
        <v>393.34376970731176</v>
      </c>
      <c r="U53" s="22">
        <f t="shared" ref="U53:U55" si="2">($S$2/$U$2)*K50</f>
        <v>3.2387657894736854E-2</v>
      </c>
      <c r="AD53" s="7">
        <v>43126</v>
      </c>
    </row>
    <row r="54" spans="1:30" x14ac:dyDescent="0.35">
      <c r="A54" s="37" t="s">
        <v>80</v>
      </c>
      <c r="B54" s="38">
        <v>43181</v>
      </c>
      <c r="C54" s="39">
        <v>0.54076388888888893</v>
      </c>
      <c r="D54" s="37" t="s">
        <v>42</v>
      </c>
      <c r="E54" s="40">
        <v>2.4500000000000002</v>
      </c>
      <c r="F54" s="40">
        <v>19.4194</v>
      </c>
      <c r="G54" s="40" t="s">
        <v>43</v>
      </c>
      <c r="H54" s="40">
        <v>3.3759999999999999</v>
      </c>
      <c r="I54" s="40">
        <v>5476.7649000000001</v>
      </c>
      <c r="J54" s="40" t="s">
        <v>44</v>
      </c>
      <c r="K54" s="40">
        <v>3.5960000000000001</v>
      </c>
      <c r="L54" s="40">
        <v>503.46640000000002</v>
      </c>
      <c r="O54" s="22">
        <f t="shared" si="0"/>
        <v>1.3946116387215641E-2</v>
      </c>
      <c r="R54" s="22">
        <f t="shared" si="1"/>
        <v>392.87689282932092</v>
      </c>
      <c r="U54" s="22">
        <f t="shared" si="2"/>
        <v>3.2333618421052646E-2</v>
      </c>
      <c r="AD54" s="7">
        <v>43126</v>
      </c>
    </row>
    <row r="55" spans="1:30" x14ac:dyDescent="0.35">
      <c r="A55" s="37" t="s">
        <v>81</v>
      </c>
      <c r="B55" s="38">
        <v>43181</v>
      </c>
      <c r="C55" s="39">
        <v>0.54484953703703709</v>
      </c>
      <c r="D55" s="37" t="s">
        <v>42</v>
      </c>
      <c r="E55" s="40">
        <v>2.4430000000000001</v>
      </c>
      <c r="F55" s="40">
        <v>18.986699999999999</v>
      </c>
      <c r="G55" s="40" t="s">
        <v>43</v>
      </c>
      <c r="H55" s="40">
        <v>3.3660000000000001</v>
      </c>
      <c r="I55" s="40">
        <v>5961.3019999999997</v>
      </c>
      <c r="J55" s="40" t="s">
        <v>44</v>
      </c>
      <c r="K55" s="40">
        <v>3.593</v>
      </c>
      <c r="L55" s="40">
        <v>520.87599999999998</v>
      </c>
      <c r="O55" s="22">
        <f t="shared" si="0"/>
        <v>1.3963242195304731E-2</v>
      </c>
      <c r="R55" s="22">
        <f t="shared" si="1"/>
        <v>393.34376970731176</v>
      </c>
      <c r="U55" s="22">
        <f t="shared" si="2"/>
        <v>3.2387657894736854E-2</v>
      </c>
      <c r="AD55" s="7">
        <v>43126</v>
      </c>
    </row>
    <row r="56" spans="1:30" x14ac:dyDescent="0.35">
      <c r="A56" s="37" t="s">
        <v>82</v>
      </c>
      <c r="B56" s="38">
        <v>43181</v>
      </c>
      <c r="C56" s="39">
        <v>0.54893518518518525</v>
      </c>
      <c r="D56" s="37" t="s">
        <v>42</v>
      </c>
      <c r="E56" s="40">
        <v>2.4430000000000001</v>
      </c>
      <c r="F56" s="40">
        <v>18.4055</v>
      </c>
      <c r="G56" s="40" t="s">
        <v>43</v>
      </c>
      <c r="H56" s="40">
        <v>3.37</v>
      </c>
      <c r="I56" s="40">
        <v>6221.2084000000004</v>
      </c>
      <c r="J56" s="40" t="s">
        <v>44</v>
      </c>
      <c r="K56" s="40">
        <v>3.59</v>
      </c>
      <c r="L56" s="40">
        <v>516.3252</v>
      </c>
      <c r="O56" s="22">
        <f>($O$2/$L$2)*E53</f>
        <v>1.3946116387215641E-2</v>
      </c>
      <c r="R56" s="22">
        <f>($R$2/$P$2)*H53</f>
        <v>392.87689282932092</v>
      </c>
      <c r="U56" s="22">
        <f>($S$2/$U$2)*K53</f>
        <v>3.2333618421052646E-2</v>
      </c>
      <c r="AD56" s="7">
        <v>43126</v>
      </c>
    </row>
    <row r="57" spans="1:30" x14ac:dyDescent="0.35">
      <c r="A57" s="37" t="s">
        <v>83</v>
      </c>
      <c r="B57" s="38">
        <v>43181</v>
      </c>
      <c r="C57" s="39">
        <v>0.55302083333333341</v>
      </c>
      <c r="D57" s="37" t="s">
        <v>42</v>
      </c>
      <c r="E57" s="40">
        <v>2.4500000000000002</v>
      </c>
      <c r="F57" s="40">
        <v>18.1096</v>
      </c>
      <c r="G57" s="40" t="s">
        <v>43</v>
      </c>
      <c r="H57" s="40">
        <v>3.3759999999999999</v>
      </c>
      <c r="I57" s="40">
        <v>6795.4993000000004</v>
      </c>
      <c r="J57" s="40" t="s">
        <v>44</v>
      </c>
      <c r="K57" s="40">
        <v>3.5960000000000001</v>
      </c>
      <c r="L57" s="40">
        <v>514.86109999999996</v>
      </c>
      <c r="N57" s="2"/>
      <c r="O57" s="22">
        <f>($O$2/$L$2)*E54</f>
        <v>1.3986076606090185E-2</v>
      </c>
      <c r="P57" s="3"/>
      <c r="R57" s="22">
        <f>($R$2/$P$2)*H54</f>
        <v>394.04408502429806</v>
      </c>
      <c r="S57" s="3"/>
      <c r="U57" s="22">
        <f>($S$2/$U$2)*K54</f>
        <v>3.2387657894736854E-2</v>
      </c>
      <c r="AD57" s="7">
        <v>43126</v>
      </c>
    </row>
    <row r="58" spans="1:30" x14ac:dyDescent="0.35">
      <c r="A58" s="33" t="s">
        <v>41</v>
      </c>
      <c r="B58" s="34">
        <v>43181</v>
      </c>
      <c r="C58" s="35">
        <v>0.55709490740740741</v>
      </c>
      <c r="D58" s="33" t="s">
        <v>42</v>
      </c>
      <c r="E58" s="36">
        <v>2.4460000000000002</v>
      </c>
      <c r="F58" s="36">
        <v>38.743099999999998</v>
      </c>
      <c r="G58" s="36" t="s">
        <v>43</v>
      </c>
      <c r="H58" s="36">
        <v>3.3730000000000002</v>
      </c>
      <c r="I58" s="36">
        <v>3925.1005</v>
      </c>
      <c r="J58" s="36" t="s">
        <v>44</v>
      </c>
      <c r="K58" s="36">
        <v>3.5960000000000001</v>
      </c>
      <c r="L58" s="36">
        <v>670.61879999999996</v>
      </c>
      <c r="AD58" s="7">
        <v>43126</v>
      </c>
    </row>
    <row r="59" spans="1:30" x14ac:dyDescent="0.35">
      <c r="A59" s="33" t="s">
        <v>41</v>
      </c>
      <c r="B59" s="34">
        <v>43181</v>
      </c>
      <c r="C59" s="35">
        <v>0.56076388888888895</v>
      </c>
      <c r="D59" s="33" t="s">
        <v>42</v>
      </c>
      <c r="E59" s="36">
        <v>2.4430000000000001</v>
      </c>
      <c r="F59" s="36">
        <v>38.688899999999997</v>
      </c>
      <c r="G59" s="36" t="s">
        <v>43</v>
      </c>
      <c r="H59" s="36">
        <v>3.37</v>
      </c>
      <c r="I59" s="36">
        <v>3964.3274000000001</v>
      </c>
      <c r="J59" s="36" t="s">
        <v>44</v>
      </c>
      <c r="K59" s="36">
        <v>3.593</v>
      </c>
      <c r="L59" s="36">
        <v>677.08079999999995</v>
      </c>
    </row>
    <row r="60" spans="1:30" x14ac:dyDescent="0.35">
      <c r="A60" s="33" t="s">
        <v>41</v>
      </c>
      <c r="B60" s="34">
        <v>43181</v>
      </c>
      <c r="C60" s="35">
        <v>0.56484953703703711</v>
      </c>
      <c r="D60" s="33" t="s">
        <v>42</v>
      </c>
      <c r="E60" s="36">
        <v>2.4460000000000002</v>
      </c>
      <c r="F60" s="36">
        <v>39.0214</v>
      </c>
      <c r="G60" s="36" t="s">
        <v>43</v>
      </c>
      <c r="H60" s="36">
        <v>3.3730000000000002</v>
      </c>
      <c r="I60" s="36">
        <v>3907.9502000000002</v>
      </c>
      <c r="J60" s="36" t="s">
        <v>44</v>
      </c>
      <c r="K60" s="36">
        <v>3.5960000000000001</v>
      </c>
      <c r="L60" s="36">
        <v>679.78039999999999</v>
      </c>
    </row>
    <row r="61" spans="1:30" x14ac:dyDescent="0.35">
      <c r="A61" s="33" t="s">
        <v>41</v>
      </c>
      <c r="B61" s="34">
        <v>43181</v>
      </c>
      <c r="C61" s="35">
        <v>0.56893518518518515</v>
      </c>
      <c r="D61" s="33" t="s">
        <v>42</v>
      </c>
      <c r="E61" s="36">
        <v>2.4430000000000001</v>
      </c>
      <c r="F61" s="36">
        <v>39.072200000000002</v>
      </c>
      <c r="G61" s="36" t="s">
        <v>43</v>
      </c>
      <c r="H61" s="36">
        <v>3.3660000000000001</v>
      </c>
      <c r="I61" s="36">
        <v>3904.9285</v>
      </c>
      <c r="J61" s="36" t="s">
        <v>44</v>
      </c>
      <c r="K61" s="36">
        <v>3.593</v>
      </c>
      <c r="L61" s="36">
        <v>676.77440000000001</v>
      </c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2020-04-19T12:00:24Z</dcterms:modified>
</cp:coreProperties>
</file>