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A55653AB-1A34-4677-AA32-C19F0BDBA276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9" i="1" l="1"/>
  <c r="M2" i="1" l="1"/>
  <c r="O27" i="1" l="1"/>
  <c r="O34" i="1"/>
  <c r="O38" i="1"/>
  <c r="O42" i="1"/>
  <c r="O50" i="1"/>
  <c r="O54" i="1"/>
  <c r="O43" i="1"/>
  <c r="O37" i="1"/>
  <c r="O41" i="1"/>
  <c r="O49" i="1"/>
  <c r="O53" i="1"/>
  <c r="O57" i="1"/>
  <c r="O35" i="1"/>
  <c r="O39" i="1"/>
  <c r="O55" i="1"/>
  <c r="O36" i="1"/>
  <c r="O40" i="1"/>
  <c r="O48" i="1"/>
  <c r="O52" i="1"/>
  <c r="O56" i="1"/>
  <c r="O51" i="1"/>
  <c r="O13" i="1"/>
  <c r="O26" i="1"/>
  <c r="O14" i="1"/>
  <c r="O21" i="1"/>
  <c r="O20" i="1"/>
  <c r="O12" i="1"/>
  <c r="O28" i="1"/>
  <c r="O8" i="1"/>
  <c r="O22" i="1"/>
  <c r="T2" i="1"/>
  <c r="S2" i="1"/>
  <c r="Q2" i="1"/>
  <c r="P2" i="1"/>
  <c r="N2" i="1"/>
  <c r="AE2" i="1" s="1"/>
  <c r="U36" i="1" l="1"/>
  <c r="U40" i="1"/>
  <c r="U48" i="1"/>
  <c r="U52" i="1"/>
  <c r="U56" i="1"/>
  <c r="U35" i="1"/>
  <c r="U39" i="1"/>
  <c r="U43" i="1"/>
  <c r="U51" i="1"/>
  <c r="U55" i="1"/>
  <c r="U41" i="1"/>
  <c r="U49" i="1"/>
  <c r="U34" i="1"/>
  <c r="T38" i="1"/>
  <c r="U42" i="1"/>
  <c r="U50" i="1"/>
  <c r="U54" i="1"/>
  <c r="U37" i="1"/>
  <c r="U53" i="1"/>
  <c r="U57" i="1"/>
  <c r="R35" i="1"/>
  <c r="R43" i="1"/>
  <c r="R51" i="1"/>
  <c r="R55" i="1"/>
  <c r="R56" i="1"/>
  <c r="R34" i="1"/>
  <c r="Q38" i="1"/>
  <c r="R42" i="1"/>
  <c r="R50" i="1"/>
  <c r="R54" i="1"/>
  <c r="R52" i="1"/>
  <c r="R37" i="1"/>
  <c r="R41" i="1"/>
  <c r="R49" i="1"/>
  <c r="R53" i="1"/>
  <c r="R57" i="1"/>
  <c r="R36" i="1"/>
  <c r="R40" i="1"/>
  <c r="R48" i="1"/>
  <c r="R25" i="1"/>
  <c r="U24" i="1"/>
  <c r="U8" i="1"/>
  <c r="R13" i="1"/>
  <c r="R24" i="1"/>
  <c r="U7" i="1"/>
  <c r="U6" i="1"/>
  <c r="O11" i="1"/>
  <c r="O23" i="1"/>
  <c r="R9" i="1"/>
  <c r="U10" i="1"/>
  <c r="U14" i="1"/>
  <c r="U22" i="1"/>
  <c r="U26" i="1"/>
  <c r="O7" i="1"/>
  <c r="O15" i="1"/>
  <c r="U12" i="1"/>
  <c r="U20" i="1"/>
  <c r="U28" i="1"/>
  <c r="O24" i="1"/>
  <c r="O10" i="1"/>
  <c r="O6" i="1"/>
  <c r="O9" i="1"/>
  <c r="O25" i="1"/>
  <c r="O29" i="1"/>
  <c r="R6" i="1"/>
  <c r="R28" i="1"/>
  <c r="R26" i="1"/>
  <c r="R22" i="1"/>
  <c r="R20" i="1"/>
  <c r="R14" i="1"/>
  <c r="R12" i="1"/>
  <c r="R10" i="1"/>
  <c r="R8" i="1"/>
  <c r="R29" i="1"/>
  <c r="R27" i="1"/>
  <c r="Q23" i="1"/>
  <c r="R21" i="1"/>
  <c r="R15" i="1"/>
  <c r="R7" i="1"/>
  <c r="R11" i="1"/>
  <c r="U9" i="1"/>
  <c r="U11" i="1"/>
  <c r="U13" i="1"/>
  <c r="U15" i="1"/>
  <c r="U21" i="1"/>
  <c r="T23" i="1"/>
  <c r="U25" i="1"/>
  <c r="U27" i="1"/>
  <c r="U29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<sst xmlns="http://schemas.openxmlformats.org/spreadsheetml/2006/main" count="169" uniqueCount="65">
  <si>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</si>
  <si>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</si>
  <si>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</si>
  <si>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</si>
  <si>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</si>
  <si>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</si>
  <si>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</si>
  <si>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</si>
  <si>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</si>
  <si>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</si>
  <si>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</si>
  <si>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</si>
  <si>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</si>
  <si>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</si>
  <si>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</si>
  <si>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</si>
  <si>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</si>
  <si>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</si>
  <si>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</si>
  <si>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</si>
  <si>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</si>
  <si>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</si>
  <si>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</si>
  <si>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</si>
  <si>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</si>
  <si>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</si>
  <si>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</si>
  <si>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</si>
  <si>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</si>
  <si>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</si>
  <si>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</si>
  <si>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</si>
  <si>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</si>
  <si>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</si>
  <si>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</si>
  <si>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</si>
  <si>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</si>
  <si>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</si>
  <si>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</si>
  <si>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</si>
  <si>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</si>
  <si>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</si>
  <si>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</si>
  <si>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</si>
  <si>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</si>
  <si>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</si>
  <si>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</si>
  <si>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</si>
  <si>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</si>
  <si>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</si>
  <si>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A3 1</t>
  </si>
  <si>
    <t>A3 2</t>
  </si>
  <si>
    <t>A3 3</t>
  </si>
  <si>
    <t>A3 4</t>
  </si>
  <si>
    <t>A3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</si>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</sst>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H36" zoomScale="70" zoomScaleNormal="70" workbookViewId="0">
      <selection activeCell="Q39" sqref="Q39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43214</v>
      </c>
      <c r="C2" s="8">
        <v>0.67497685185185186</v>
      </c>
      <c r="D2" s="5" t="s">
        <v>42</v>
      </c>
      <c r="E2" s="9">
        <v>2.44</v>
      </c>
      <c r="F2" s="9">
        <v>37.972700000000003</v>
      </c>
      <c r="G2" s="9" t="s">
        <v>43</v>
      </c>
      <c r="H2" s="9">
        <v>3.36</v>
      </c>
      <c r="I2" s="9">
        <v>3818.4050999999999</v>
      </c>
      <c r="J2" s="9" t="s">
        <v>44</v>
      </c>
      <c r="K2" s="9">
        <v>3.59</v>
      </c>
      <c r="L2" s="9">
        <v>676.10019999999997</v>
      </c>
      <c r="M2" s="4">
        <f>AVERAGE(F2:F5,F16:F19,F30:F33,F44:F47,F58:F61)</f>
        <v>38.393016666666661</v>
      </c>
      <c r="N2" s="4">
        <f>STDEV(F2:F5,F16:F19,F30:F33,F44:F47,G58:G61)</f>
        <v>0.18637275860896341</v>
      </c>
      <c r="O2" s="4">
        <v>4.08</v>
      </c>
      <c r="P2" s="4">
        <f>AVERAGE(I2:I5,I16:I19,I30:I33,I44:I47,I58:I61)</f>
        <v>3793.9288416666659</v>
      </c>
      <c r="Q2" s="4">
        <f>STDEV(I2:I5,I16:I19,I30:I33,I44:I47,I58:I61)</f>
        <v>22.11581026310278</v>
      </c>
      <c r="R2" s="4">
        <v>393.3</v>
      </c>
      <c r="S2" s="4">
        <f>AVERAGE(L2:L5,L16:L19,L30:L33,L44:L47,L58:L61)</f>
        <v>672.67800833333342</v>
      </c>
      <c r="T2" s="4">
        <f>STDEV(L2:L5,L16:L19,L30:L33,L44:L47,L58:L61)</f>
        <v>5.0129343251339344</v>
      </c>
      <c r="U2" s="4">
        <v>399</v>
      </c>
      <c r="AD2" s="7">
        <v>43109</v>
      </c>
      <c r="AE2" s="6">
        <f>(N2/M2)^2</f>
        <v>2.3564617362416167E-5</v>
      </c>
      <c r="AF2" s="6">
        <f>(T2/S2)^2</f>
        <v>5.5535357324532555E-5</v>
      </c>
      <c r="AG2" s="6">
        <f>(T2/S2)^2</f>
        <v>5.5535357324532555E-5</v>
      </c>
    </row>
    <row r="3" spans="1:33" x14ac:dyDescent="0.35">
      <c r="A3" s="5" t="s">
        <v>41</v>
      </c>
      <c r="B3" s="7">
        <v>43214</v>
      </c>
      <c r="C3" s="8">
        <v>0.67863425925925924</v>
      </c>
      <c r="D3" s="5" t="s">
        <v>42</v>
      </c>
      <c r="E3" s="9">
        <v>2.4430000000000001</v>
      </c>
      <c r="F3" s="9">
        <v>38.236899999999999</v>
      </c>
      <c r="G3" s="9" t="s">
        <v>43</v>
      </c>
      <c r="H3" s="9">
        <v>3.36</v>
      </c>
      <c r="I3" s="9">
        <v>3822.0810999999999</v>
      </c>
      <c r="J3" s="9" t="s">
        <v>44</v>
      </c>
      <c r="K3" s="9">
        <v>3.59</v>
      </c>
      <c r="L3" s="9">
        <v>674.2998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41</v>
      </c>
      <c r="B4" s="7">
        <v>43214</v>
      </c>
      <c r="C4" s="8">
        <v>0.68270833333333336</v>
      </c>
      <c r="D4" s="5" t="s">
        <v>42</v>
      </c>
      <c r="E4" s="9">
        <v>2.4460000000000002</v>
      </c>
      <c r="F4" s="9">
        <v>38.2971</v>
      </c>
      <c r="G4" s="9" t="s">
        <v>43</v>
      </c>
      <c r="H4" s="9">
        <v>3.3660000000000001</v>
      </c>
      <c r="I4" s="9">
        <v>3808.5814</v>
      </c>
      <c r="J4" s="9" t="s">
        <v>44</v>
      </c>
      <c r="K4" s="9">
        <v>3.593</v>
      </c>
      <c r="L4" s="9">
        <v>677.67409999999995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41</v>
      </c>
      <c r="B5" s="7">
        <v>43214</v>
      </c>
      <c r="C5" s="8">
        <v>0.68678240740740737</v>
      </c>
      <c r="D5" s="5" t="s">
        <v>42</v>
      </c>
      <c r="E5" s="9">
        <v>2.44</v>
      </c>
      <c r="F5" s="9">
        <v>38.338999999999999</v>
      </c>
      <c r="G5" s="9" t="s">
        <v>43</v>
      </c>
      <c r="H5" s="9">
        <v>3.36</v>
      </c>
      <c r="I5" s="9">
        <v>3807.5742</v>
      </c>
      <c r="J5" s="9" t="s">
        <v>44</v>
      </c>
      <c r="K5" s="9">
        <v>3.5859999999999999</v>
      </c>
      <c r="L5" s="9">
        <v>681.79960000000005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11" t="s">
        <v>45</v>
      </c>
      <c r="B6" s="31">
        <v>43214</v>
      </c>
      <c r="C6" s="32">
        <v>0.69085648148148149</v>
      </c>
      <c r="D6" s="11" t="s">
        <v>42</v>
      </c>
      <c r="E6" s="33">
        <v>2.4430000000000001</v>
      </c>
      <c r="F6" s="33">
        <v>19.544599999999999</v>
      </c>
      <c r="G6" s="33" t="s">
        <v>43</v>
      </c>
      <c r="H6" s="33">
        <v>3.363</v>
      </c>
      <c r="I6" s="33">
        <v>3976.7847999999999</v>
      </c>
      <c r="J6" s="33" t="s">
        <v>44</v>
      </c>
      <c r="K6" s="33">
        <v>3.59</v>
      </c>
      <c r="L6" s="33">
        <v>477.5926</v>
      </c>
      <c r="O6" s="10">
        <f>($O$2/$M$2)*F6</f>
        <v>2.0769914667641385</v>
      </c>
      <c r="R6" s="10">
        <f t="shared" ref="R6:R15" si="0">($R$2/$P$2)*I6</f>
        <v>412.25587698500618</v>
      </c>
      <c r="U6" s="10">
        <f t="shared" ref="U6:U13" si="1">($S$2/$U$2)*L6</f>
        <v>805.17804251312884</v>
      </c>
      <c r="V6" s="3">
        <v>0</v>
      </c>
      <c r="W6" s="11" t="s">
        <v>33</v>
      </c>
      <c r="X6" s="2">
        <f>SLOPE(O6:O10,$V$6:$V$10)</f>
        <v>-4.6545964739246769E-4</v>
      </c>
      <c r="Y6" s="2">
        <f>RSQ(O6:O10,$V$6:$V$10)</f>
        <v>0.11818363718083827</v>
      </c>
      <c r="Z6" s="2">
        <f>SLOPE($R6:$R10,$V$6:$V$10)</f>
        <v>9.62933434385425</v>
      </c>
      <c r="AA6" s="2">
        <f>RSQ(R6:R10,$V$6:$V$10)</f>
        <v>0.9165950906082666</v>
      </c>
      <c r="AB6" s="2">
        <f>SLOPE(U6:U10,$V$6:$V$10)</f>
        <v>10.470110128293276</v>
      </c>
      <c r="AC6" s="2">
        <f>RSQ(U6:U10,$V$6:$V$10)</f>
        <v>0.89977041447956474</v>
      </c>
      <c r="AD6" s="7">
        <v>43109</v>
      </c>
      <c r="AE6" s="2"/>
    </row>
    <row r="7" spans="1:33" x14ac:dyDescent="0.35">
      <c r="A7" s="11" t="s">
        <v>46</v>
      </c>
      <c r="B7" s="31">
        <v>43214</v>
      </c>
      <c r="C7" s="32">
        <v>0.69450231481481473</v>
      </c>
      <c r="D7" s="11" t="s">
        <v>42</v>
      </c>
      <c r="E7" s="33">
        <v>2.4500000000000002</v>
      </c>
      <c r="F7" s="33">
        <v>19.1098</v>
      </c>
      <c r="G7" s="33" t="s">
        <v>43</v>
      </c>
      <c r="H7" s="33">
        <v>3.37</v>
      </c>
      <c r="I7" s="33">
        <v>5885.0929999999998</v>
      </c>
      <c r="J7" s="33" t="s">
        <v>44</v>
      </c>
      <c r="K7" s="33">
        <v>3.5960000000000001</v>
      </c>
      <c r="L7" s="33">
        <v>610.74720000000002</v>
      </c>
      <c r="O7" s="10">
        <f>($O$2/$M$2)*F7</f>
        <v>2.030785563867735</v>
      </c>
      <c r="R7" s="10">
        <f t="shared" si="0"/>
        <v>610.08183692849582</v>
      </c>
      <c r="U7" s="10">
        <f t="shared" si="1"/>
        <v>1029.6646869452634</v>
      </c>
      <c r="V7" s="3">
        <v>10</v>
      </c>
      <c r="W7" s="13" t="s">
        <v>34</v>
      </c>
      <c r="X7" s="2">
        <f>SLOPE($O11:$O15,$V$6:$V$10)</f>
        <v>0</v>
      </c>
      <c r="Y7" s="2" t="e">
        <f>RSQ(O11:O15,$V$6:$V$10)</f>
        <v>#DIV/0!</v>
      </c>
      <c r="Z7" s="2">
        <f>SLOPE($R11:$R15,$V$6:$V$10)</f>
        <v>0</v>
      </c>
      <c r="AA7" s="2" t="e">
        <f>RSQ(R11:R15,$V$6:$V$10)</f>
        <v>#DIV/0!</v>
      </c>
      <c r="AB7" s="2">
        <f>SLOPE(U11:U15,$V$6:$V$10)</f>
        <v>0</v>
      </c>
      <c r="AC7" s="2" t="e">
        <f>RSQ(U11:U15,$V$6:$V$10)</f>
        <v>#DIV/0!</v>
      </c>
      <c r="AD7" s="7">
        <v>43109</v>
      </c>
      <c r="AE7" s="2"/>
    </row>
    <row r="8" spans="1:33" x14ac:dyDescent="0.35">
      <c r="A8" s="11" t="s">
        <v>47</v>
      </c>
      <c r="B8" s="31">
        <v>43214</v>
      </c>
      <c r="C8" s="32">
        <v>0.69858796296296299</v>
      </c>
      <c r="D8" s="11" t="s">
        <v>42</v>
      </c>
      <c r="E8" s="33">
        <v>2.44</v>
      </c>
      <c r="F8" s="33">
        <v>19.146799999999999</v>
      </c>
      <c r="G8" s="33" t="s">
        <v>43</v>
      </c>
      <c r="H8" s="33">
        <v>3.36</v>
      </c>
      <c r="I8" s="33">
        <v>6286.0114999999996</v>
      </c>
      <c r="J8" s="33" t="s">
        <v>44</v>
      </c>
      <c r="K8" s="33">
        <v>3.5859999999999999</v>
      </c>
      <c r="L8" s="33">
        <v>645.97770000000003</v>
      </c>
      <c r="O8" s="10">
        <f>($O$2/$M$2)*F8</f>
        <v>2.0347175289256163</v>
      </c>
      <c r="R8" s="10">
        <f t="shared" si="0"/>
        <v>651.64330332140025</v>
      </c>
      <c r="U8" s="10">
        <f t="shared" si="1"/>
        <v>1089.0601319893424</v>
      </c>
      <c r="V8" s="3">
        <v>20</v>
      </c>
      <c r="W8" s="15" t="s">
        <v>35</v>
      </c>
      <c r="X8" s="2">
        <f>SLOPE($O20:$O24,$V$6:$V$10)</f>
        <v>-3.3411076059405078E-4</v>
      </c>
      <c r="Y8" s="2">
        <f>RSQ(O20:O24,$V$6:$V$10)</f>
        <v>2.7509484415913523E-2</v>
      </c>
      <c r="Z8" s="2">
        <f>SLOPE($R20:$R24,$V$6:$V$10)</f>
        <v>7.821756402795601</v>
      </c>
      <c r="AA8" s="2">
        <f>RSQ(R20:R24,$V$6:$V$10)</f>
        <v>0.98197038237295853</v>
      </c>
      <c r="AB8" s="2">
        <f>SLOPE($U20:$U24,$V$6:$V$10)</f>
        <v>4.949802257753551</v>
      </c>
      <c r="AC8" s="2">
        <f>RSQ(U20:U24,$V$6:$V$10)</f>
        <v>0.89163010362722128</v>
      </c>
      <c r="AD8" s="7">
        <v>43109</v>
      </c>
      <c r="AE8" s="2"/>
    </row>
    <row r="9" spans="1:33" x14ac:dyDescent="0.35">
      <c r="A9" s="11" t="s">
        <v>48</v>
      </c>
      <c r="B9" s="31">
        <v>43214</v>
      </c>
      <c r="C9" s="32">
        <v>0.70265046296296296</v>
      </c>
      <c r="D9" s="11" t="s">
        <v>42</v>
      </c>
      <c r="E9" s="33">
        <v>2.44</v>
      </c>
      <c r="F9" s="33">
        <v>19.4526</v>
      </c>
      <c r="G9" s="33" t="s">
        <v>43</v>
      </c>
      <c r="H9" s="33">
        <v>3.36</v>
      </c>
      <c r="I9" s="33">
        <v>7609.7448000000004</v>
      </c>
      <c r="J9" s="33" t="s">
        <v>44</v>
      </c>
      <c r="K9" s="33">
        <v>3.5859999999999999</v>
      </c>
      <c r="L9" s="33">
        <v>726.36779999999999</v>
      </c>
      <c r="O9" s="10">
        <f t="shared" ref="O9:O15" si="2">($O$2/$M$2)*F9</f>
        <v>2.067214688782379</v>
      </c>
      <c r="R9" s="10">
        <f t="shared" si="0"/>
        <v>788.86894160229406</v>
      </c>
      <c r="U9" s="10">
        <f t="shared" si="1"/>
        <v>1224.5905890262284</v>
      </c>
      <c r="V9" s="3">
        <v>30</v>
      </c>
      <c r="W9" s="18" t="s">
        <v>36</v>
      </c>
      <c r="X9" s="2">
        <f>SLOPE($O25:$O29,$V$6:$V$10)</f>
        <v>0</v>
      </c>
      <c r="Y9" s="2" t="e">
        <f>RSQ(O25:O29,$V$6:$V$10)</f>
        <v>#DIV/0!</v>
      </c>
      <c r="Z9" s="2">
        <f>SLOPE($R25:$R29,$V$6:$V$10)</f>
        <v>0</v>
      </c>
      <c r="AA9" s="2" t="e">
        <f>RSQ(R25:R29,$V$6:$V$10)</f>
        <v>#DIV/0!</v>
      </c>
      <c r="AB9" s="2">
        <f>SLOPE(U25:U29,$V$6:$V$10)</f>
        <v>0</v>
      </c>
      <c r="AC9" s="2" t="e">
        <f>RSQ(U25:U29,$V$6:$V$10)</f>
        <v>#DIV/0!</v>
      </c>
      <c r="AD9" s="7">
        <v>43109</v>
      </c>
      <c r="AE9" s="2"/>
    </row>
    <row r="10" spans="1:33" x14ac:dyDescent="0.35">
      <c r="A10" s="11" t="s">
        <v>49</v>
      </c>
      <c r="B10" s="31">
        <v>43214</v>
      </c>
      <c r="C10" s="32">
        <v>0.70629629629629631</v>
      </c>
      <c r="D10" s="11" t="s">
        <v>42</v>
      </c>
      <c r="E10" s="33">
        <v>2.4430000000000001</v>
      </c>
      <c r="F10" s="33">
        <v>19.154199999999999</v>
      </c>
      <c r="G10" s="33" t="s">
        <v>43</v>
      </c>
      <c r="H10" s="33">
        <v>3.36</v>
      </c>
      <c r="I10" s="33">
        <v>7758.8791000000001</v>
      </c>
      <c r="J10" s="33" t="s">
        <v>44</v>
      </c>
      <c r="K10" s="33">
        <v>3.59</v>
      </c>
      <c r="L10" s="33">
        <v>730.30039999999997</v>
      </c>
      <c r="O10" s="10">
        <f t="shared" si="2"/>
        <v>2.0355039219371931</v>
      </c>
      <c r="R10" s="10">
        <f t="shared" si="0"/>
        <v>804.32904184081963</v>
      </c>
      <c r="U10" s="10">
        <f t="shared" si="1"/>
        <v>1231.2205978873101</v>
      </c>
      <c r="V10" s="3">
        <v>40</v>
      </c>
      <c r="W10" s="20" t="s">
        <v>37</v>
      </c>
      <c r="X10" s="2">
        <f>SLOPE($O34:$O38,$V$6:$V$10)</f>
        <v>1.5695979433759887E-4</v>
      </c>
      <c r="Y10" s="2">
        <f>RSQ(O34:O38,$V$6:$V$10)</f>
        <v>1.7657352234329762E-2</v>
      </c>
      <c r="Z10" s="2">
        <f>SLOPE($R34:$R38,$V$6:$V$10)</f>
        <v>5.2447564595752265</v>
      </c>
      <c r="AA10" s="2">
        <f>RSQ(R34:R38,$V$6:$V$10)</f>
        <v>0.96142612678713479</v>
      </c>
      <c r="AB10" s="2">
        <f>SLOPE(U34:U38,$V$6:$V$10)</f>
        <v>3.7145347056558489</v>
      </c>
      <c r="AC10" s="2">
        <f>RSQ(U34:U38,$V$6:$V$10)</f>
        <v>0.94365177210148454</v>
      </c>
      <c r="AD10" s="7">
        <v>43109</v>
      </c>
      <c r="AE10" s="2"/>
    </row>
    <row r="11" spans="1:33" x14ac:dyDescent="0.35">
      <c r="A11" s="11"/>
      <c r="B11" s="31"/>
      <c r="C11" s="32"/>
      <c r="D11" s="11"/>
      <c r="E11" s="33"/>
      <c r="F11" s="33"/>
      <c r="G11" s="33"/>
      <c r="H11" s="33"/>
      <c r="I11" s="33"/>
      <c r="J11" s="33"/>
      <c r="K11" s="33"/>
      <c r="L11" s="33"/>
      <c r="O11" s="12">
        <f t="shared" si="2"/>
        <v>0</v>
      </c>
      <c r="R11" s="12">
        <f t="shared" si="0"/>
        <v>0</v>
      </c>
      <c r="U11" s="12">
        <f t="shared" si="1"/>
        <v>0</v>
      </c>
      <c r="V11" s="3"/>
      <c r="W11" s="21" t="s">
        <v>38</v>
      </c>
      <c r="X11" s="2">
        <f>SLOPE($O39:$O43,$V$6:$V$10)</f>
        <v>2.8274016845945462E-3</v>
      </c>
      <c r="Y11" s="2">
        <f>RSQ(O39:O43,$V$6:$V$10)</f>
        <v>0.16384742898321436</v>
      </c>
      <c r="Z11" s="2">
        <f>SLOPE($R39:$R43,$V$6:$V$10)</f>
        <v>-4.3482496140736568</v>
      </c>
      <c r="AA11" s="2">
        <f>RSQ(R39:R43,$V$6:$V$10)</f>
        <v>0.60618081358873976</v>
      </c>
      <c r="AB11" s="2">
        <f>SLOPE($U39:$U43,$V$6:$V$10)</f>
        <v>0.76754921024546663</v>
      </c>
      <c r="AC11" s="2">
        <f>RSQ(U39:U43,$V$6:$V$10)</f>
        <v>0.28508642425749758</v>
      </c>
      <c r="AD11" s="7">
        <v>43109</v>
      </c>
      <c r="AE11" s="2"/>
    </row>
    <row r="12" spans="1:33" x14ac:dyDescent="0.35">
      <c r="A12" s="11"/>
      <c r="B12" s="31"/>
      <c r="C12" s="32"/>
      <c r="D12" s="11"/>
      <c r="E12" s="33"/>
      <c r="F12" s="33"/>
      <c r="G12" s="33"/>
      <c r="H12" s="33"/>
      <c r="I12" s="33"/>
      <c r="J12" s="33"/>
      <c r="K12" s="33"/>
      <c r="L12" s="33"/>
      <c r="O12" s="12">
        <f t="shared" si="2"/>
        <v>0</v>
      </c>
      <c r="R12" s="12">
        <f t="shared" si="0"/>
        <v>0</v>
      </c>
      <c r="U12" s="12">
        <f t="shared" si="1"/>
        <v>0</v>
      </c>
      <c r="V12" s="3"/>
      <c r="W12" s="23" t="s">
        <v>39</v>
      </c>
      <c r="X12" s="2">
        <f>SLOPE($O48:$O52,$V$6:$V$10)</f>
        <v>0</v>
      </c>
      <c r="Y12" s="2" t="e">
        <f>RSQ(O48:O52,$V$6:$V$10)</f>
        <v>#DIV/0!</v>
      </c>
      <c r="Z12" s="2">
        <f>SLOPE($R48:$R52,$V$6:$V$10)</f>
        <v>0</v>
      </c>
      <c r="AA12" s="2" t="e">
        <f>RSQ(R48:R52,$V$6:$V$10)</f>
        <v>#DIV/0!</v>
      </c>
      <c r="AB12" s="2">
        <f>SLOPE(U48:U52,$V$6:$V$10)</f>
        <v>0</v>
      </c>
      <c r="AC12" s="2" t="e">
        <f>RSQ(U48:U52,$V$6:$V$10)</f>
        <v>#DIV/0!</v>
      </c>
      <c r="AD12" s="7">
        <v>43109</v>
      </c>
      <c r="AE12" s="2"/>
    </row>
    <row r="13" spans="1:33" x14ac:dyDescent="0.35">
      <c r="A13" s="11"/>
      <c r="B13" s="31"/>
      <c r="C13" s="32"/>
      <c r="D13" s="11"/>
      <c r="E13" s="33"/>
      <c r="F13" s="33"/>
      <c r="G13" s="33"/>
      <c r="H13" s="33"/>
      <c r="I13" s="33"/>
      <c r="J13" s="33"/>
      <c r="K13" s="33"/>
      <c r="L13" s="33"/>
      <c r="O13" s="12">
        <f>($O$2/$M$2)*F13</f>
        <v>0</v>
      </c>
      <c r="R13" s="12">
        <f t="shared" si="0"/>
        <v>0</v>
      </c>
      <c r="U13" s="12">
        <f t="shared" si="1"/>
        <v>0</v>
      </c>
      <c r="V13" s="3"/>
      <c r="W13" s="25" t="s">
        <v>40</v>
      </c>
      <c r="X13" s="2">
        <f>SLOPE($O53:$O57,$V$6:$V$10)</f>
        <v>0</v>
      </c>
      <c r="Y13" s="2" t="e">
        <f>RSQ(O53:O57,$V$6:$V$10)</f>
        <v>#DIV/0!</v>
      </c>
      <c r="Z13" s="2">
        <f>SLOPE($R53:$R57,$V$6:$V$10)</f>
        <v>0</v>
      </c>
      <c r="AA13" s="2" t="e">
        <f>RSQ(R53:R57,$V$6:$V$10)</f>
        <v>#DIV/0!</v>
      </c>
      <c r="AB13" s="2">
        <f>SLOPE(U53:U57,$V$6:$V$10)</f>
        <v>0</v>
      </c>
      <c r="AC13" s="2" t="e">
        <f>RSQ(U53:U57,$V$6:$V$10)</f>
        <v>#DIV/0!</v>
      </c>
      <c r="AD13" s="7">
        <v>43109</v>
      </c>
      <c r="AE13" s="2"/>
    </row>
    <row r="14" spans="1:33" x14ac:dyDescent="0.35">
      <c r="A14" s="11"/>
      <c r="B14" s="31"/>
      <c r="C14" s="32"/>
      <c r="D14" s="11"/>
      <c r="E14" s="33"/>
      <c r="F14" s="33"/>
      <c r="G14" s="33"/>
      <c r="H14" s="33"/>
      <c r="I14" s="33"/>
      <c r="J14" s="33"/>
      <c r="K14" s="33"/>
      <c r="L14" s="33"/>
      <c r="O14" s="12">
        <f t="shared" si="2"/>
        <v>0</v>
      </c>
      <c r="R14" s="12">
        <f t="shared" si="0"/>
        <v>0</v>
      </c>
      <c r="U14" s="12">
        <f>($S$2/$U$2)*L14</f>
        <v>0</v>
      </c>
      <c r="AD14" s="7">
        <v>43109</v>
      </c>
    </row>
    <row r="15" spans="1:33" x14ac:dyDescent="0.35">
      <c r="A15" s="11"/>
      <c r="B15" s="31"/>
      <c r="C15" s="32"/>
      <c r="D15" s="11"/>
      <c r="E15" s="33"/>
      <c r="F15" s="33"/>
      <c r="G15" s="33"/>
      <c r="H15" s="33"/>
      <c r="I15" s="33"/>
      <c r="J15" s="33"/>
      <c r="K15" s="33"/>
      <c r="L15" s="33"/>
      <c r="O15" s="12">
        <f t="shared" si="2"/>
        <v>0</v>
      </c>
      <c r="R15" s="12">
        <f t="shared" si="0"/>
        <v>0</v>
      </c>
      <c r="U15" s="12">
        <f>($S$2/$U$2)*L15</f>
        <v>0</v>
      </c>
      <c r="AD15" s="7">
        <v>43109</v>
      </c>
    </row>
    <row r="16" spans="1:33" x14ac:dyDescent="0.35">
      <c r="A16" s="5" t="s">
        <v>41</v>
      </c>
      <c r="B16" s="7">
        <v>43214</v>
      </c>
      <c r="C16" s="8">
        <v>0.73032407407407407</v>
      </c>
      <c r="D16" s="5" t="s">
        <v>42</v>
      </c>
      <c r="E16" s="9">
        <v>2.44</v>
      </c>
      <c r="F16" s="9">
        <v>38.515999999999998</v>
      </c>
      <c r="G16" s="9" t="s">
        <v>43</v>
      </c>
      <c r="H16" s="9">
        <v>3.36</v>
      </c>
      <c r="I16" s="9">
        <v>3790.1795999999999</v>
      </c>
      <c r="J16" s="9" t="s">
        <v>44</v>
      </c>
      <c r="K16" s="9">
        <v>3.59</v>
      </c>
      <c r="L16" s="9">
        <v>670.67179999999996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41</v>
      </c>
      <c r="B17" s="7">
        <v>43214</v>
      </c>
      <c r="C17" s="8">
        <v>0.73439814814814808</v>
      </c>
      <c r="D17" s="5" t="s">
        <v>42</v>
      </c>
      <c r="E17" s="9">
        <v>2.4500000000000002</v>
      </c>
      <c r="F17" s="9">
        <v>38.2789</v>
      </c>
      <c r="G17" s="9" t="s">
        <v>43</v>
      </c>
      <c r="H17" s="9">
        <v>3.3660000000000001</v>
      </c>
      <c r="I17" s="9">
        <v>3788.8285999999998</v>
      </c>
      <c r="J17" s="9" t="s">
        <v>44</v>
      </c>
      <c r="K17" s="9">
        <v>3.593</v>
      </c>
      <c r="L17" s="9">
        <v>675.70920000000001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41</v>
      </c>
      <c r="B18" s="7">
        <v>43214</v>
      </c>
      <c r="C18" s="8">
        <v>0.73804398148148154</v>
      </c>
      <c r="D18" s="5" t="s">
        <v>42</v>
      </c>
      <c r="E18" s="9">
        <v>2.4500000000000002</v>
      </c>
      <c r="F18" s="9">
        <v>38.363199999999999</v>
      </c>
      <c r="G18" s="9" t="s">
        <v>43</v>
      </c>
      <c r="H18" s="9">
        <v>3.3660000000000001</v>
      </c>
      <c r="I18" s="9">
        <v>3810.3234000000002</v>
      </c>
      <c r="J18" s="9" t="s">
        <v>44</v>
      </c>
      <c r="K18" s="9">
        <v>3.593</v>
      </c>
      <c r="L18" s="9">
        <v>673.73580000000004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41</v>
      </c>
      <c r="B19" s="7">
        <v>43214</v>
      </c>
      <c r="C19" s="8">
        <v>0.74168981481481477</v>
      </c>
      <c r="D19" s="5" t="s">
        <v>42</v>
      </c>
      <c r="E19" s="9">
        <v>2.4460000000000002</v>
      </c>
      <c r="F19" s="9">
        <v>38.4512</v>
      </c>
      <c r="G19" s="9" t="s">
        <v>43</v>
      </c>
      <c r="H19" s="9">
        <v>3.3660000000000001</v>
      </c>
      <c r="I19" s="9">
        <v>3810.2002000000002</v>
      </c>
      <c r="J19" s="9" t="s">
        <v>44</v>
      </c>
      <c r="K19" s="9">
        <v>3.593</v>
      </c>
      <c r="L19" s="9">
        <v>674.20579999999995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11" t="s">
        <v>50</v>
      </c>
      <c r="B20" s="31">
        <v>43214</v>
      </c>
      <c r="C20" s="32">
        <v>0.7099537037037037</v>
      </c>
      <c r="D20" s="11" t="s">
        <v>42</v>
      </c>
      <c r="E20" s="33">
        <v>2.4460000000000002</v>
      </c>
      <c r="F20" s="33">
        <v>19.0016</v>
      </c>
      <c r="G20" s="33" t="s">
        <v>43</v>
      </c>
      <c r="H20" s="33">
        <v>3.3660000000000001</v>
      </c>
      <c r="I20" s="33">
        <v>8493.8431999999993</v>
      </c>
      <c r="J20" s="33" t="s">
        <v>44</v>
      </c>
      <c r="K20" s="33">
        <v>3.593</v>
      </c>
      <c r="L20" s="33">
        <v>802.70140000000004</v>
      </c>
      <c r="O20" s="14">
        <f t="shared" ref="O20:O29" si="3">($O$2/$M$2)*F20</f>
        <v>2.0192872228065784</v>
      </c>
      <c r="P20" s="3"/>
      <c r="R20" s="14">
        <f t="shared" ref="R20:R29" si="4">($R$2/$P$2)*I20</f>
        <v>880.51955373323972</v>
      </c>
      <c r="S20" s="3"/>
      <c r="U20" s="14">
        <f t="shared" ref="U20:U26" si="5">($S$2/$U$2)*L20</f>
        <v>1353.2821529783921</v>
      </c>
      <c r="AD20" s="7">
        <v>43109</v>
      </c>
    </row>
    <row r="21" spans="1:30" x14ac:dyDescent="0.35">
      <c r="A21" s="11" t="s">
        <v>51</v>
      </c>
      <c r="B21" s="31">
        <v>43214</v>
      </c>
      <c r="C21" s="32">
        <v>0.71402777777777782</v>
      </c>
      <c r="D21" s="11" t="s">
        <v>42</v>
      </c>
      <c r="E21" s="33">
        <v>2.4460000000000002</v>
      </c>
      <c r="F21" s="33">
        <v>19.0746</v>
      </c>
      <c r="G21" s="33" t="s">
        <v>43</v>
      </c>
      <c r="H21" s="33">
        <v>3.3660000000000001</v>
      </c>
      <c r="I21" s="33">
        <v>9187.5931999999993</v>
      </c>
      <c r="J21" s="33" t="s">
        <v>44</v>
      </c>
      <c r="K21" s="33">
        <v>3.5960000000000001</v>
      </c>
      <c r="L21" s="33">
        <v>796.23019999999997</v>
      </c>
      <c r="O21" s="14">
        <f t="shared" si="3"/>
        <v>2.027044883596453</v>
      </c>
      <c r="P21" s="3"/>
      <c r="R21" s="14">
        <f t="shared" si="4"/>
        <v>952.43758024006706</v>
      </c>
      <c r="S21" s="3"/>
      <c r="U21" s="14">
        <f t="shared" si="5"/>
        <v>1342.3722935109067</v>
      </c>
      <c r="AD21" s="7">
        <v>43109</v>
      </c>
    </row>
    <row r="22" spans="1:30" x14ac:dyDescent="0.35">
      <c r="A22" s="11" t="s">
        <v>52</v>
      </c>
      <c r="B22" s="31">
        <v>43214</v>
      </c>
      <c r="C22" s="32">
        <v>0.71810185185185194</v>
      </c>
      <c r="D22" s="11" t="s">
        <v>42</v>
      </c>
      <c r="E22" s="33">
        <v>2.44</v>
      </c>
      <c r="F22" s="33">
        <v>18.919499999999999</v>
      </c>
      <c r="G22" s="33" t="s">
        <v>43</v>
      </c>
      <c r="H22" s="33">
        <v>3.36</v>
      </c>
      <c r="I22" s="33">
        <v>9646.5920000000006</v>
      </c>
      <c r="J22" s="33" t="s">
        <v>44</v>
      </c>
      <c r="K22" s="33">
        <v>3.5859999999999999</v>
      </c>
      <c r="L22" s="33">
        <v>863.77760000000001</v>
      </c>
      <c r="O22" s="14">
        <f t="shared" si="3"/>
        <v>2.0105625111511167</v>
      </c>
      <c r="P22" s="3"/>
      <c r="R22" s="14">
        <f t="shared" si="4"/>
        <v>1000.0199771625925</v>
      </c>
      <c r="S22" s="3"/>
      <c r="U22" s="14">
        <f t="shared" si="5"/>
        <v>1456.2511168194155</v>
      </c>
      <c r="AD22" s="7">
        <v>43109</v>
      </c>
    </row>
    <row r="23" spans="1:30" x14ac:dyDescent="0.35">
      <c r="A23" s="11" t="s">
        <v>53</v>
      </c>
      <c r="B23" s="31">
        <v>43214</v>
      </c>
      <c r="C23" s="32">
        <v>0.7221643518518519</v>
      </c>
      <c r="D23" s="11" t="s">
        <v>42</v>
      </c>
      <c r="E23" s="33">
        <v>2.44</v>
      </c>
      <c r="F23" s="33">
        <v>19.473199999999999</v>
      </c>
      <c r="G23" s="33" t="s">
        <v>43</v>
      </c>
      <c r="H23" s="33">
        <v>3.36</v>
      </c>
      <c r="I23" s="33">
        <v>12071.188</v>
      </c>
      <c r="J23" s="33" t="s">
        <v>44</v>
      </c>
      <c r="K23" s="33">
        <v>3.5859999999999999</v>
      </c>
      <c r="L23" s="33">
        <v>543.5874</v>
      </c>
      <c r="O23" s="14">
        <f t="shared" si="3"/>
        <v>2.0694038368956855</v>
      </c>
      <c r="P23" s="3"/>
      <c r="Q23" s="14">
        <f>($R$2/$P$2)*I23</f>
        <v>1251.3672339501204</v>
      </c>
      <c r="S23" s="3"/>
      <c r="T23" s="14">
        <f>($S$2/$U$2)*L23</f>
        <v>916.43932227342123</v>
      </c>
      <c r="AD23" s="7">
        <v>43109</v>
      </c>
    </row>
    <row r="24" spans="1:30" x14ac:dyDescent="0.35">
      <c r="A24" s="11" t="s">
        <v>54</v>
      </c>
      <c r="B24" s="31">
        <v>43214</v>
      </c>
      <c r="C24" s="32">
        <v>0.72624999999999995</v>
      </c>
      <c r="D24" s="11" t="s">
        <v>42</v>
      </c>
      <c r="E24" s="33">
        <v>2.4460000000000002</v>
      </c>
      <c r="F24" s="33">
        <v>18.645099999999999</v>
      </c>
      <c r="G24" s="33" t="s">
        <v>43</v>
      </c>
      <c r="H24" s="33">
        <v>3.3660000000000001</v>
      </c>
      <c r="I24" s="33">
        <v>11531.2461</v>
      </c>
      <c r="J24" s="33" t="s">
        <v>44</v>
      </c>
      <c r="K24" s="33">
        <v>3.593</v>
      </c>
      <c r="L24" s="33">
        <v>907.93520000000001</v>
      </c>
      <c r="O24" s="14">
        <f t="shared" si="3"/>
        <v>1.9814022081272595</v>
      </c>
      <c r="P24" s="3"/>
      <c r="R24" s="14">
        <f t="shared" si="4"/>
        <v>1195.3938200743053</v>
      </c>
      <c r="S24" s="3"/>
      <c r="U24" s="14">
        <f t="shared" si="5"/>
        <v>1530.6968471973103</v>
      </c>
      <c r="AD24" s="7">
        <v>43109</v>
      </c>
    </row>
    <row r="25" spans="1:30" x14ac:dyDescent="0.35">
      <c r="A25" s="11"/>
      <c r="B25" s="31"/>
      <c r="C25" s="32"/>
      <c r="D25" s="11"/>
      <c r="E25" s="33"/>
      <c r="F25" s="33"/>
      <c r="G25" s="33"/>
      <c r="H25" s="33"/>
      <c r="I25" s="33"/>
      <c r="J25" s="33"/>
      <c r="K25" s="33"/>
      <c r="L25" s="33"/>
      <c r="O25" s="17">
        <f t="shared" si="3"/>
        <v>0</v>
      </c>
      <c r="P25" s="3"/>
      <c r="R25" s="17">
        <f t="shared" si="4"/>
        <v>0</v>
      </c>
      <c r="S25" s="3"/>
      <c r="U25" s="17">
        <f t="shared" si="5"/>
        <v>0</v>
      </c>
      <c r="AD25" s="7">
        <v>43109</v>
      </c>
    </row>
    <row r="26" spans="1:30" x14ac:dyDescent="0.35">
      <c r="A26" s="11"/>
      <c r="B26" s="31"/>
      <c r="C26" s="32"/>
      <c r="D26" s="11"/>
      <c r="E26" s="33"/>
      <c r="F26" s="33"/>
      <c r="G26" s="33"/>
      <c r="H26" s="33"/>
      <c r="I26" s="33"/>
      <c r="J26" s="33"/>
      <c r="K26" s="33"/>
      <c r="L26" s="33"/>
      <c r="O26" s="17">
        <f t="shared" si="3"/>
        <v>0</v>
      </c>
      <c r="P26" s="3"/>
      <c r="R26" s="17">
        <f t="shared" si="4"/>
        <v>0</v>
      </c>
      <c r="S26" s="3"/>
      <c r="U26" s="17">
        <f t="shared" si="5"/>
        <v>0</v>
      </c>
      <c r="AD26" s="7">
        <v>43109</v>
      </c>
    </row>
    <row r="27" spans="1:30" x14ac:dyDescent="0.35">
      <c r="A27" s="11"/>
      <c r="B27" s="31"/>
      <c r="C27" s="32"/>
      <c r="D27" s="11"/>
      <c r="E27" s="33"/>
      <c r="F27" s="33"/>
      <c r="G27" s="33"/>
      <c r="H27" s="33"/>
      <c r="I27" s="33"/>
      <c r="J27" s="33"/>
      <c r="K27" s="33"/>
      <c r="L27" s="33"/>
      <c r="O27" s="17">
        <f t="shared" si="3"/>
        <v>0</v>
      </c>
      <c r="P27" s="3"/>
      <c r="R27" s="17">
        <f t="shared" si="4"/>
        <v>0</v>
      </c>
      <c r="S27" s="3"/>
      <c r="U27" s="17">
        <f>($S$2/$U$2)*L27</f>
        <v>0</v>
      </c>
      <c r="AD27" s="7">
        <v>43109</v>
      </c>
    </row>
    <row r="28" spans="1:30" x14ac:dyDescent="0.35">
      <c r="A28" s="11"/>
      <c r="B28" s="31"/>
      <c r="C28" s="32"/>
      <c r="D28" s="11"/>
      <c r="E28" s="33"/>
      <c r="F28" s="33"/>
      <c r="G28" s="33"/>
      <c r="H28" s="33"/>
      <c r="I28" s="33"/>
      <c r="J28" s="33"/>
      <c r="K28" s="33"/>
      <c r="L28" s="33"/>
      <c r="O28" s="17">
        <f t="shared" si="3"/>
        <v>0</v>
      </c>
      <c r="P28" s="3"/>
      <c r="R28" s="17">
        <f t="shared" si="4"/>
        <v>0</v>
      </c>
      <c r="S28" s="3"/>
      <c r="U28" s="17">
        <f>($S$2/$U$2)*L28</f>
        <v>0</v>
      </c>
      <c r="AD28" s="7">
        <v>43109</v>
      </c>
    </row>
    <row r="29" spans="1:30" x14ac:dyDescent="0.35">
      <c r="A29" s="11"/>
      <c r="B29" s="31"/>
      <c r="C29" s="32"/>
      <c r="D29" s="11"/>
      <c r="E29" s="33"/>
      <c r="F29" s="33"/>
      <c r="G29" s="33"/>
      <c r="H29" s="33"/>
      <c r="I29" s="33"/>
      <c r="J29" s="33"/>
      <c r="K29" s="33"/>
      <c r="L29" s="33"/>
      <c r="O29" s="17">
        <f t="shared" si="3"/>
        <v>0</v>
      </c>
      <c r="P29" s="3"/>
      <c r="R29" s="17">
        <f t="shared" si="4"/>
        <v>0</v>
      </c>
      <c r="S29" s="3"/>
      <c r="U29" s="17">
        <f>($S$2/$U$2)*L29</f>
        <v>0</v>
      </c>
      <c r="AD29" s="7">
        <v>43109</v>
      </c>
    </row>
    <row r="30" spans="1:30" x14ac:dyDescent="0.35">
      <c r="A30" s="5" t="s">
        <v>41</v>
      </c>
      <c r="B30" s="7">
        <v>43215</v>
      </c>
      <c r="C30" s="8">
        <v>0.37096064814814816</v>
      </c>
      <c r="D30" s="5" t="s">
        <v>42</v>
      </c>
      <c r="E30" s="9">
        <v>2.4430000000000001</v>
      </c>
      <c r="F30" s="9">
        <v>38.483400000000003</v>
      </c>
      <c r="G30" s="9" t="s">
        <v>43</v>
      </c>
      <c r="H30" s="9">
        <v>3.363</v>
      </c>
      <c r="I30" s="9">
        <v>3764.4877999999999</v>
      </c>
      <c r="J30" s="9" t="s">
        <v>44</v>
      </c>
      <c r="K30" s="9">
        <v>3.59</v>
      </c>
      <c r="L30" s="9">
        <v>665.67020000000002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>
        <v>43215</v>
      </c>
      <c r="C31" s="8">
        <v>0.37504629629629632</v>
      </c>
      <c r="D31" s="5" t="s">
        <v>42</v>
      </c>
      <c r="E31" s="9">
        <v>2.44</v>
      </c>
      <c r="F31" s="9">
        <v>38.588099999999997</v>
      </c>
      <c r="G31" s="9" t="s">
        <v>43</v>
      </c>
      <c r="H31" s="9">
        <v>3.363</v>
      </c>
      <c r="I31" s="9">
        <v>3778.9508000000001</v>
      </c>
      <c r="J31" s="9" t="s">
        <v>44</v>
      </c>
      <c r="K31" s="9">
        <v>3.59</v>
      </c>
      <c r="L31" s="9">
        <v>669.29960000000005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>
        <v>43215</v>
      </c>
      <c r="C32" s="8">
        <v>0.37910879629629629</v>
      </c>
      <c r="D32" s="5" t="s">
        <v>42</v>
      </c>
      <c r="E32" s="9">
        <v>2.4460000000000002</v>
      </c>
      <c r="F32" s="9">
        <v>38.661200000000001</v>
      </c>
      <c r="G32" s="9" t="s">
        <v>43</v>
      </c>
      <c r="H32" s="9">
        <v>3.3660000000000001</v>
      </c>
      <c r="I32" s="9">
        <v>3770.9594999999999</v>
      </c>
      <c r="J32" s="9" t="s">
        <v>44</v>
      </c>
      <c r="K32" s="9">
        <v>3.593</v>
      </c>
      <c r="L32" s="9">
        <v>666.37810000000002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>
        <v>43215</v>
      </c>
      <c r="C33" s="8">
        <v>0.38318287037037035</v>
      </c>
      <c r="D33" s="5" t="s">
        <v>42</v>
      </c>
      <c r="E33" s="9">
        <v>2.4460000000000002</v>
      </c>
      <c r="F33" s="9">
        <v>38.528500000000001</v>
      </c>
      <c r="G33" s="9" t="s">
        <v>43</v>
      </c>
      <c r="H33" s="9">
        <v>3.3660000000000001</v>
      </c>
      <c r="I33" s="9">
        <v>3756.5744</v>
      </c>
      <c r="J33" s="9" t="s">
        <v>44</v>
      </c>
      <c r="K33" s="9">
        <v>3.593</v>
      </c>
      <c r="L33" s="9">
        <v>666.59190000000001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11" t="s">
        <v>55</v>
      </c>
      <c r="B34" s="31">
        <v>43214</v>
      </c>
      <c r="C34" s="32">
        <v>0.74534722222222216</v>
      </c>
      <c r="D34" s="11" t="s">
        <v>42</v>
      </c>
      <c r="E34" s="33">
        <v>2.4500000000000002</v>
      </c>
      <c r="F34" s="33">
        <v>19.254000000000001</v>
      </c>
      <c r="G34" s="33" t="s">
        <v>43</v>
      </c>
      <c r="H34" s="33">
        <v>3.3660000000000001</v>
      </c>
      <c r="I34" s="33">
        <v>3870.6379999999999</v>
      </c>
      <c r="J34" s="33" t="s">
        <v>44</v>
      </c>
      <c r="K34" s="33">
        <v>3.5960000000000001</v>
      </c>
      <c r="L34" s="33">
        <v>451.64159999999998</v>
      </c>
      <c r="O34" s="19">
        <f t="shared" ref="O34:O42" si="6">($O$2/$M$2)*F34</f>
        <v>2.0461096006608845</v>
      </c>
      <c r="R34" s="19">
        <f t="shared" ref="R34:R43" si="7">($R$2/$P$2)*I34</f>
        <v>401.25210274930902</v>
      </c>
      <c r="U34" s="19">
        <f t="shared" ref="U34:U43" si="8">($S$2/$U$2)*L34</f>
        <v>761.426997414737</v>
      </c>
      <c r="AD34" s="7">
        <v>43109</v>
      </c>
    </row>
    <row r="35" spans="1:30" x14ac:dyDescent="0.35">
      <c r="A35" s="11" t="s">
        <v>56</v>
      </c>
      <c r="B35" s="31">
        <v>43214</v>
      </c>
      <c r="C35" s="32">
        <v>0.74942129629629628</v>
      </c>
      <c r="D35" s="11" t="s">
        <v>42</v>
      </c>
      <c r="E35" s="33">
        <v>2.4460000000000002</v>
      </c>
      <c r="F35" s="33">
        <v>19.150500000000001</v>
      </c>
      <c r="G35" s="33" t="s">
        <v>43</v>
      </c>
      <c r="H35" s="33">
        <v>3.3660000000000001</v>
      </c>
      <c r="I35" s="33">
        <v>4435.2871999999998</v>
      </c>
      <c r="J35" s="33" t="s">
        <v>44</v>
      </c>
      <c r="K35" s="33">
        <v>3.593</v>
      </c>
      <c r="L35" s="33">
        <v>475.1712</v>
      </c>
      <c r="O35" s="19">
        <f t="shared" si="6"/>
        <v>2.0351107254314047</v>
      </c>
      <c r="R35" s="19">
        <f t="shared" si="7"/>
        <v>459.78681429188032</v>
      </c>
      <c r="U35" s="19">
        <f t="shared" si="8"/>
        <v>801.09578053473695</v>
      </c>
      <c r="AD35" s="7">
        <v>43109</v>
      </c>
    </row>
    <row r="36" spans="1:30" x14ac:dyDescent="0.35">
      <c r="A36" s="11" t="s">
        <v>57</v>
      </c>
      <c r="B36" s="31">
        <v>43215</v>
      </c>
      <c r="C36" s="32">
        <v>0.3394328703703704</v>
      </c>
      <c r="D36" s="11" t="s">
        <v>42</v>
      </c>
      <c r="E36" s="33">
        <v>2.4460000000000002</v>
      </c>
      <c r="F36" s="33">
        <v>18.887799999999999</v>
      </c>
      <c r="G36" s="33" t="s">
        <v>43</v>
      </c>
      <c r="H36" s="33">
        <v>3.3660000000000001</v>
      </c>
      <c r="I36" s="33">
        <v>5124.4067999999997</v>
      </c>
      <c r="J36" s="33" t="s">
        <v>44</v>
      </c>
      <c r="K36" s="33">
        <v>3.593</v>
      </c>
      <c r="L36" s="33">
        <v>484.21899999999999</v>
      </c>
      <c r="O36" s="19">
        <f t="shared" si="6"/>
        <v>2.007193773520445</v>
      </c>
      <c r="R36" s="19">
        <f t="shared" si="7"/>
        <v>531.22482749429366</v>
      </c>
      <c r="U36" s="19">
        <f t="shared" si="8"/>
        <v>816.34955518084814</v>
      </c>
      <c r="X36" s="27"/>
      <c r="AD36" s="7">
        <v>43109</v>
      </c>
    </row>
    <row r="37" spans="1:30" x14ac:dyDescent="0.35">
      <c r="A37" s="11" t="s">
        <v>58</v>
      </c>
      <c r="B37" s="31">
        <v>43215</v>
      </c>
      <c r="C37" s="32">
        <v>0.34307870370370369</v>
      </c>
      <c r="D37" s="11" t="s">
        <v>42</v>
      </c>
      <c r="E37" s="33">
        <v>2.4460000000000002</v>
      </c>
      <c r="F37" s="33">
        <v>19.352599999999999</v>
      </c>
      <c r="G37" s="33" t="s">
        <v>43</v>
      </c>
      <c r="H37" s="33">
        <v>3.3660000000000001</v>
      </c>
      <c r="I37" s="33">
        <v>5327.3653000000004</v>
      </c>
      <c r="J37" s="33" t="s">
        <v>44</v>
      </c>
      <c r="K37" s="33">
        <v>3.593</v>
      </c>
      <c r="L37" s="33">
        <v>522.0684</v>
      </c>
      <c r="O37" s="19">
        <f t="shared" si="6"/>
        <v>2.0565877561935095</v>
      </c>
      <c r="R37" s="19">
        <f>($R$2/$P$2)*I37</f>
        <v>552.26464700101212</v>
      </c>
      <c r="U37" s="19">
        <f t="shared" si="8"/>
        <v>880.1602293878949</v>
      </c>
      <c r="AD37" s="7">
        <v>43109</v>
      </c>
    </row>
    <row r="38" spans="1:30" x14ac:dyDescent="0.35">
      <c r="A38" s="11" t="s">
        <v>59</v>
      </c>
      <c r="B38" s="31">
        <v>43215</v>
      </c>
      <c r="C38" s="32">
        <v>0.34716435185185185</v>
      </c>
      <c r="D38" s="11" t="s">
        <v>42</v>
      </c>
      <c r="E38" s="33">
        <v>2.4430000000000001</v>
      </c>
      <c r="F38" s="33">
        <v>19.226800000000001</v>
      </c>
      <c r="G38" s="33" t="s">
        <v>43</v>
      </c>
      <c r="H38" s="33">
        <v>3.363</v>
      </c>
      <c r="I38" s="33">
        <v>5211.1234999999997</v>
      </c>
      <c r="J38" s="33" t="s">
        <v>44</v>
      </c>
      <c r="K38" s="33">
        <v>3.59</v>
      </c>
      <c r="L38" s="33">
        <v>516.88310000000001</v>
      </c>
      <c r="O38" s="19">
        <f t="shared" si="6"/>
        <v>2.0432190749967121</v>
      </c>
      <c r="Q38" s="19">
        <f>($R$2/$P$2)*I38</f>
        <v>540.21436829311824</v>
      </c>
      <c r="T38" s="19">
        <f>($S$2/$U$2)*L38</f>
        <v>871.41828132621367</v>
      </c>
      <c r="AD38" s="7">
        <v>43109</v>
      </c>
    </row>
    <row r="39" spans="1:30" x14ac:dyDescent="0.35">
      <c r="A39" s="11" t="s">
        <v>60</v>
      </c>
      <c r="B39" s="31">
        <v>43215</v>
      </c>
      <c r="C39" s="32">
        <v>0.35123842592592597</v>
      </c>
      <c r="D39" s="11" t="s">
        <v>42</v>
      </c>
      <c r="E39" s="33">
        <v>2.4460000000000002</v>
      </c>
      <c r="F39" s="33">
        <v>17.860600000000002</v>
      </c>
      <c r="G39" s="33" t="s">
        <v>43</v>
      </c>
      <c r="H39" s="33">
        <v>3.3660000000000001</v>
      </c>
      <c r="I39" s="33">
        <v>4690.4823999999999</v>
      </c>
      <c r="J39" s="33" t="s">
        <v>44</v>
      </c>
      <c r="K39" s="33">
        <v>3.593</v>
      </c>
      <c r="L39" s="33">
        <v>460.73349999999999</v>
      </c>
      <c r="O39" s="26">
        <f t="shared" si="6"/>
        <v>1.8980339219675806</v>
      </c>
      <c r="Q39" s="16">
        <f>($R$2/$P$2)*I39</f>
        <v>486.24178388901919</v>
      </c>
      <c r="U39" s="16">
        <f t="shared" si="8"/>
        <v>776.75512068282183</v>
      </c>
      <c r="AD39" s="7">
        <v>43109</v>
      </c>
    </row>
    <row r="40" spans="1:30" x14ac:dyDescent="0.35">
      <c r="A40" s="11" t="s">
        <v>61</v>
      </c>
      <c r="B40" s="31">
        <v>43215</v>
      </c>
      <c r="C40" s="32">
        <v>0.35508101851851853</v>
      </c>
      <c r="D40" s="11" t="s">
        <v>42</v>
      </c>
      <c r="E40" s="33">
        <v>2.4430000000000001</v>
      </c>
      <c r="F40" s="33">
        <v>17.565799999999999</v>
      </c>
      <c r="G40" s="33" t="s">
        <v>43</v>
      </c>
      <c r="H40" s="33">
        <v>3.363</v>
      </c>
      <c r="I40" s="33">
        <v>5444.2136</v>
      </c>
      <c r="J40" s="33" t="s">
        <v>44</v>
      </c>
      <c r="K40" s="33">
        <v>3.59</v>
      </c>
      <c r="L40" s="33">
        <v>464.17910000000001</v>
      </c>
      <c r="O40" s="16">
        <f t="shared" si="6"/>
        <v>1.8667057246955938</v>
      </c>
      <c r="R40" s="16">
        <f t="shared" si="7"/>
        <v>564.37779890973673</v>
      </c>
      <c r="U40" s="16">
        <f t="shared" si="8"/>
        <v>782.56409147358204</v>
      </c>
      <c r="AD40" s="7">
        <v>43109</v>
      </c>
    </row>
    <row r="41" spans="1:30" x14ac:dyDescent="0.35">
      <c r="A41" s="11" t="s">
        <v>62</v>
      </c>
      <c r="B41" s="31">
        <v>43215</v>
      </c>
      <c r="C41" s="32">
        <v>0.35873842592592592</v>
      </c>
      <c r="D41" s="11" t="s">
        <v>42</v>
      </c>
      <c r="E41" s="33">
        <v>2.4460000000000002</v>
      </c>
      <c r="F41" s="33">
        <v>16.7608</v>
      </c>
      <c r="G41" s="33" t="s">
        <v>43</v>
      </c>
      <c r="H41" s="33">
        <v>3.3660000000000001</v>
      </c>
      <c r="I41" s="33">
        <v>5597.5342000000001</v>
      </c>
      <c r="J41" s="33" t="s">
        <v>44</v>
      </c>
      <c r="K41" s="33">
        <v>3.593</v>
      </c>
      <c r="L41" s="33">
        <v>454.02940000000001</v>
      </c>
      <c r="O41" s="16">
        <f t="shared" si="6"/>
        <v>1.7811589173551965</v>
      </c>
      <c r="R41" s="16">
        <f t="shared" si="7"/>
        <v>580.27187454914963</v>
      </c>
      <c r="U41" s="16">
        <f t="shared" si="8"/>
        <v>765.452612824006</v>
      </c>
      <c r="AD41" s="7">
        <v>43109</v>
      </c>
    </row>
    <row r="42" spans="1:30" x14ac:dyDescent="0.35">
      <c r="A42" s="11" t="s">
        <v>63</v>
      </c>
      <c r="B42" s="31">
        <v>43215</v>
      </c>
      <c r="C42" s="32">
        <v>0.36281249999999998</v>
      </c>
      <c r="D42" s="11" t="s">
        <v>42</v>
      </c>
      <c r="E42" s="33">
        <v>2.44</v>
      </c>
      <c r="F42" s="33">
        <v>17.076000000000001</v>
      </c>
      <c r="G42" s="33" t="s">
        <v>43</v>
      </c>
      <c r="H42" s="33">
        <v>3.36</v>
      </c>
      <c r="I42" s="33">
        <v>5420.1382999999996</v>
      </c>
      <c r="J42" s="33" t="s">
        <v>44</v>
      </c>
      <c r="K42" s="33">
        <v>3.59</v>
      </c>
      <c r="L42" s="33">
        <v>456.05279999999999</v>
      </c>
      <c r="O42" s="16">
        <f t="shared" si="6"/>
        <v>1.8146550088753124</v>
      </c>
      <c r="R42" s="16">
        <f t="shared" si="7"/>
        <v>561.88201791721804</v>
      </c>
      <c r="U42" s="16">
        <f t="shared" si="8"/>
        <v>768.86388270385976</v>
      </c>
      <c r="AD42" s="7">
        <v>43109</v>
      </c>
    </row>
    <row r="43" spans="1:30" x14ac:dyDescent="0.35">
      <c r="A43" s="11" t="s">
        <v>64</v>
      </c>
      <c r="B43" s="31">
        <v>43215</v>
      </c>
      <c r="C43" s="32">
        <v>0.3668865740740741</v>
      </c>
      <c r="D43" s="11" t="s">
        <v>42</v>
      </c>
      <c r="E43" s="33">
        <v>2.4460000000000002</v>
      </c>
      <c r="F43" s="33">
        <v>19.4358</v>
      </c>
      <c r="G43" s="33" t="s">
        <v>43</v>
      </c>
      <c r="H43" s="33">
        <v>3.37</v>
      </c>
      <c r="I43" s="33">
        <v>4105.1805000000004</v>
      </c>
      <c r="J43" s="33" t="s">
        <v>44</v>
      </c>
      <c r="K43" s="33">
        <v>3.593</v>
      </c>
      <c r="L43" s="33">
        <v>487.56029999999998</v>
      </c>
      <c r="O43" s="16">
        <f t="shared" ref="O43" si="9">($O$2/$M$2)*F43</f>
        <v>2.0654293641074486</v>
      </c>
      <c r="R43" s="16">
        <f>($R$2/$P$2)*I43</f>
        <v>425.56609731792537</v>
      </c>
      <c r="U43" s="16">
        <f t="shared" si="8"/>
        <v>821.9826855799563</v>
      </c>
      <c r="AD43" s="7">
        <v>43109</v>
      </c>
    </row>
    <row r="44" spans="1:30" x14ac:dyDescent="0.35">
      <c r="A44" s="5"/>
      <c r="B44" s="7"/>
      <c r="C44" s="8"/>
      <c r="D44" s="5"/>
      <c r="E44" s="9"/>
      <c r="F44" s="9"/>
      <c r="G44" s="9"/>
      <c r="H44" s="9"/>
      <c r="I44" s="9"/>
      <c r="J44" s="9"/>
      <c r="K44" s="9"/>
      <c r="L44" s="9"/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/>
      <c r="B45" s="7"/>
      <c r="C45" s="8"/>
      <c r="D45" s="5"/>
      <c r="E45" s="9"/>
      <c r="F45" s="9"/>
      <c r="G45" s="9"/>
      <c r="H45" s="9"/>
      <c r="I45" s="9"/>
      <c r="J45" s="9"/>
      <c r="K45" s="9"/>
      <c r="L45" s="9"/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/>
      <c r="B46" s="7"/>
      <c r="C46" s="8"/>
      <c r="D46" s="5"/>
      <c r="E46" s="9"/>
      <c r="F46" s="9"/>
      <c r="G46" s="9"/>
      <c r="H46" s="9"/>
      <c r="I46" s="9"/>
      <c r="J46" s="9"/>
      <c r="K46" s="9"/>
      <c r="L46" s="9"/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/>
      <c r="B47" s="7"/>
      <c r="C47" s="8"/>
      <c r="D47" s="5"/>
      <c r="E47" s="9"/>
      <c r="F47" s="9"/>
      <c r="G47" s="9"/>
      <c r="H47" s="9"/>
      <c r="I47" s="9"/>
      <c r="J47" s="9"/>
      <c r="K47" s="9"/>
      <c r="L47" s="9"/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27"/>
      <c r="B48" s="28"/>
      <c r="C48" s="29"/>
      <c r="D48" s="27"/>
      <c r="E48" s="30"/>
      <c r="F48" s="30"/>
      <c r="G48" s="30"/>
      <c r="H48" s="30"/>
      <c r="I48" s="30"/>
      <c r="J48" s="30"/>
      <c r="K48" s="30"/>
      <c r="L48" s="30"/>
      <c r="O48" s="22">
        <f t="shared" ref="O48:O57" si="10">($O$2/$M$2)*F48</f>
        <v>0</v>
      </c>
      <c r="R48" s="22">
        <f t="shared" ref="R48:R57" si="11">($R$2/$P$2)*I48</f>
        <v>0</v>
      </c>
      <c r="U48" s="22">
        <f>($S$2/$U$2)*L48</f>
        <v>0</v>
      </c>
      <c r="AD48" s="7">
        <v>43109</v>
      </c>
    </row>
    <row r="49" spans="1:30" x14ac:dyDescent="0.35">
      <c r="A49" s="27"/>
      <c r="B49" s="28"/>
      <c r="C49" s="29"/>
      <c r="D49" s="27"/>
      <c r="E49" s="30"/>
      <c r="F49" s="30"/>
      <c r="G49" s="30"/>
      <c r="H49" s="30"/>
      <c r="I49" s="30"/>
      <c r="J49" s="30"/>
      <c r="K49" s="30"/>
      <c r="L49" s="30"/>
      <c r="O49" s="22">
        <f t="shared" si="10"/>
        <v>0</v>
      </c>
      <c r="R49" s="22">
        <f t="shared" si="11"/>
        <v>0</v>
      </c>
      <c r="U49" s="22">
        <f>($S$2/$U$2)*L49</f>
        <v>0</v>
      </c>
      <c r="AD49" s="7">
        <v>43109</v>
      </c>
    </row>
    <row r="50" spans="1:30" x14ac:dyDescent="0.35">
      <c r="A50" s="27"/>
      <c r="B50" s="28"/>
      <c r="C50" s="29"/>
      <c r="D50" s="27"/>
      <c r="E50" s="30"/>
      <c r="F50" s="30"/>
      <c r="G50" s="30"/>
      <c r="H50" s="30"/>
      <c r="I50" s="30"/>
      <c r="J50" s="30"/>
      <c r="K50" s="30"/>
      <c r="L50" s="30"/>
      <c r="O50" s="22">
        <f t="shared" si="10"/>
        <v>0</v>
      </c>
      <c r="R50" s="22">
        <f t="shared" si="11"/>
        <v>0</v>
      </c>
      <c r="U50" s="22">
        <f>($S$2/$U$2)*L50</f>
        <v>0</v>
      </c>
      <c r="AD50" s="7">
        <v>43109</v>
      </c>
    </row>
    <row r="51" spans="1:30" x14ac:dyDescent="0.35">
      <c r="A51" s="27"/>
      <c r="B51" s="28"/>
      <c r="C51" s="29"/>
      <c r="D51" s="27"/>
      <c r="E51" s="30"/>
      <c r="F51" s="30"/>
      <c r="G51" s="30"/>
      <c r="H51" s="30"/>
      <c r="I51" s="30"/>
      <c r="J51" s="30"/>
      <c r="K51" s="30"/>
      <c r="L51" s="30"/>
      <c r="O51" s="22">
        <f t="shared" si="10"/>
        <v>0</v>
      </c>
      <c r="R51" s="22">
        <f t="shared" si="11"/>
        <v>0</v>
      </c>
      <c r="U51" s="22">
        <f>($S$2/$U$2)*L51</f>
        <v>0</v>
      </c>
      <c r="AD51" s="7">
        <v>43109</v>
      </c>
    </row>
    <row r="52" spans="1:30" x14ac:dyDescent="0.35">
      <c r="A52" s="27"/>
      <c r="B52" s="28"/>
      <c r="C52" s="29"/>
      <c r="D52" s="27"/>
      <c r="E52" s="30"/>
      <c r="F52" s="30"/>
      <c r="G52" s="30"/>
      <c r="H52" s="30"/>
      <c r="I52" s="30"/>
      <c r="J52" s="30"/>
      <c r="K52" s="30"/>
      <c r="L52" s="30"/>
      <c r="O52" s="22">
        <f t="shared" si="10"/>
        <v>0</v>
      </c>
      <c r="R52" s="22">
        <f t="shared" si="11"/>
        <v>0</v>
      </c>
      <c r="U52" s="22">
        <f t="shared" ref="U52:U57" si="12">($S$2/$U$2)*L52</f>
        <v>0</v>
      </c>
      <c r="AD52" s="7">
        <v>43109</v>
      </c>
    </row>
    <row r="53" spans="1:30" x14ac:dyDescent="0.35">
      <c r="A53" s="27"/>
      <c r="B53" s="28"/>
      <c r="C53" s="29"/>
      <c r="D53" s="27"/>
      <c r="E53" s="30"/>
      <c r="F53" s="30"/>
      <c r="G53" s="30"/>
      <c r="H53" s="30"/>
      <c r="I53" s="30"/>
      <c r="J53" s="30"/>
      <c r="K53" s="30"/>
      <c r="L53" s="30"/>
      <c r="O53" s="24">
        <f t="shared" si="10"/>
        <v>0</v>
      </c>
      <c r="R53" s="24">
        <f t="shared" si="11"/>
        <v>0</v>
      </c>
      <c r="U53" s="24">
        <f t="shared" si="12"/>
        <v>0</v>
      </c>
      <c r="AD53" s="7">
        <v>43109</v>
      </c>
    </row>
    <row r="54" spans="1:30" x14ac:dyDescent="0.35">
      <c r="A54" s="27"/>
      <c r="B54" s="28"/>
      <c r="C54" s="29"/>
      <c r="D54" s="27"/>
      <c r="E54" s="30"/>
      <c r="F54" s="30"/>
      <c r="G54" s="30"/>
      <c r="H54" s="30"/>
      <c r="I54" s="30"/>
      <c r="J54" s="30"/>
      <c r="K54" s="30"/>
      <c r="L54" s="30"/>
      <c r="O54" s="24">
        <f t="shared" si="10"/>
        <v>0</v>
      </c>
      <c r="R54" s="24">
        <f t="shared" si="11"/>
        <v>0</v>
      </c>
      <c r="U54" s="24">
        <f t="shared" si="12"/>
        <v>0</v>
      </c>
      <c r="AD54" s="7">
        <v>43109</v>
      </c>
    </row>
    <row r="55" spans="1:30" x14ac:dyDescent="0.35">
      <c r="A55" s="27"/>
      <c r="B55" s="28"/>
      <c r="C55" s="29"/>
      <c r="D55" s="27"/>
      <c r="E55" s="30"/>
      <c r="F55" s="30"/>
      <c r="G55" s="30"/>
      <c r="H55" s="30"/>
      <c r="I55" s="30"/>
      <c r="J55" s="30"/>
      <c r="K55" s="30"/>
      <c r="L55" s="30"/>
      <c r="O55" s="24">
        <f t="shared" si="10"/>
        <v>0</v>
      </c>
      <c r="R55" s="24">
        <f t="shared" si="11"/>
        <v>0</v>
      </c>
      <c r="U55" s="24">
        <f t="shared" si="12"/>
        <v>0</v>
      </c>
      <c r="AD55" s="7">
        <v>43109</v>
      </c>
    </row>
    <row r="56" spans="1:30" x14ac:dyDescent="0.35">
      <c r="A56" s="27"/>
      <c r="B56" s="28"/>
      <c r="C56" s="29"/>
      <c r="D56" s="27"/>
      <c r="E56" s="30"/>
      <c r="F56" s="30"/>
      <c r="G56" s="30"/>
      <c r="H56" s="30"/>
      <c r="I56" s="30"/>
      <c r="J56" s="30"/>
      <c r="K56" s="30"/>
      <c r="L56" s="30"/>
      <c r="O56" s="24">
        <f t="shared" si="10"/>
        <v>0</v>
      </c>
      <c r="R56" s="24">
        <f t="shared" si="11"/>
        <v>0</v>
      </c>
      <c r="U56" s="24">
        <f t="shared" si="12"/>
        <v>0</v>
      </c>
      <c r="AD56" s="7">
        <v>43109</v>
      </c>
    </row>
    <row r="57" spans="1:30" x14ac:dyDescent="0.35">
      <c r="A57" s="27"/>
      <c r="B57" s="28"/>
      <c r="C57" s="29"/>
      <c r="D57" s="27"/>
      <c r="E57" s="30"/>
      <c r="F57" s="30"/>
      <c r="G57" s="30"/>
      <c r="H57" s="30"/>
      <c r="I57" s="30"/>
      <c r="J57" s="30"/>
      <c r="K57" s="30"/>
      <c r="L57" s="30"/>
      <c r="M57" s="3"/>
      <c r="N57" s="2"/>
      <c r="O57" s="24">
        <f t="shared" si="10"/>
        <v>0</v>
      </c>
      <c r="P57" s="3"/>
      <c r="Q57" s="2"/>
      <c r="R57" s="24">
        <f t="shared" si="11"/>
        <v>0</v>
      </c>
      <c r="S57" s="3"/>
      <c r="U57" s="24">
        <f t="shared" si="12"/>
        <v>0</v>
      </c>
      <c r="AD57" s="7">
        <v>43109</v>
      </c>
    </row>
    <row r="58" spans="1:30" x14ac:dyDescent="0.35">
      <c r="A58" s="5"/>
      <c r="B58" s="7"/>
      <c r="C58" s="8"/>
      <c r="D58" s="5"/>
      <c r="E58" s="9"/>
      <c r="F58" s="9"/>
      <c r="G58" s="9"/>
      <c r="H58" s="9"/>
      <c r="I58" s="9"/>
      <c r="J58" s="9"/>
      <c r="K58" s="9"/>
      <c r="L58" s="9"/>
      <c r="AD58" s="7">
        <v>43109</v>
      </c>
    </row>
    <row r="59" spans="1:30" x14ac:dyDescent="0.35">
      <c r="A59" s="5"/>
      <c r="B59" s="7"/>
      <c r="C59" s="8"/>
      <c r="D59" s="5"/>
      <c r="E59" s="9"/>
      <c r="F59" s="9"/>
      <c r="G59" s="9"/>
      <c r="H59" s="9"/>
      <c r="I59" s="9"/>
      <c r="J59" s="9"/>
      <c r="K59" s="9"/>
      <c r="L59" s="9"/>
    </row>
    <row r="60" spans="1:30" x14ac:dyDescent="0.35">
      <c r="A60" s="5"/>
      <c r="B60" s="7"/>
      <c r="C60" s="8"/>
      <c r="D60" s="5"/>
      <c r="E60" s="9"/>
      <c r="F60" s="9"/>
      <c r="G60" s="9"/>
      <c r="H60" s="9"/>
      <c r="I60" s="9"/>
      <c r="J60" s="9"/>
      <c r="K60" s="9"/>
      <c r="L60" s="9"/>
    </row>
    <row r="61" spans="1:30" x14ac:dyDescent="0.35">
      <c r="A61" s="5"/>
      <c r="B61" s="7"/>
      <c r="C61" s="8"/>
      <c r="D61" s="5"/>
      <c r="E61" s="9"/>
      <c r="F61" s="9"/>
      <c r="G61" s="9"/>
      <c r="H61" s="9"/>
      <c r="I61" s="9"/>
      <c r="J61" s="9"/>
      <c r="K61" s="9"/>
      <c r="L61" s="9"/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2020-04-19T12:14:13Z</dcterms:modified>
</cp:coreProperties>
</file>