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904CBDE8-764B-47D7-86E3-DF4B660FBB7A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N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T8" i="1"/>
  <c r="R13" i="1"/>
  <c r="R24" i="1"/>
  <c r="T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Q36" i="1"/>
  <c r="R34" i="1"/>
  <c r="R28" i="1"/>
  <c r="R26" i="1"/>
  <c r="Q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T21" i="1"/>
  <c r="U23" i="1"/>
  <c r="U25" i="1"/>
  <c r="U27" i="1"/>
  <c r="U29" i="1"/>
  <c r="U37" i="1"/>
  <c r="T39" i="1"/>
  <c r="U43" i="1"/>
  <c r="T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<sst xmlns="http://schemas.openxmlformats.org/spreadsheetml/2006/main" count="281" uniqueCount="86">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</sst>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I1" zoomScale="70" zoomScaleNormal="70" workbookViewId="0">
      <selection activeCell="T54" sqref="T54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85</v>
      </c>
      <c r="B2" s="7">
        <v>43286</v>
      </c>
      <c r="C2" s="8">
        <v>0.4493287037037037</v>
      </c>
      <c r="D2" s="5" t="s">
        <v>42</v>
      </c>
      <c r="E2" s="9">
        <v>2.38</v>
      </c>
      <c r="F2" s="9">
        <v>30.272300000000001</v>
      </c>
      <c r="G2" s="9" t="s">
        <v>43</v>
      </c>
      <c r="H2" s="9">
        <v>3.6459999999999999</v>
      </c>
      <c r="I2" s="9">
        <v>2610.7764000000002</v>
      </c>
      <c r="J2" s="9" t="s">
        <v>44</v>
      </c>
      <c r="K2" s="9">
        <v>3.153</v>
      </c>
      <c r="L2" s="9">
        <v>631.55859999999996</v>
      </c>
      <c r="M2" s="4">
        <f>AVERAGE(F2:F5,F16:F19,F30:F33,F44:F47,F58:F61)</f>
        <v>29.864170000000001</v>
      </c>
      <c r="N2" s="4">
        <f>STDEV(F2:F5,F16:F19,F30:F33,F44:F47,G58:G61)</f>
        <v>0.21311923384184156</v>
      </c>
      <c r="O2" s="4">
        <v>4.08</v>
      </c>
      <c r="P2" s="4">
        <f>AVERAGE(I2:I5,I16:I19,I30:I33,I44:I47,I58:I61)</f>
        <v>2602.3184250000004</v>
      </c>
      <c r="Q2" s="4">
        <f>STDEV(I2:I5,I16:I19,I30:I33,I44:I47,I58:I61)</f>
        <v>6.8126016849485227</v>
      </c>
      <c r="R2" s="4">
        <v>393.3</v>
      </c>
      <c r="S2" s="4">
        <f>AVERAGE(L2:L5,L16:L19,L30:L33,L44:L47,L58:L61)</f>
        <v>620.111535</v>
      </c>
      <c r="T2" s="4">
        <f>STDEV(L2:L5,L16:L19,L30:L33,L44:L47,L58:L61)</f>
        <v>4.7939427366620393</v>
      </c>
      <c r="U2" s="4">
        <v>399</v>
      </c>
      <c r="AD2" s="7">
        <v>43109</v>
      </c>
      <c r="AE2" s="6">
        <f>(N2/M2)^2</f>
        <v>5.0926566197930758E-5</v>
      </c>
      <c r="AF2" s="6">
        <f>(T2/S2)^2</f>
        <v>5.9764881718454663E-5</v>
      </c>
      <c r="AG2" s="6">
        <f>(T2/S2)^2</f>
        <v>5.9764881718454663E-5</v>
      </c>
    </row>
    <row r="3" spans="1:33" x14ac:dyDescent="0.35">
      <c r="A3" s="5" t="s">
        <v>85</v>
      </c>
      <c r="B3" s="7">
        <v>43286</v>
      </c>
      <c r="C3" s="8">
        <v>0.45277777777777778</v>
      </c>
      <c r="D3" s="5" t="s">
        <v>42</v>
      </c>
      <c r="E3" s="9">
        <v>2.39</v>
      </c>
      <c r="F3" s="9">
        <v>30.032599999999999</v>
      </c>
      <c r="G3" s="9" t="s">
        <v>43</v>
      </c>
      <c r="H3" s="9">
        <v>3.6629999999999998</v>
      </c>
      <c r="I3" s="9">
        <v>2590.8141999999998</v>
      </c>
      <c r="J3" s="9" t="s">
        <v>44</v>
      </c>
      <c r="K3" s="9">
        <v>3.1659999999999999</v>
      </c>
      <c r="L3" s="9">
        <v>621.16809999999998</v>
      </c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85</v>
      </c>
      <c r="B4" s="7">
        <v>43286</v>
      </c>
      <c r="C4" s="8">
        <v>0.4562268518518518</v>
      </c>
      <c r="D4" s="5" t="s">
        <v>42</v>
      </c>
      <c r="E4" s="9">
        <v>2.39</v>
      </c>
      <c r="F4" s="9">
        <v>29.604399999999998</v>
      </c>
      <c r="G4" s="9" t="s">
        <v>43</v>
      </c>
      <c r="H4" s="9">
        <v>3.6659999999999999</v>
      </c>
      <c r="I4" s="9">
        <v>2598.8136</v>
      </c>
      <c r="J4" s="9" t="s">
        <v>44</v>
      </c>
      <c r="K4" s="9">
        <v>3.17</v>
      </c>
      <c r="L4" s="9">
        <v>626.69780000000003</v>
      </c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85</v>
      </c>
      <c r="B5" s="7">
        <v>43286</v>
      </c>
      <c r="C5" s="8">
        <v>0.45966435185185189</v>
      </c>
      <c r="D5" s="5" t="s">
        <v>42</v>
      </c>
      <c r="E5" s="9">
        <v>2.39</v>
      </c>
      <c r="F5" s="9">
        <v>29.593399999999999</v>
      </c>
      <c r="G5" s="9" t="s">
        <v>43</v>
      </c>
      <c r="H5" s="9">
        <v>3.6659999999999999</v>
      </c>
      <c r="I5" s="9">
        <v>2597.2302</v>
      </c>
      <c r="J5" s="9" t="s">
        <v>44</v>
      </c>
      <c r="K5" s="9">
        <v>3.173</v>
      </c>
      <c r="L5" s="9">
        <v>629.12900000000002</v>
      </c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11" t="s">
        <v>45</v>
      </c>
      <c r="B6" s="27">
        <v>43286</v>
      </c>
      <c r="C6" s="28">
        <v>0.46311342592592591</v>
      </c>
      <c r="D6" s="11" t="s">
        <v>42</v>
      </c>
      <c r="E6" s="29">
        <v>2.39</v>
      </c>
      <c r="F6" s="29">
        <v>15.1396</v>
      </c>
      <c r="G6" s="29" t="s">
        <v>43</v>
      </c>
      <c r="H6" s="29">
        <v>3.67</v>
      </c>
      <c r="I6" s="29">
        <v>3108.8411999999998</v>
      </c>
      <c r="J6" s="29" t="s">
        <v>44</v>
      </c>
      <c r="K6" s="29">
        <v>3.173</v>
      </c>
      <c r="L6" s="29">
        <v>383.8827</v>
      </c>
      <c r="O6" s="10">
        <f>($O$2/$M$2)*F6</f>
        <v>2.0683504011663474</v>
      </c>
      <c r="R6" s="10">
        <f t="shared" ref="R6:R15" si="0">($R$2/$P$2)*I6</f>
        <v>469.85304804119033</v>
      </c>
      <c r="U6" s="10">
        <f t="shared" ref="U6:U15" si="1">($S$2/$U$2)*L6</f>
        <v>596.61676781189101</v>
      </c>
      <c r="V6" s="3">
        <v>0</v>
      </c>
      <c r="W6" s="11" t="s">
        <v>33</v>
      </c>
      <c r="X6" s="2">
        <f>SLOPE(O6:O10,$V$6:$V$10)</f>
        <v>1.9331526709096325E-4</v>
      </c>
      <c r="Y6" s="2">
        <f>RSQ(O6:O10,$V$6:$V$10)</f>
        <v>1.0506543182654432E-2</v>
      </c>
      <c r="Z6" s="2">
        <f>SLOPE($R6:$R10,$V$6:$V$10)</f>
        <v>8.786967402423091</v>
      </c>
      <c r="AA6" s="2">
        <f>RSQ(R6:R10,$V$6:$V$10)</f>
        <v>0.93048088658505546</v>
      </c>
      <c r="AB6" s="2">
        <f>SLOPE(U6:U10,$V$6:$V$10)</f>
        <v>1.3781924469626312</v>
      </c>
      <c r="AC6" s="2">
        <f>RSQ(U6:U10,$V$6:$V$10)</f>
        <v>0.76244631414252118</v>
      </c>
      <c r="AD6" s="7">
        <v>43109</v>
      </c>
      <c r="AE6" s="2"/>
    </row>
    <row r="7" spans="1:33" x14ac:dyDescent="0.35">
      <c r="A7" s="11" t="s">
        <v>46</v>
      </c>
      <c r="B7" s="27">
        <v>43286</v>
      </c>
      <c r="C7" s="28">
        <v>0.46656249999999999</v>
      </c>
      <c r="D7" s="11" t="s">
        <v>42</v>
      </c>
      <c r="E7" s="29">
        <v>2.3860000000000001</v>
      </c>
      <c r="F7" s="29">
        <v>14.5929</v>
      </c>
      <c r="G7" s="29" t="s">
        <v>43</v>
      </c>
      <c r="H7" s="29">
        <v>3.6659999999999999</v>
      </c>
      <c r="I7" s="29">
        <v>4378.4943999999996</v>
      </c>
      <c r="J7" s="29" t="s">
        <v>44</v>
      </c>
      <c r="K7" s="29">
        <v>3.1659999999999999</v>
      </c>
      <c r="L7" s="29">
        <v>412.49400000000003</v>
      </c>
      <c r="O7" s="10">
        <f>($O$2/$M$2)*F7</f>
        <v>1.9936610326019439</v>
      </c>
      <c r="R7" s="10">
        <f t="shared" si="0"/>
        <v>661.74140373309604</v>
      </c>
      <c r="U7" s="10">
        <f t="shared" si="1"/>
        <v>641.08342736413545</v>
      </c>
      <c r="V7" s="3">
        <v>10</v>
      </c>
      <c r="W7" s="13" t="s">
        <v>34</v>
      </c>
      <c r="X7" s="2">
        <f>SLOPE($O11:$O15,$V$6:$V$10)</f>
        <v>-7.4730354133398572E-4</v>
      </c>
      <c r="Y7" s="2">
        <f>RSQ(O11:O15,$V$6:$V$10)</f>
        <v>0.28868217002807178</v>
      </c>
      <c r="Z7" s="2">
        <f>SLOPE($R11:$R15,$V$6:$V$10)</f>
        <v>14.248940931815445</v>
      </c>
      <c r="AA7" s="2">
        <f>RSQ(R11:R15,$V$6:$V$10)</f>
        <v>0.98827105805654902</v>
      </c>
      <c r="AB7" s="2">
        <f>SLOPE(U11:U15,$V$6:$V$10)</f>
        <v>3.10338469976733</v>
      </c>
      <c r="AC7" s="2">
        <f>RSQ(U11:U15,$V$6:$V$10)</f>
        <v>0.9918258603958674</v>
      </c>
      <c r="AD7" s="7">
        <v>43109</v>
      </c>
      <c r="AE7" s="2"/>
    </row>
    <row r="8" spans="1:33" x14ac:dyDescent="0.35">
      <c r="A8" s="11" t="s">
        <v>47</v>
      </c>
      <c r="B8" s="27">
        <v>43286</v>
      </c>
      <c r="C8" s="28">
        <v>0.47001157407407407</v>
      </c>
      <c r="D8" s="11" t="s">
        <v>42</v>
      </c>
      <c r="E8" s="29">
        <v>2.383</v>
      </c>
      <c r="F8" s="29">
        <v>14.801</v>
      </c>
      <c r="G8" s="29" t="s">
        <v>43</v>
      </c>
      <c r="H8" s="29">
        <v>3.65</v>
      </c>
      <c r="I8" s="29">
        <v>4503.3735999999999</v>
      </c>
      <c r="J8" s="29" t="s">
        <v>44</v>
      </c>
      <c r="K8" s="29">
        <v>3.1560000000000001</v>
      </c>
      <c r="L8" s="29">
        <v>433.14080000000001</v>
      </c>
      <c r="O8" s="10">
        <f>($O$2/$M$2)*F8</f>
        <v>2.0220913556278308</v>
      </c>
      <c r="R8" s="10">
        <f t="shared" si="0"/>
        <v>680.61495467450322</v>
      </c>
      <c r="T8" s="10">
        <f>($S$2/$U$2)*L8</f>
        <v>673.17194576222562</v>
      </c>
      <c r="V8" s="3">
        <v>20</v>
      </c>
      <c r="W8" s="15" t="s">
        <v>35</v>
      </c>
      <c r="X8" s="2">
        <f>SLOPE($O20:$O24,$V$6:$V$10)</f>
        <v>9.7422697500047838E-4</v>
      </c>
      <c r="Y8" s="2">
        <f>RSQ(O20:O24,$V$6:$V$10)</f>
        <v>0.31370053879012205</v>
      </c>
      <c r="Z8" s="2">
        <f>SLOPE($R20:$R24,$V$6:$V$10)</f>
        <v>12.224149899334476</v>
      </c>
      <c r="AA8" s="2">
        <f>RSQ(R20:R24,$V$6:$V$10)</f>
        <v>0.97245435216971798</v>
      </c>
      <c r="AB8" s="2">
        <f>SLOPE($U20:$U24,$V$6:$V$10)</f>
        <v>4.2755373739108391</v>
      </c>
      <c r="AC8" s="2">
        <f>RSQ(U20:U24,$V$6:$V$10)</f>
        <v>0.97041775463413327</v>
      </c>
      <c r="AD8" s="7">
        <v>43109</v>
      </c>
      <c r="AE8" s="2"/>
    </row>
    <row r="9" spans="1:33" x14ac:dyDescent="0.35">
      <c r="A9" s="11" t="s">
        <v>48</v>
      </c>
      <c r="B9" s="27">
        <v>43286</v>
      </c>
      <c r="C9" s="28">
        <v>0.4734606481481482</v>
      </c>
      <c r="D9" s="11" t="s">
        <v>42</v>
      </c>
      <c r="E9" s="29">
        <v>2.38</v>
      </c>
      <c r="F9" s="29">
        <v>15.0534</v>
      </c>
      <c r="G9" s="29" t="s">
        <v>43</v>
      </c>
      <c r="H9" s="29">
        <v>3.6429999999999998</v>
      </c>
      <c r="I9" s="29">
        <v>5123.5708000000004</v>
      </c>
      <c r="J9" s="29" t="s">
        <v>44</v>
      </c>
      <c r="K9" s="29">
        <v>3.15</v>
      </c>
      <c r="L9" s="29">
        <v>423.55239999999998</v>
      </c>
      <c r="O9" s="10">
        <f t="shared" ref="O9:O15" si="2">($O$2/$M$2)*F9</f>
        <v>2.0565738810085796</v>
      </c>
      <c r="R9" s="10">
        <f t="shared" si="0"/>
        <v>774.34812599461191</v>
      </c>
      <c r="U9" s="10">
        <f t="shared" si="1"/>
        <v>658.26999728554892</v>
      </c>
      <c r="V9" s="3">
        <v>30</v>
      </c>
      <c r="W9" s="18" t="s">
        <v>36</v>
      </c>
      <c r="X9" s="2">
        <f>SLOPE($O25:$O29,$V$6:$V$10)</f>
        <v>2.2746990791976172E-4</v>
      </c>
      <c r="Y9" s="2">
        <f>RSQ(O25:O29,$V$6:$V$10)</f>
        <v>1.3498728187759762E-2</v>
      </c>
      <c r="Z9" s="2">
        <f>SLOPE($R25:$R29,$V$6:$V$10)</f>
        <v>49.197658844843318</v>
      </c>
      <c r="AA9" s="2">
        <f>RSQ(R25:R29,$V$6:$V$10)</f>
        <v>0.99824770456923184</v>
      </c>
      <c r="AB9" s="2">
        <f>SLOPE(U25:U29,$V$6:$V$10)</f>
        <v>2.7052606609833454</v>
      </c>
      <c r="AC9" s="2">
        <f>RSQ(U25:U29,$V$6:$V$10)</f>
        <v>0.9782214515283838</v>
      </c>
      <c r="AD9" s="7">
        <v>43109</v>
      </c>
      <c r="AE9" s="2"/>
    </row>
    <row r="10" spans="1:33" x14ac:dyDescent="0.35">
      <c r="A10" s="11" t="s">
        <v>49</v>
      </c>
      <c r="B10" s="27">
        <v>43286</v>
      </c>
      <c r="C10" s="28">
        <v>0.47690972222222222</v>
      </c>
      <c r="D10" s="11" t="s">
        <v>42</v>
      </c>
      <c r="E10" s="29">
        <v>2.38</v>
      </c>
      <c r="F10" s="29">
        <v>14.9801</v>
      </c>
      <c r="G10" s="29" t="s">
        <v>43</v>
      </c>
      <c r="H10" s="29">
        <v>3.64</v>
      </c>
      <c r="I10" s="29">
        <v>5643.3062</v>
      </c>
      <c r="J10" s="29" t="s">
        <v>44</v>
      </c>
      <c r="K10" s="29">
        <v>3.1459999999999999</v>
      </c>
      <c r="L10" s="29">
        <v>422.69220000000001</v>
      </c>
      <c r="O10" s="10">
        <f t="shared" si="2"/>
        <v>2.0465597403175777</v>
      </c>
      <c r="R10" s="10">
        <f t="shared" si="0"/>
        <v>852.89805703158697</v>
      </c>
      <c r="U10" s="10">
        <f t="shared" si="1"/>
        <v>656.93310519931583</v>
      </c>
      <c r="V10" s="3">
        <v>40</v>
      </c>
      <c r="W10" s="20" t="s">
        <v>37</v>
      </c>
      <c r="X10" s="2">
        <f>SLOPE($O34:$O38,$V$6:$V$10)</f>
        <v>-3.5953907307653332E-3</v>
      </c>
      <c r="Y10" s="2">
        <f>RSQ(O34:O38,$V$6:$V$10)</f>
        <v>0.70479515527898917</v>
      </c>
      <c r="Z10" s="2">
        <f>SLOPE($R34:$R38,$V$6:$V$10)</f>
        <v>2.6647963682999305</v>
      </c>
      <c r="AA10" s="2">
        <f>RSQ(R34:R38,$V$6:$V$10)</f>
        <v>0.45124941406530389</v>
      </c>
      <c r="AB10" s="2">
        <f>SLOPE(U34:U38,$V$6:$V$10)</f>
        <v>4.4065016885602644</v>
      </c>
      <c r="AC10" s="2">
        <f>RSQ(U34:U38,$V$6:$V$10)</f>
        <v>0.79013964299386663</v>
      </c>
      <c r="AD10" s="7">
        <v>43109</v>
      </c>
      <c r="AE10" s="2"/>
    </row>
    <row r="11" spans="1:33" x14ac:dyDescent="0.35">
      <c r="A11" s="11" t="s">
        <v>50</v>
      </c>
      <c r="B11" s="27">
        <v>43286</v>
      </c>
      <c r="C11" s="28">
        <v>0.4801273148148148</v>
      </c>
      <c r="D11" s="11" t="s">
        <v>42</v>
      </c>
      <c r="E11" s="29">
        <v>2.383</v>
      </c>
      <c r="F11" s="29">
        <v>15.0502</v>
      </c>
      <c r="G11" s="29" t="s">
        <v>43</v>
      </c>
      <c r="H11" s="29">
        <v>3.6429999999999998</v>
      </c>
      <c r="I11" s="29">
        <v>2698.3627999999999</v>
      </c>
      <c r="J11" s="29" t="s">
        <v>44</v>
      </c>
      <c r="K11" s="29">
        <v>3.15</v>
      </c>
      <c r="L11" s="29">
        <v>401.07960000000003</v>
      </c>
      <c r="O11" s="12">
        <f t="shared" si="2"/>
        <v>2.0561367016059711</v>
      </c>
      <c r="R11" s="12">
        <f t="shared" si="0"/>
        <v>407.81561512404073</v>
      </c>
      <c r="U11" s="12">
        <f t="shared" si="1"/>
        <v>623.34357497039105</v>
      </c>
      <c r="V11" s="3"/>
      <c r="W11" s="21" t="s">
        <v>38</v>
      </c>
      <c r="X11" s="2">
        <f>SLOPE($O39:$O43,$V$6:$V$10)</f>
        <v>-1.4641411430486716E-3</v>
      </c>
      <c r="Y11" s="2">
        <f>RSQ(O39:O43,$V$6:$V$10)</f>
        <v>0.44000022326773863</v>
      </c>
      <c r="Z11" s="2">
        <f>SLOPE($R39:$R43,$V$6:$V$10)</f>
        <v>6.1371188371384626</v>
      </c>
      <c r="AA11" s="2">
        <f>RSQ(R39:R43,$V$6:$V$10)</f>
        <v>0.95502003504968447</v>
      </c>
      <c r="AB11" s="2">
        <f>SLOPE($U39:$U43,$V$6:$V$10)</f>
        <v>-0.73424003239646485</v>
      </c>
      <c r="AC11" s="2">
        <f>RSQ(U39:U43,$V$6:$V$10)</f>
        <v>0.84242920916454511</v>
      </c>
      <c r="AD11" s="7">
        <v>43109</v>
      </c>
      <c r="AE11" s="2"/>
    </row>
    <row r="12" spans="1:33" x14ac:dyDescent="0.35">
      <c r="A12" s="11" t="s">
        <v>51</v>
      </c>
      <c r="B12" s="27">
        <v>43286</v>
      </c>
      <c r="C12" s="28">
        <v>0.48357638888888888</v>
      </c>
      <c r="D12" s="11" t="s">
        <v>42</v>
      </c>
      <c r="E12" s="29">
        <v>2.38</v>
      </c>
      <c r="F12" s="29">
        <v>14.6318</v>
      </c>
      <c r="G12" s="29" t="s">
        <v>43</v>
      </c>
      <c r="H12" s="29">
        <v>3.64</v>
      </c>
      <c r="I12" s="29">
        <v>3844.2143999999998</v>
      </c>
      <c r="J12" s="29" t="s">
        <v>44</v>
      </c>
      <c r="K12" s="29">
        <v>3.15</v>
      </c>
      <c r="L12" s="29">
        <v>413.51850000000002</v>
      </c>
      <c r="O12" s="12">
        <f t="shared" si="2"/>
        <v>1.9989754947149041</v>
      </c>
      <c r="R12" s="12">
        <f t="shared" si="0"/>
        <v>580.99328237281327</v>
      </c>
      <c r="U12" s="12">
        <f t="shared" si="1"/>
        <v>642.67566863633465</v>
      </c>
      <c r="V12" s="3"/>
      <c r="W12" s="23" t="s">
        <v>39</v>
      </c>
      <c r="X12" s="2">
        <f>SLOPE($O48:$O52,$V$6:$V$10)</f>
        <v>-1.7509035074472212E-3</v>
      </c>
      <c r="Y12" s="2">
        <f>RSQ(O48:O52,$V$6:$V$10)</f>
        <v>0.54833694017503509</v>
      </c>
      <c r="Z12" s="2">
        <f>SLOPE($R48:$R52,$V$6:$V$10)</f>
        <v>3.2056077725768715</v>
      </c>
      <c r="AA12" s="2">
        <f>RSQ(R48:R52,$V$6:$V$10)</f>
        <v>0.95008152495449782</v>
      </c>
      <c r="AB12" s="2">
        <f>SLOPE(U48:U52,$V$6:$V$10)</f>
        <v>-0.81618356440207229</v>
      </c>
      <c r="AC12" s="2">
        <f>RSQ(U48:U52,$V$6:$V$10)</f>
        <v>0.96869216420368498</v>
      </c>
      <c r="AD12" s="7">
        <v>43109</v>
      </c>
      <c r="AE12" s="2"/>
    </row>
    <row r="13" spans="1:33" x14ac:dyDescent="0.35">
      <c r="A13" s="11" t="s">
        <v>52</v>
      </c>
      <c r="B13" s="27">
        <v>43286</v>
      </c>
      <c r="C13" s="28">
        <v>0.48701388888888886</v>
      </c>
      <c r="D13" s="11" t="s">
        <v>42</v>
      </c>
      <c r="E13" s="29">
        <v>2.3759999999999999</v>
      </c>
      <c r="F13" s="29">
        <v>14.7164</v>
      </c>
      <c r="G13" s="29" t="s">
        <v>43</v>
      </c>
      <c r="H13" s="29">
        <v>3.6360000000000001</v>
      </c>
      <c r="I13" s="29">
        <v>4844.9160000000002</v>
      </c>
      <c r="J13" s="29" t="s">
        <v>44</v>
      </c>
      <c r="K13" s="29">
        <v>3.1429999999999998</v>
      </c>
      <c r="L13" s="29">
        <v>438.43029999999999</v>
      </c>
      <c r="O13" s="12">
        <f t="shared" si="2"/>
        <v>2.0105334251713676</v>
      </c>
      <c r="R13" s="12">
        <f t="shared" si="0"/>
        <v>732.23378218981782</v>
      </c>
      <c r="U13" s="12">
        <f t="shared" si="1"/>
        <v>681.39269755265786</v>
      </c>
      <c r="V13" s="3"/>
      <c r="W13" s="25" t="s">
        <v>40</v>
      </c>
      <c r="X13" s="2">
        <f>SLOPE($O53:$O57,$V$6:$V$10)</f>
        <v>-7.2503471551360393E-4</v>
      </c>
      <c r="Y13" s="2">
        <f>RSQ(O53:O57,$V$6:$V$10)</f>
        <v>0.13623388234979858</v>
      </c>
      <c r="Z13" s="2">
        <f>SLOPE($R53:$R57,$V$6:$V$10)</f>
        <v>2.6673537145631965</v>
      </c>
      <c r="AA13" s="2">
        <f>RSQ(R53:R57,$V$6:$V$10)</f>
        <v>0.91373660566954107</v>
      </c>
      <c r="AB13" s="2">
        <f>SLOPE(U53:U57,$V$6:$V$10)</f>
        <v>0.33388199351754044</v>
      </c>
      <c r="AC13" s="2">
        <f>RSQ(U53:U57,$V$6:$V$10)</f>
        <v>0.55775317816737002</v>
      </c>
      <c r="AD13" s="7">
        <v>43109</v>
      </c>
      <c r="AE13" s="2"/>
    </row>
    <row r="14" spans="1:33" x14ac:dyDescent="0.35">
      <c r="A14" s="11" t="s">
        <v>53</v>
      </c>
      <c r="B14" s="27">
        <v>43286</v>
      </c>
      <c r="C14" s="28">
        <v>0.49046296296296293</v>
      </c>
      <c r="D14" s="11" t="s">
        <v>42</v>
      </c>
      <c r="E14" s="29">
        <v>2.383</v>
      </c>
      <c r="F14" s="29">
        <v>14.7546</v>
      </c>
      <c r="G14" s="29" t="s">
        <v>43</v>
      </c>
      <c r="H14" s="29">
        <v>3.6429999999999998</v>
      </c>
      <c r="I14" s="29">
        <v>5838.7132000000001</v>
      </c>
      <c r="J14" s="29" t="s">
        <v>44</v>
      </c>
      <c r="K14" s="29">
        <v>3.15</v>
      </c>
      <c r="L14" s="29">
        <v>459.77379999999999</v>
      </c>
      <c r="O14" s="12">
        <f t="shared" si="2"/>
        <v>2.0157522542900068</v>
      </c>
      <c r="R14" s="12">
        <f t="shared" si="0"/>
        <v>882.43078921442896</v>
      </c>
      <c r="U14" s="12">
        <f t="shared" si="1"/>
        <v>714.56400218241356</v>
      </c>
      <c r="AD14" s="7">
        <v>43109</v>
      </c>
    </row>
    <row r="15" spans="1:33" x14ac:dyDescent="0.35">
      <c r="A15" s="11" t="s">
        <v>54</v>
      </c>
      <c r="B15" s="27">
        <v>43286</v>
      </c>
      <c r="C15" s="28">
        <v>0.49391203703703707</v>
      </c>
      <c r="D15" s="11" t="s">
        <v>42</v>
      </c>
      <c r="E15" s="29">
        <v>2.3759999999999999</v>
      </c>
      <c r="F15" s="29">
        <v>14.715299999999999</v>
      </c>
      <c r="G15" s="29" t="s">
        <v>43</v>
      </c>
      <c r="H15" s="29">
        <v>3.633</v>
      </c>
      <c r="I15" s="29">
        <v>6415.1080000000002</v>
      </c>
      <c r="J15" s="29" t="s">
        <v>44</v>
      </c>
      <c r="K15" s="29">
        <v>3.14</v>
      </c>
      <c r="L15" s="29">
        <v>477.79289999999997</v>
      </c>
      <c r="O15" s="12">
        <f t="shared" si="2"/>
        <v>2.0103831447517204</v>
      </c>
      <c r="R15" s="12">
        <f t="shared" si="0"/>
        <v>969.54390829400506</v>
      </c>
      <c r="U15" s="12">
        <f t="shared" si="1"/>
        <v>742.56864318571809</v>
      </c>
      <c r="AD15" s="7">
        <v>43109</v>
      </c>
    </row>
    <row r="16" spans="1:33" x14ac:dyDescent="0.35">
      <c r="A16" s="5" t="s">
        <v>85</v>
      </c>
      <c r="B16" s="7">
        <v>43286</v>
      </c>
      <c r="C16" s="8">
        <v>0.49734953703703705</v>
      </c>
      <c r="D16" s="5" t="s">
        <v>42</v>
      </c>
      <c r="E16" s="9">
        <v>2.3860000000000001</v>
      </c>
      <c r="F16" s="9">
        <v>30.0227</v>
      </c>
      <c r="G16" s="9" t="s">
        <v>43</v>
      </c>
      <c r="H16" s="9">
        <v>3.6459999999999999</v>
      </c>
      <c r="I16" s="9">
        <v>2593.9023999999999</v>
      </c>
      <c r="J16" s="9" t="s">
        <v>44</v>
      </c>
      <c r="K16" s="9">
        <v>3.153</v>
      </c>
      <c r="L16" s="9">
        <v>620.47680000000003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85</v>
      </c>
      <c r="B17" s="7">
        <v>43286</v>
      </c>
      <c r="C17" s="8">
        <v>0.50079861111111112</v>
      </c>
      <c r="D17" s="5" t="s">
        <v>42</v>
      </c>
      <c r="E17" s="9">
        <v>2.38</v>
      </c>
      <c r="F17" s="9">
        <v>30.013000000000002</v>
      </c>
      <c r="G17" s="9" t="s">
        <v>43</v>
      </c>
      <c r="H17" s="9">
        <v>3.6360000000000001</v>
      </c>
      <c r="I17" s="9">
        <v>2589.0012000000002</v>
      </c>
      <c r="J17" s="9" t="s">
        <v>44</v>
      </c>
      <c r="K17" s="9">
        <v>3.1429999999999998</v>
      </c>
      <c r="L17" s="9">
        <v>615.94380000000001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85</v>
      </c>
      <c r="B18" s="7">
        <v>43286</v>
      </c>
      <c r="C18" s="8">
        <v>0.50424768518518526</v>
      </c>
      <c r="D18" s="5" t="s">
        <v>42</v>
      </c>
      <c r="E18" s="9">
        <v>2.38</v>
      </c>
      <c r="F18" s="9">
        <v>29.8352</v>
      </c>
      <c r="G18" s="9" t="s">
        <v>43</v>
      </c>
      <c r="H18" s="9">
        <v>3.6429999999999998</v>
      </c>
      <c r="I18" s="9">
        <v>2602.2932000000001</v>
      </c>
      <c r="J18" s="9" t="s">
        <v>44</v>
      </c>
      <c r="K18" s="9">
        <v>3.15</v>
      </c>
      <c r="L18" s="9">
        <v>624.7296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 t="s">
        <v>85</v>
      </c>
      <c r="B19" s="7">
        <v>43286</v>
      </c>
      <c r="C19" s="8">
        <v>0.50768518518518524</v>
      </c>
      <c r="D19" s="5" t="s">
        <v>42</v>
      </c>
      <c r="E19" s="9">
        <v>2.3860000000000001</v>
      </c>
      <c r="F19" s="9">
        <v>29.885200000000001</v>
      </c>
      <c r="G19" s="9" t="s">
        <v>43</v>
      </c>
      <c r="H19" s="9">
        <v>3.6459999999999999</v>
      </c>
      <c r="I19" s="9">
        <v>2606.5124000000001</v>
      </c>
      <c r="J19" s="9" t="s">
        <v>44</v>
      </c>
      <c r="K19" s="9">
        <v>3.15</v>
      </c>
      <c r="L19" s="9">
        <v>621.45140000000004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11" t="s">
        <v>55</v>
      </c>
      <c r="B20" s="27">
        <v>43286</v>
      </c>
      <c r="C20" s="28">
        <v>0.51113425925925926</v>
      </c>
      <c r="D20" s="11" t="s">
        <v>42</v>
      </c>
      <c r="E20" s="29">
        <v>2.3860000000000001</v>
      </c>
      <c r="F20" s="29">
        <v>14.6988</v>
      </c>
      <c r="G20" s="29" t="s">
        <v>43</v>
      </c>
      <c r="H20" s="29">
        <v>3.6459999999999999</v>
      </c>
      <c r="I20" s="29">
        <v>2813.43</v>
      </c>
      <c r="J20" s="29" t="s">
        <v>44</v>
      </c>
      <c r="K20" s="29">
        <v>3.153</v>
      </c>
      <c r="L20" s="29">
        <v>379.8399</v>
      </c>
      <c r="O20" s="14">
        <f t="shared" ref="O20:O29" si="3">($O$2/$M$2)*F20</f>
        <v>2.0081289384570202</v>
      </c>
      <c r="P20" s="3"/>
      <c r="R20" s="14">
        <f t="shared" ref="R20:R29" si="4">($R$2/$P$2)*I20</f>
        <v>425.20623470588532</v>
      </c>
      <c r="S20" s="3"/>
      <c r="U20" s="14">
        <f t="shared" ref="U20:U26" si="5">($S$2/$U$2)*L20</f>
        <v>590.33359258959024</v>
      </c>
      <c r="AD20" s="7">
        <v>43109</v>
      </c>
    </row>
    <row r="21" spans="1:30" x14ac:dyDescent="0.35">
      <c r="A21" s="11" t="s">
        <v>56</v>
      </c>
      <c r="B21" s="27">
        <v>43286</v>
      </c>
      <c r="C21" s="28">
        <v>0.51458333333333328</v>
      </c>
      <c r="D21" s="11" t="s">
        <v>42</v>
      </c>
      <c r="E21" s="29">
        <v>2.3860000000000001</v>
      </c>
      <c r="F21" s="29">
        <v>14.9857</v>
      </c>
      <c r="G21" s="29" t="s">
        <v>43</v>
      </c>
      <c r="H21" s="29">
        <v>3.6459999999999999</v>
      </c>
      <c r="I21" s="29">
        <v>3914.8757999999998</v>
      </c>
      <c r="J21" s="29" t="s">
        <v>44</v>
      </c>
      <c r="K21" s="29">
        <v>3.15</v>
      </c>
      <c r="L21" s="29">
        <v>432.11439999999999</v>
      </c>
      <c r="O21" s="14">
        <f t="shared" si="3"/>
        <v>2.0473248042721428</v>
      </c>
      <c r="P21" s="3"/>
      <c r="R21" s="14">
        <f t="shared" si="4"/>
        <v>591.67265517862199</v>
      </c>
      <c r="S21" s="3"/>
      <c r="T21" s="14">
        <f>($S$2/$U$2)*L21</f>
        <v>671.57675157795495</v>
      </c>
      <c r="AD21" s="7">
        <v>43109</v>
      </c>
    </row>
    <row r="22" spans="1:30" x14ac:dyDescent="0.35">
      <c r="A22" s="11" t="s">
        <v>57</v>
      </c>
      <c r="B22" s="27">
        <v>43286</v>
      </c>
      <c r="C22" s="28">
        <v>0.51802083333333326</v>
      </c>
      <c r="D22" s="11" t="s">
        <v>42</v>
      </c>
      <c r="E22" s="29">
        <v>2.38</v>
      </c>
      <c r="F22" s="29">
        <v>14.8102</v>
      </c>
      <c r="G22" s="29" t="s">
        <v>43</v>
      </c>
      <c r="H22" s="29">
        <v>3.6459999999999999</v>
      </c>
      <c r="I22" s="29">
        <v>6530.4049999999997</v>
      </c>
      <c r="J22" s="29" t="s">
        <v>44</v>
      </c>
      <c r="K22" s="29">
        <v>3.153</v>
      </c>
      <c r="L22" s="29">
        <v>423.08199999999999</v>
      </c>
      <c r="O22" s="14">
        <f t="shared" si="3"/>
        <v>2.0233482464103303</v>
      </c>
      <c r="P22" s="3"/>
      <c r="Q22" s="14">
        <f>($R$2/$P$2)*I22</f>
        <v>986.96925857564861</v>
      </c>
      <c r="S22" s="3"/>
      <c r="U22" s="14">
        <f t="shared" si="5"/>
        <v>657.5389184232331</v>
      </c>
      <c r="AD22" s="7">
        <v>43109</v>
      </c>
    </row>
    <row r="23" spans="1:30" x14ac:dyDescent="0.35">
      <c r="A23" s="11" t="s">
        <v>58</v>
      </c>
      <c r="B23" s="27">
        <v>43286</v>
      </c>
      <c r="C23" s="28">
        <v>0.5214699074074074</v>
      </c>
      <c r="D23" s="11" t="s">
        <v>42</v>
      </c>
      <c r="E23" s="29">
        <v>2.3860000000000001</v>
      </c>
      <c r="F23" s="29">
        <v>15.231999999999999</v>
      </c>
      <c r="G23" s="29" t="s">
        <v>43</v>
      </c>
      <c r="H23" s="29">
        <v>3.6459999999999999</v>
      </c>
      <c r="I23" s="29">
        <v>5691.3696</v>
      </c>
      <c r="J23" s="29" t="s">
        <v>44</v>
      </c>
      <c r="K23" s="29">
        <v>3.1560000000000001</v>
      </c>
      <c r="L23" s="29">
        <v>470.05020000000002</v>
      </c>
      <c r="O23" s="14">
        <f t="shared" si="3"/>
        <v>2.0809739564166687</v>
      </c>
      <c r="P23" s="3"/>
      <c r="R23" s="14">
        <f t="shared" si="4"/>
        <v>860.16209322269992</v>
      </c>
      <c r="S23" s="3"/>
      <c r="U23" s="14">
        <f t="shared" si="5"/>
        <v>730.53521566179711</v>
      </c>
      <c r="AD23" s="7">
        <v>43109</v>
      </c>
    </row>
    <row r="24" spans="1:30" x14ac:dyDescent="0.35">
      <c r="A24" s="11" t="s">
        <v>59</v>
      </c>
      <c r="B24" s="27">
        <v>43286</v>
      </c>
      <c r="C24" s="28">
        <v>0.52491898148148153</v>
      </c>
      <c r="D24" s="11" t="s">
        <v>42</v>
      </c>
      <c r="E24" s="29">
        <v>2.383</v>
      </c>
      <c r="F24" s="29">
        <v>14.9322</v>
      </c>
      <c r="G24" s="29" t="s">
        <v>43</v>
      </c>
      <c r="H24" s="29">
        <v>3.64</v>
      </c>
      <c r="I24" s="29">
        <v>5969.3136000000004</v>
      </c>
      <c r="J24" s="29" t="s">
        <v>44</v>
      </c>
      <c r="K24" s="29">
        <v>3.1459999999999999</v>
      </c>
      <c r="L24" s="29">
        <v>484.90679999999998</v>
      </c>
      <c r="O24" s="14">
        <f t="shared" si="3"/>
        <v>2.0400157111347812</v>
      </c>
      <c r="P24" s="3"/>
      <c r="R24" s="14">
        <f t="shared" si="4"/>
        <v>902.16901065057016</v>
      </c>
      <c r="S24" s="3"/>
      <c r="U24" s="14">
        <f t="shared" si="5"/>
        <v>753.62481223042107</v>
      </c>
      <c r="AD24" s="7">
        <v>43109</v>
      </c>
    </row>
    <row r="25" spans="1:30" x14ac:dyDescent="0.35">
      <c r="A25" s="11" t="s">
        <v>60</v>
      </c>
      <c r="B25" s="27">
        <v>43286</v>
      </c>
      <c r="C25" s="28">
        <v>0.52835648148148151</v>
      </c>
      <c r="D25" s="11" t="s">
        <v>42</v>
      </c>
      <c r="E25" s="29">
        <v>2.3860000000000001</v>
      </c>
      <c r="F25" s="29">
        <v>14.846399999999999</v>
      </c>
      <c r="G25" s="29" t="s">
        <v>43</v>
      </c>
      <c r="H25" s="29">
        <v>3.6459999999999999</v>
      </c>
      <c r="I25" s="29">
        <v>3052.7570999999998</v>
      </c>
      <c r="J25" s="29" t="s">
        <v>44</v>
      </c>
      <c r="K25" s="29">
        <v>3.153</v>
      </c>
      <c r="L25" s="29">
        <v>367.55259999999998</v>
      </c>
      <c r="O25" s="17">
        <f t="shared" si="3"/>
        <v>2.0282938384023392</v>
      </c>
      <c r="P25" s="3"/>
      <c r="R25" s="17">
        <f t="shared" si="4"/>
        <v>461.37680765565796</v>
      </c>
      <c r="S25" s="3"/>
      <c r="U25" s="17">
        <f t="shared" si="5"/>
        <v>571.23711022366172</v>
      </c>
      <c r="AD25" s="7">
        <v>43109</v>
      </c>
    </row>
    <row r="26" spans="1:30" x14ac:dyDescent="0.35">
      <c r="A26" s="11" t="s">
        <v>61</v>
      </c>
      <c r="B26" s="27">
        <v>43286</v>
      </c>
      <c r="C26" s="28">
        <v>0.53180555555555553</v>
      </c>
      <c r="D26" s="11" t="s">
        <v>42</v>
      </c>
      <c r="E26" s="29">
        <v>2.383</v>
      </c>
      <c r="F26" s="29">
        <v>14.848699999999999</v>
      </c>
      <c r="G26" s="29" t="s">
        <v>43</v>
      </c>
      <c r="H26" s="29">
        <v>3.65</v>
      </c>
      <c r="I26" s="29">
        <v>6401.7271000000001</v>
      </c>
      <c r="J26" s="29" t="s">
        <v>44</v>
      </c>
      <c r="K26" s="29">
        <v>3.1560000000000001</v>
      </c>
      <c r="L26" s="29">
        <v>390.48309999999998</v>
      </c>
      <c r="O26" s="17">
        <f t="shared" si="3"/>
        <v>2.0286080610979642</v>
      </c>
      <c r="P26" s="3"/>
      <c r="R26" s="17">
        <f t="shared" si="4"/>
        <v>967.52159314631137</v>
      </c>
      <c r="S26" s="3"/>
      <c r="U26" s="17">
        <f t="shared" si="5"/>
        <v>606.87487351518416</v>
      </c>
      <c r="AD26" s="7">
        <v>43109</v>
      </c>
    </row>
    <row r="27" spans="1:30" x14ac:dyDescent="0.35">
      <c r="A27" s="11" t="s">
        <v>62</v>
      </c>
      <c r="B27" s="27">
        <v>43286</v>
      </c>
      <c r="C27" s="28">
        <v>0.53525462962962966</v>
      </c>
      <c r="D27" s="11" t="s">
        <v>42</v>
      </c>
      <c r="E27" s="29">
        <v>2.38</v>
      </c>
      <c r="F27" s="29">
        <v>14.2104</v>
      </c>
      <c r="G27" s="29" t="s">
        <v>43</v>
      </c>
      <c r="H27" s="29">
        <v>3.6429999999999998</v>
      </c>
      <c r="I27" s="29">
        <v>9928.7284999999993</v>
      </c>
      <c r="J27" s="29" t="s">
        <v>44</v>
      </c>
      <c r="K27" s="29">
        <v>3.1459999999999999</v>
      </c>
      <c r="L27" s="29">
        <v>397.07159999999999</v>
      </c>
      <c r="N27" s="17">
        <f>($O$2/$M$2)*F27</f>
        <v>1.9414044321338915</v>
      </c>
      <c r="P27" s="3"/>
      <c r="R27" s="17">
        <f t="shared" si="4"/>
        <v>1500.5730588292627</v>
      </c>
      <c r="S27" s="3"/>
      <c r="U27" s="17">
        <f>($S$2/$U$2)*L27</f>
        <v>617.11448466392483</v>
      </c>
      <c r="AD27" s="7">
        <v>43109</v>
      </c>
    </row>
    <row r="28" spans="1:30" x14ac:dyDescent="0.35">
      <c r="A28" s="11" t="s">
        <v>63</v>
      </c>
      <c r="B28" s="27">
        <v>43286</v>
      </c>
      <c r="C28" s="28">
        <v>0.53870370370370368</v>
      </c>
      <c r="D28" s="11" t="s">
        <v>42</v>
      </c>
      <c r="E28" s="29">
        <v>2.3860000000000001</v>
      </c>
      <c r="F28" s="29">
        <v>15.304</v>
      </c>
      <c r="G28" s="29" t="s">
        <v>43</v>
      </c>
      <c r="H28" s="29">
        <v>3.65</v>
      </c>
      <c r="I28" s="29">
        <v>13164.7745</v>
      </c>
      <c r="J28" s="29" t="s">
        <v>44</v>
      </c>
      <c r="K28" s="29">
        <v>3.1560000000000001</v>
      </c>
      <c r="L28" s="29">
        <v>423.29919999999998</v>
      </c>
      <c r="O28" s="17">
        <f t="shared" si="3"/>
        <v>2.0908104929753613</v>
      </c>
      <c r="P28" s="3"/>
      <c r="R28" s="17">
        <f t="shared" si="4"/>
        <v>1989.651136121053</v>
      </c>
      <c r="S28" s="3"/>
      <c r="U28" s="17">
        <f>($S$2/$U$2)*L28</f>
        <v>657.8764828979248</v>
      </c>
      <c r="AD28" s="7">
        <v>43109</v>
      </c>
    </row>
    <row r="29" spans="1:30" x14ac:dyDescent="0.35">
      <c r="A29" s="11" t="s">
        <v>64</v>
      </c>
      <c r="B29" s="27">
        <v>43286</v>
      </c>
      <c r="C29" s="28">
        <v>0.54215277777777782</v>
      </c>
      <c r="D29" s="11" t="s">
        <v>42</v>
      </c>
      <c r="E29" s="29">
        <v>2.3860000000000001</v>
      </c>
      <c r="F29" s="29">
        <v>14.702</v>
      </c>
      <c r="G29" s="29" t="s">
        <v>43</v>
      </c>
      <c r="H29" s="29">
        <v>3.6429999999999998</v>
      </c>
      <c r="I29" s="29">
        <v>15947.3552</v>
      </c>
      <c r="J29" s="29" t="s">
        <v>44</v>
      </c>
      <c r="K29" s="29">
        <v>3.15</v>
      </c>
      <c r="L29" s="29">
        <v>438.17720000000003</v>
      </c>
      <c r="O29" s="17">
        <f t="shared" si="3"/>
        <v>2.0085661178596288</v>
      </c>
      <c r="P29" s="3"/>
      <c r="R29" s="17">
        <f t="shared" si="4"/>
        <v>2410.1949784104531</v>
      </c>
      <c r="S29" s="3"/>
      <c r="U29" s="17">
        <f>($S$2/$U$2)*L29</f>
        <v>680.99933858145869</v>
      </c>
      <c r="AD29" s="7">
        <v>43109</v>
      </c>
    </row>
    <row r="30" spans="1:30" x14ac:dyDescent="0.35">
      <c r="A30" s="5" t="s">
        <v>41</v>
      </c>
      <c r="B30" s="7">
        <v>43286</v>
      </c>
      <c r="C30" s="8">
        <v>0.5455902777777778</v>
      </c>
      <c r="D30" s="5" t="s">
        <v>42</v>
      </c>
      <c r="E30" s="9">
        <v>2.383</v>
      </c>
      <c r="F30" s="9">
        <v>29.7727</v>
      </c>
      <c r="G30" s="9" t="s">
        <v>43</v>
      </c>
      <c r="H30" s="9">
        <v>3.6459999999999999</v>
      </c>
      <c r="I30" s="9">
        <v>2609.6898000000001</v>
      </c>
      <c r="J30" s="9" t="s">
        <v>44</v>
      </c>
      <c r="K30" s="9">
        <v>3.15</v>
      </c>
      <c r="L30" s="9">
        <v>620.74220000000003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 t="s">
        <v>41</v>
      </c>
      <c r="B31" s="7">
        <v>43286</v>
      </c>
      <c r="C31" s="8">
        <v>0.54903935185185182</v>
      </c>
      <c r="D31" s="5" t="s">
        <v>42</v>
      </c>
      <c r="E31" s="9">
        <v>2.383</v>
      </c>
      <c r="F31" s="9">
        <v>29.885000000000002</v>
      </c>
      <c r="G31" s="9" t="s">
        <v>43</v>
      </c>
      <c r="H31" s="9">
        <v>3.6429999999999998</v>
      </c>
      <c r="I31" s="9">
        <v>2605.1752000000001</v>
      </c>
      <c r="J31" s="9" t="s">
        <v>44</v>
      </c>
      <c r="K31" s="9">
        <v>3.15</v>
      </c>
      <c r="L31" s="9">
        <v>618.37019999999995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 t="s">
        <v>41</v>
      </c>
      <c r="B32" s="7">
        <v>43286</v>
      </c>
      <c r="C32" s="8">
        <v>0.55248842592592595</v>
      </c>
      <c r="D32" s="5" t="s">
        <v>42</v>
      </c>
      <c r="E32" s="9">
        <v>2.3860000000000001</v>
      </c>
      <c r="F32" s="9">
        <v>29.645</v>
      </c>
      <c r="G32" s="9" t="s">
        <v>43</v>
      </c>
      <c r="H32" s="9">
        <v>3.6459999999999999</v>
      </c>
      <c r="I32" s="9">
        <v>2601.2838000000002</v>
      </c>
      <c r="J32" s="9" t="s">
        <v>44</v>
      </c>
      <c r="K32" s="9">
        <v>3.15</v>
      </c>
      <c r="L32" s="9">
        <v>616.73839999999996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 t="s">
        <v>41</v>
      </c>
      <c r="B33" s="7">
        <v>43286</v>
      </c>
      <c r="C33" s="8">
        <v>0.55592592592592593</v>
      </c>
      <c r="D33" s="5" t="s">
        <v>42</v>
      </c>
      <c r="E33" s="9">
        <v>2.383</v>
      </c>
      <c r="F33" s="9">
        <v>29.842300000000002</v>
      </c>
      <c r="G33" s="9" t="s">
        <v>43</v>
      </c>
      <c r="H33" s="9">
        <v>3.6459999999999999</v>
      </c>
      <c r="I33" s="9">
        <v>2608.2878000000001</v>
      </c>
      <c r="J33" s="9" t="s">
        <v>44</v>
      </c>
      <c r="K33" s="9">
        <v>3.15</v>
      </c>
      <c r="L33" s="9">
        <v>621.07280000000003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11" t="s">
        <v>65</v>
      </c>
      <c r="B34" s="27">
        <v>43286</v>
      </c>
      <c r="C34" s="28">
        <v>0.55937500000000007</v>
      </c>
      <c r="D34" s="11" t="s">
        <v>42</v>
      </c>
      <c r="E34" s="29">
        <v>2.383</v>
      </c>
      <c r="F34" s="29">
        <v>15.182399999999999</v>
      </c>
      <c r="G34" s="29" t="s">
        <v>43</v>
      </c>
      <c r="H34" s="29">
        <v>3.6429999999999998</v>
      </c>
      <c r="I34" s="29">
        <v>2695.6837</v>
      </c>
      <c r="J34" s="29" t="s">
        <v>44</v>
      </c>
      <c r="K34" s="29">
        <v>3.1459999999999999</v>
      </c>
      <c r="L34" s="29">
        <v>381.88819999999998</v>
      </c>
      <c r="O34" s="19">
        <f t="shared" ref="O34:O42" si="6">($O$2/$M$2)*F34</f>
        <v>2.0741976756762366</v>
      </c>
      <c r="R34" s="19">
        <f t="shared" ref="R34:R43" si="7">($R$2/$P$2)*I34</f>
        <v>407.41071078186746</v>
      </c>
      <c r="U34" s="19">
        <f t="shared" ref="U34:U43" si="8">($S$2/$U$2)*L34</f>
        <v>593.51698721901505</v>
      </c>
      <c r="AD34" s="7">
        <v>43109</v>
      </c>
    </row>
    <row r="35" spans="1:30" x14ac:dyDescent="0.35">
      <c r="A35" s="11" t="s">
        <v>66</v>
      </c>
      <c r="B35" s="27">
        <v>43286</v>
      </c>
      <c r="C35" s="28">
        <v>0.56282407407407409</v>
      </c>
      <c r="D35" s="11" t="s">
        <v>42</v>
      </c>
      <c r="E35" s="29">
        <v>2.383</v>
      </c>
      <c r="F35" s="29">
        <v>14.9123</v>
      </c>
      <c r="G35" s="29" t="s">
        <v>43</v>
      </c>
      <c r="H35" s="29">
        <v>3.6459999999999999</v>
      </c>
      <c r="I35" s="29">
        <v>3700.2035999999998</v>
      </c>
      <c r="J35" s="29" t="s">
        <v>44</v>
      </c>
      <c r="K35" s="29">
        <v>3.15</v>
      </c>
      <c r="L35" s="29">
        <v>384.36079999999998</v>
      </c>
      <c r="O35" s="19">
        <f t="shared" si="6"/>
        <v>2.0372970017248093</v>
      </c>
      <c r="R35" s="19">
        <f t="shared" si="7"/>
        <v>559.22828732229402</v>
      </c>
      <c r="U35" s="19">
        <f t="shared" si="8"/>
        <v>597.3598137389173</v>
      </c>
      <c r="AD35" s="7">
        <v>43109</v>
      </c>
    </row>
    <row r="36" spans="1:30" x14ac:dyDescent="0.35">
      <c r="A36" s="11" t="s">
        <v>67</v>
      </c>
      <c r="B36" s="27">
        <v>43286</v>
      </c>
      <c r="C36" s="28">
        <v>0.56627314814814811</v>
      </c>
      <c r="D36" s="11" t="s">
        <v>42</v>
      </c>
      <c r="E36" s="29">
        <v>2.3860000000000001</v>
      </c>
      <c r="F36" s="29">
        <v>15.048</v>
      </c>
      <c r="G36" s="29" t="s">
        <v>43</v>
      </c>
      <c r="H36" s="29">
        <v>3.6459999999999999</v>
      </c>
      <c r="I36" s="29">
        <v>4582.5559999999996</v>
      </c>
      <c r="J36" s="29" t="s">
        <v>44</v>
      </c>
      <c r="K36" s="29">
        <v>3.153</v>
      </c>
      <c r="L36" s="29">
        <v>386.48820000000001</v>
      </c>
      <c r="O36" s="19">
        <f t="shared" si="6"/>
        <v>2.0558361407666776</v>
      </c>
      <c r="Q36" s="19">
        <f>($R$2/$P$2)*I36</f>
        <v>692.58214424700907</v>
      </c>
      <c r="U36" s="19">
        <f t="shared" si="8"/>
        <v>600.66614276036842</v>
      </c>
      <c r="AD36" s="7">
        <v>43109</v>
      </c>
    </row>
    <row r="37" spans="1:30" x14ac:dyDescent="0.35">
      <c r="A37" s="11" t="s">
        <v>68</v>
      </c>
      <c r="B37" s="27">
        <v>43286</v>
      </c>
      <c r="C37" s="28">
        <v>0.56972222222222224</v>
      </c>
      <c r="D37" s="11" t="s">
        <v>42</v>
      </c>
      <c r="E37" s="29">
        <v>2.3860000000000001</v>
      </c>
      <c r="F37" s="29">
        <v>14.050599999999999</v>
      </c>
      <c r="G37" s="29" t="s">
        <v>43</v>
      </c>
      <c r="H37" s="29">
        <v>3.6459999999999999</v>
      </c>
      <c r="I37" s="29">
        <v>3649.5951</v>
      </c>
      <c r="J37" s="29" t="s">
        <v>44</v>
      </c>
      <c r="K37" s="29">
        <v>3.15</v>
      </c>
      <c r="L37" s="29">
        <v>473.08749999999998</v>
      </c>
      <c r="O37" s="19">
        <f t="shared" si="6"/>
        <v>1.9195727857161271</v>
      </c>
      <c r="R37" s="19">
        <f t="shared" si="7"/>
        <v>551.57959880716737</v>
      </c>
      <c r="U37" s="19">
        <f t="shared" si="8"/>
        <v>735.25567873261275</v>
      </c>
      <c r="AD37" s="7">
        <v>43109</v>
      </c>
    </row>
    <row r="38" spans="1:30" x14ac:dyDescent="0.35">
      <c r="A38" s="11" t="s">
        <v>69</v>
      </c>
      <c r="B38" s="27">
        <v>43286</v>
      </c>
      <c r="C38" s="28">
        <v>0.57315972222222222</v>
      </c>
      <c r="D38" s="11" t="s">
        <v>42</v>
      </c>
      <c r="E38" s="29">
        <v>2.3860000000000001</v>
      </c>
      <c r="F38" s="29">
        <v>14.2974</v>
      </c>
      <c r="G38" s="29" t="s">
        <v>43</v>
      </c>
      <c r="H38" s="29">
        <v>3.6429999999999998</v>
      </c>
      <c r="I38" s="29">
        <v>3602.5857999999998</v>
      </c>
      <c r="J38" s="29" t="s">
        <v>44</v>
      </c>
      <c r="K38" s="29">
        <v>3.1459999999999999</v>
      </c>
      <c r="L38" s="29">
        <v>479.28919999999999</v>
      </c>
      <c r="O38" s="19">
        <f t="shared" si="6"/>
        <v>1.953290247142311</v>
      </c>
      <c r="R38" s="19">
        <f t="shared" si="7"/>
        <v>544.47487345442732</v>
      </c>
      <c r="U38" s="19">
        <f t="shared" si="8"/>
        <v>744.89413915018054</v>
      </c>
      <c r="AD38" s="7">
        <v>43109</v>
      </c>
    </row>
    <row r="39" spans="1:30" x14ac:dyDescent="0.35">
      <c r="A39" s="11" t="s">
        <v>70</v>
      </c>
      <c r="B39" s="27">
        <v>43286</v>
      </c>
      <c r="C39" s="28">
        <v>0.57660879629629636</v>
      </c>
      <c r="D39" s="11" t="s">
        <v>42</v>
      </c>
      <c r="E39" s="29">
        <v>2.383</v>
      </c>
      <c r="F39" s="29">
        <v>14.781599999999999</v>
      </c>
      <c r="G39" s="29" t="s">
        <v>43</v>
      </c>
      <c r="H39" s="29">
        <v>3.6429999999999998</v>
      </c>
      <c r="I39" s="29">
        <v>2751.1424000000002</v>
      </c>
      <c r="J39" s="29" t="s">
        <v>44</v>
      </c>
      <c r="K39" s="29">
        <v>3.15</v>
      </c>
      <c r="L39" s="29">
        <v>359.80059999999997</v>
      </c>
      <c r="O39" s="26">
        <f t="shared" si="6"/>
        <v>2.0194409554995163</v>
      </c>
      <c r="R39" s="16">
        <f t="shared" si="7"/>
        <v>415.79243167369111</v>
      </c>
      <c r="T39" s="16">
        <f>($S$2/$U$2)*L39</f>
        <v>559.18922897223308</v>
      </c>
      <c r="AD39" s="7">
        <v>43109</v>
      </c>
    </row>
    <row r="40" spans="1:30" x14ac:dyDescent="0.35">
      <c r="A40" s="11" t="s">
        <v>71</v>
      </c>
      <c r="B40" s="27">
        <v>43286</v>
      </c>
      <c r="C40" s="28">
        <v>0.58005787037037038</v>
      </c>
      <c r="D40" s="11" t="s">
        <v>42</v>
      </c>
      <c r="E40" s="29">
        <v>2.3860000000000001</v>
      </c>
      <c r="F40" s="29">
        <v>14.5357</v>
      </c>
      <c r="G40" s="29" t="s">
        <v>43</v>
      </c>
      <c r="H40" s="29">
        <v>3.6459999999999999</v>
      </c>
      <c r="I40" s="29">
        <v>3259.8429999999998</v>
      </c>
      <c r="J40" s="29" t="s">
        <v>44</v>
      </c>
      <c r="K40" s="29">
        <v>3.153</v>
      </c>
      <c r="L40" s="29">
        <v>376.9246</v>
      </c>
      <c r="O40" s="16">
        <f t="shared" si="6"/>
        <v>1.9858464507803162</v>
      </c>
      <c r="R40" s="16">
        <f t="shared" si="7"/>
        <v>492.67462412867468</v>
      </c>
      <c r="U40" s="16">
        <f t="shared" si="8"/>
        <v>585.80273755704513</v>
      </c>
      <c r="AD40" s="7">
        <v>43109</v>
      </c>
    </row>
    <row r="41" spans="1:30" x14ac:dyDescent="0.35">
      <c r="A41" s="11" t="s">
        <v>72</v>
      </c>
      <c r="B41" s="27">
        <v>43286</v>
      </c>
      <c r="C41" s="28">
        <v>0.5835069444444444</v>
      </c>
      <c r="D41" s="11" t="s">
        <v>42</v>
      </c>
      <c r="E41" s="29">
        <v>2.383</v>
      </c>
      <c r="F41" s="29">
        <v>14.113</v>
      </c>
      <c r="G41" s="29" t="s">
        <v>43</v>
      </c>
      <c r="H41" s="29">
        <v>3.6459999999999999</v>
      </c>
      <c r="I41" s="29">
        <v>3841.39</v>
      </c>
      <c r="J41" s="29" t="s">
        <v>44</v>
      </c>
      <c r="K41" s="29">
        <v>3.15</v>
      </c>
      <c r="L41" s="29">
        <v>366.08539999999999</v>
      </c>
      <c r="O41" s="16">
        <f t="shared" si="6"/>
        <v>1.9280977840669937</v>
      </c>
      <c r="R41" s="16">
        <f t="shared" si="7"/>
        <v>580.56641819303866</v>
      </c>
      <c r="U41" s="16">
        <f t="shared" si="8"/>
        <v>568.95684043881954</v>
      </c>
      <c r="AD41" s="7">
        <v>43109</v>
      </c>
    </row>
    <row r="42" spans="1:30" x14ac:dyDescent="0.35">
      <c r="A42" s="11" t="s">
        <v>73</v>
      </c>
      <c r="B42" s="27">
        <v>43286</v>
      </c>
      <c r="C42" s="28">
        <v>0.58695601851851853</v>
      </c>
      <c r="D42" s="11" t="s">
        <v>42</v>
      </c>
      <c r="E42" s="29">
        <v>2.38</v>
      </c>
      <c r="F42" s="29">
        <v>14.276</v>
      </c>
      <c r="G42" s="29" t="s">
        <v>43</v>
      </c>
      <c r="H42" s="29">
        <v>3.6360000000000001</v>
      </c>
      <c r="I42" s="29">
        <v>4180.6805000000004</v>
      </c>
      <c r="J42" s="29" t="s">
        <v>44</v>
      </c>
      <c r="K42" s="29">
        <v>3.1429999999999998</v>
      </c>
      <c r="L42" s="29">
        <v>365.75450000000001</v>
      </c>
      <c r="O42" s="16">
        <f t="shared" si="6"/>
        <v>1.9503666098873664</v>
      </c>
      <c r="R42" s="16">
        <f t="shared" si="7"/>
        <v>631.8449060091483</v>
      </c>
      <c r="U42" s="16">
        <f t="shared" si="8"/>
        <v>568.44256748911664</v>
      </c>
      <c r="AD42" s="7">
        <v>43109</v>
      </c>
    </row>
    <row r="43" spans="1:30" x14ac:dyDescent="0.35">
      <c r="A43" s="11" t="s">
        <v>74</v>
      </c>
      <c r="B43" s="27">
        <v>43286</v>
      </c>
      <c r="C43" s="28">
        <v>0.59039351851851851</v>
      </c>
      <c r="D43" s="11" t="s">
        <v>42</v>
      </c>
      <c r="E43" s="29">
        <v>2.38</v>
      </c>
      <c r="F43" s="29">
        <v>14.3756</v>
      </c>
      <c r="G43" s="29" t="s">
        <v>43</v>
      </c>
      <c r="H43" s="29">
        <v>3.64</v>
      </c>
      <c r="I43" s="29">
        <v>4321.0742</v>
      </c>
      <c r="J43" s="29" t="s">
        <v>44</v>
      </c>
      <c r="K43" s="29">
        <v>3.1459999999999999</v>
      </c>
      <c r="L43" s="29">
        <v>361.28710000000001</v>
      </c>
      <c r="O43" s="16">
        <f t="shared" ref="O43" si="9">($O$2/$M$2)*F43</f>
        <v>1.9639738187935576</v>
      </c>
      <c r="R43" s="16">
        <f t="shared" si="7"/>
        <v>653.06323259037742</v>
      </c>
      <c r="U43" s="16">
        <f t="shared" si="8"/>
        <v>561.49949412706394</v>
      </c>
      <c r="AD43" s="7">
        <v>43109</v>
      </c>
    </row>
    <row r="44" spans="1:30" x14ac:dyDescent="0.35">
      <c r="A44" s="5" t="s">
        <v>41</v>
      </c>
      <c r="B44" s="7">
        <v>43286</v>
      </c>
      <c r="C44" s="8">
        <v>0.59385416666666668</v>
      </c>
      <c r="D44" s="5" t="s">
        <v>42</v>
      </c>
      <c r="E44" s="9">
        <v>2.3860000000000001</v>
      </c>
      <c r="F44" s="9">
        <v>29.9026</v>
      </c>
      <c r="G44" s="9" t="s">
        <v>43</v>
      </c>
      <c r="H44" s="9">
        <v>3.6459999999999999</v>
      </c>
      <c r="I44" s="9">
        <v>2598.2696999999998</v>
      </c>
      <c r="J44" s="9" t="s">
        <v>44</v>
      </c>
      <c r="K44" s="9">
        <v>3.153</v>
      </c>
      <c r="L44" s="9">
        <v>620.01139999999998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 t="s">
        <v>41</v>
      </c>
      <c r="B45" s="7">
        <v>43286</v>
      </c>
      <c r="C45" s="8">
        <v>0.59729166666666667</v>
      </c>
      <c r="D45" s="5" t="s">
        <v>42</v>
      </c>
      <c r="E45" s="9">
        <v>2.383</v>
      </c>
      <c r="F45" s="9">
        <v>29.871200000000002</v>
      </c>
      <c r="G45" s="9" t="s">
        <v>43</v>
      </c>
      <c r="H45" s="9">
        <v>3.6459999999999999</v>
      </c>
      <c r="I45" s="9">
        <v>2609.4079999999999</v>
      </c>
      <c r="J45" s="9" t="s">
        <v>44</v>
      </c>
      <c r="K45" s="9">
        <v>3.15</v>
      </c>
      <c r="L45" s="9">
        <v>617.72760000000005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 t="s">
        <v>41</v>
      </c>
      <c r="B46" s="7">
        <v>43286</v>
      </c>
      <c r="C46" s="8">
        <v>0.60074074074074069</v>
      </c>
      <c r="D46" s="5" t="s">
        <v>42</v>
      </c>
      <c r="E46" s="9">
        <v>2.383</v>
      </c>
      <c r="F46" s="9">
        <v>29.462800000000001</v>
      </c>
      <c r="G46" s="9" t="s">
        <v>43</v>
      </c>
      <c r="H46" s="9">
        <v>3.6459999999999999</v>
      </c>
      <c r="I46" s="9">
        <v>2608.1673999999998</v>
      </c>
      <c r="J46" s="9" t="s">
        <v>44</v>
      </c>
      <c r="K46" s="9">
        <v>3.15</v>
      </c>
      <c r="L46" s="9">
        <v>613.57190000000003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 t="s">
        <v>41</v>
      </c>
      <c r="B47" s="7">
        <v>43286</v>
      </c>
      <c r="C47" s="8">
        <v>0.60418981481481482</v>
      </c>
      <c r="D47" s="5" t="s">
        <v>42</v>
      </c>
      <c r="E47" s="9">
        <v>2.38</v>
      </c>
      <c r="F47" s="9">
        <v>29.543399999999998</v>
      </c>
      <c r="G47" s="9" t="s">
        <v>43</v>
      </c>
      <c r="H47" s="9">
        <v>3.6429999999999998</v>
      </c>
      <c r="I47" s="9">
        <v>2602.1718000000001</v>
      </c>
      <c r="J47" s="9" t="s">
        <v>44</v>
      </c>
      <c r="K47" s="9">
        <v>3.1459999999999999</v>
      </c>
      <c r="L47" s="9">
        <v>617.55259999999998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11" t="s">
        <v>75</v>
      </c>
      <c r="B48" s="27">
        <v>43286</v>
      </c>
      <c r="C48" s="28">
        <v>0.6076273148148148</v>
      </c>
      <c r="D48" s="11" t="s">
        <v>42</v>
      </c>
      <c r="E48" s="29">
        <v>2.383</v>
      </c>
      <c r="F48" s="29">
        <v>14.907999999999999</v>
      </c>
      <c r="G48" s="29" t="s">
        <v>43</v>
      </c>
      <c r="H48" s="29">
        <v>3.6429999999999998</v>
      </c>
      <c r="I48" s="29">
        <v>2695.0218</v>
      </c>
      <c r="J48" s="29" t="s">
        <v>44</v>
      </c>
      <c r="K48" s="29">
        <v>3.15</v>
      </c>
      <c r="L48" s="29">
        <v>392.27890000000002</v>
      </c>
      <c r="O48" s="22">
        <f t="shared" ref="O48:O57" si="10">($O$2/$M$2)*F48</f>
        <v>2.036709541902554</v>
      </c>
      <c r="R48" s="22">
        <f t="shared" ref="R48:R57" si="11">($R$2/$P$2)*I48</f>
        <v>407.31067488022717</v>
      </c>
      <c r="U48" s="22">
        <f>($S$2/$U$2)*L48</f>
        <v>609.66584167195867</v>
      </c>
      <c r="AD48" s="7">
        <v>43109</v>
      </c>
    </row>
    <row r="49" spans="1:30" x14ac:dyDescent="0.35">
      <c r="A49" s="11" t="s">
        <v>76</v>
      </c>
      <c r="B49" s="27">
        <v>43286</v>
      </c>
      <c r="C49" s="28">
        <v>0.61107638888888893</v>
      </c>
      <c r="D49" s="11" t="s">
        <v>42</v>
      </c>
      <c r="E49" s="29">
        <v>2.383</v>
      </c>
      <c r="F49" s="29">
        <v>14.375999999999999</v>
      </c>
      <c r="G49" s="29" t="s">
        <v>43</v>
      </c>
      <c r="H49" s="29">
        <v>3.6459999999999999</v>
      </c>
      <c r="I49" s="29">
        <v>3070.1086</v>
      </c>
      <c r="J49" s="29" t="s">
        <v>44</v>
      </c>
      <c r="K49" s="29">
        <v>3.1459999999999999</v>
      </c>
      <c r="L49" s="29">
        <v>375.17090000000002</v>
      </c>
      <c r="O49" s="22">
        <f t="shared" si="10"/>
        <v>1.9640284662188834</v>
      </c>
      <c r="R49" s="22">
        <f t="shared" si="11"/>
        <v>463.99921730562232</v>
      </c>
      <c r="T49" s="22">
        <f>($S$2/$U$2)*L49</f>
        <v>583.07719971511665</v>
      </c>
      <c r="AD49" s="7">
        <v>43109</v>
      </c>
    </row>
    <row r="50" spans="1:30" x14ac:dyDescent="0.35">
      <c r="A50" s="11" t="s">
        <v>77</v>
      </c>
      <c r="B50" s="27">
        <v>43286</v>
      </c>
      <c r="C50" s="28">
        <v>0.61452546296296295</v>
      </c>
      <c r="D50" s="11" t="s">
        <v>42</v>
      </c>
      <c r="E50" s="29">
        <v>2.383</v>
      </c>
      <c r="F50" s="29">
        <v>14.465400000000001</v>
      </c>
      <c r="G50" s="29" t="s">
        <v>43</v>
      </c>
      <c r="H50" s="29">
        <v>3.6429999999999998</v>
      </c>
      <c r="I50" s="29">
        <v>3294.5895999999998</v>
      </c>
      <c r="J50" s="29" t="s">
        <v>44</v>
      </c>
      <c r="K50" s="29">
        <v>3.15</v>
      </c>
      <c r="L50" s="29">
        <v>379.53019999999998</v>
      </c>
      <c r="O50" s="22">
        <f t="shared" si="10"/>
        <v>1.9762421657792597</v>
      </c>
      <c r="R50" s="22">
        <f t="shared" si="11"/>
        <v>497.92603289122843</v>
      </c>
      <c r="U50" s="22">
        <f>($S$2/$U$2)*L50</f>
        <v>589.85226792194737</v>
      </c>
      <c r="AD50" s="7">
        <v>43109</v>
      </c>
    </row>
    <row r="51" spans="1:30" x14ac:dyDescent="0.35">
      <c r="A51" s="11" t="s">
        <v>78</v>
      </c>
      <c r="B51" s="27">
        <v>43286</v>
      </c>
      <c r="C51" s="28">
        <v>0.61797453703703698</v>
      </c>
      <c r="D51" s="11" t="s">
        <v>42</v>
      </c>
      <c r="E51" s="29">
        <v>2.38</v>
      </c>
      <c r="F51" s="29">
        <v>14.1708</v>
      </c>
      <c r="G51" s="29" t="s">
        <v>43</v>
      </c>
      <c r="H51" s="29">
        <v>3.64</v>
      </c>
      <c r="I51" s="29">
        <v>3423.3105</v>
      </c>
      <c r="J51" s="29" t="s">
        <v>44</v>
      </c>
      <c r="K51" s="29">
        <v>3.1459999999999999</v>
      </c>
      <c r="L51" s="29">
        <v>374.03899999999999</v>
      </c>
      <c r="O51" s="22">
        <f t="shared" si="10"/>
        <v>1.9359943370266106</v>
      </c>
      <c r="R51" s="22">
        <f t="shared" si="11"/>
        <v>517.38019710251251</v>
      </c>
      <c r="U51" s="22">
        <f>($S$2/$U$2)*L51</f>
        <v>581.31804120266918</v>
      </c>
      <c r="AD51" s="7">
        <v>43109</v>
      </c>
    </row>
    <row r="52" spans="1:30" x14ac:dyDescent="0.35">
      <c r="A52" s="11" t="s">
        <v>79</v>
      </c>
      <c r="B52" s="27">
        <v>43286</v>
      </c>
      <c r="C52" s="28">
        <v>0.62142361111111111</v>
      </c>
      <c r="D52" s="11" t="s">
        <v>42</v>
      </c>
      <c r="E52" s="29">
        <v>2.38</v>
      </c>
      <c r="F52" s="29">
        <v>14.3698</v>
      </c>
      <c r="G52" s="29" t="s">
        <v>43</v>
      </c>
      <c r="H52" s="29">
        <v>3.64</v>
      </c>
      <c r="I52" s="29">
        <v>3578.9360000000001</v>
      </c>
      <c r="J52" s="29" t="s">
        <v>44</v>
      </c>
      <c r="K52" s="29">
        <v>3.1459999999999999</v>
      </c>
      <c r="L52" s="29">
        <v>372.01679999999999</v>
      </c>
      <c r="O52" s="22">
        <f t="shared" si="10"/>
        <v>1.9631814311263294</v>
      </c>
      <c r="R52" s="22">
        <f t="shared" si="11"/>
        <v>540.90057361062566</v>
      </c>
      <c r="U52" s="22">
        <f t="shared" ref="U52:U57" si="12">($S$2/$U$2)*L52</f>
        <v>578.17521026012037</v>
      </c>
      <c r="AD52" s="7">
        <v>43109</v>
      </c>
    </row>
    <row r="53" spans="1:30" x14ac:dyDescent="0.35">
      <c r="A53" s="11" t="s">
        <v>80</v>
      </c>
      <c r="B53" s="27">
        <v>43286</v>
      </c>
      <c r="C53" s="28">
        <v>0.62486111111111109</v>
      </c>
      <c r="D53" s="11" t="s">
        <v>42</v>
      </c>
      <c r="E53" s="29">
        <v>2.38</v>
      </c>
      <c r="F53" s="29">
        <v>14.8156</v>
      </c>
      <c r="G53" s="29" t="s">
        <v>43</v>
      </c>
      <c r="H53" s="29">
        <v>3.64</v>
      </c>
      <c r="I53" s="29">
        <v>2675.3485000000001</v>
      </c>
      <c r="J53" s="29" t="s">
        <v>44</v>
      </c>
      <c r="K53" s="29">
        <v>3.1459999999999999</v>
      </c>
      <c r="L53" s="29">
        <v>376.2552</v>
      </c>
      <c r="O53" s="24">
        <f t="shared" si="10"/>
        <v>2.0240859866522323</v>
      </c>
      <c r="R53" s="24">
        <f t="shared" si="11"/>
        <v>404.33736123203289</v>
      </c>
      <c r="U53" s="24">
        <f t="shared" si="12"/>
        <v>584.76238000935348</v>
      </c>
      <c r="AD53" s="7">
        <v>43109</v>
      </c>
    </row>
    <row r="54" spans="1:30" x14ac:dyDescent="0.35">
      <c r="A54" s="11" t="s">
        <v>81</v>
      </c>
      <c r="B54" s="27">
        <v>43286</v>
      </c>
      <c r="C54" s="28">
        <v>0.62831018518518522</v>
      </c>
      <c r="D54" s="11" t="s">
        <v>42</v>
      </c>
      <c r="E54" s="29">
        <v>2.3759999999999999</v>
      </c>
      <c r="F54" s="29">
        <v>14.830399999999999</v>
      </c>
      <c r="G54" s="29" t="s">
        <v>43</v>
      </c>
      <c r="H54" s="29">
        <v>3.6360000000000001</v>
      </c>
      <c r="I54" s="29">
        <v>3055.2842000000001</v>
      </c>
      <c r="J54" s="29" t="s">
        <v>44</v>
      </c>
      <c r="K54" s="29">
        <v>3.14</v>
      </c>
      <c r="L54" s="29">
        <v>363.12119999999999</v>
      </c>
      <c r="O54" s="24">
        <f t="shared" si="10"/>
        <v>2.0261079413892968</v>
      </c>
      <c r="R54" s="24">
        <f t="shared" si="11"/>
        <v>461.75873955932195</v>
      </c>
      <c r="T54" s="24">
        <f>($S$2/$U$2)*L54</f>
        <v>564.34998677454132</v>
      </c>
      <c r="AD54" s="7">
        <v>43109</v>
      </c>
    </row>
    <row r="55" spans="1:30" x14ac:dyDescent="0.35">
      <c r="A55" s="11" t="s">
        <v>82</v>
      </c>
      <c r="B55" s="27">
        <v>43286</v>
      </c>
      <c r="C55" s="28">
        <v>0.63175925925925924</v>
      </c>
      <c r="D55" s="11" t="s">
        <v>42</v>
      </c>
      <c r="E55" s="29">
        <v>2.38</v>
      </c>
      <c r="F55" s="29">
        <v>14.2941</v>
      </c>
      <c r="G55" s="29" t="s">
        <v>43</v>
      </c>
      <c r="H55" s="29">
        <v>3.64</v>
      </c>
      <c r="I55" s="29">
        <v>3190.0133999999998</v>
      </c>
      <c r="J55" s="29" t="s">
        <v>44</v>
      </c>
      <c r="K55" s="29">
        <v>3.1459999999999999</v>
      </c>
      <c r="L55" s="29">
        <v>373.87299999999999</v>
      </c>
      <c r="O55" s="24">
        <f t="shared" si="10"/>
        <v>1.9528394058833711</v>
      </c>
      <c r="R55" s="24">
        <f t="shared" si="11"/>
        <v>482.12096496991899</v>
      </c>
      <c r="U55" s="24">
        <f t="shared" si="12"/>
        <v>581.06004993748127</v>
      </c>
      <c r="AD55" s="7">
        <v>43109</v>
      </c>
    </row>
    <row r="56" spans="1:30" x14ac:dyDescent="0.35">
      <c r="A56" s="11" t="s">
        <v>83</v>
      </c>
      <c r="B56" s="27">
        <v>43286</v>
      </c>
      <c r="C56" s="28">
        <v>0.63520833333333326</v>
      </c>
      <c r="D56" s="11" t="s">
        <v>42</v>
      </c>
      <c r="E56" s="29">
        <v>2.383</v>
      </c>
      <c r="F56" s="29">
        <v>14.514900000000001</v>
      </c>
      <c r="G56" s="29" t="s">
        <v>43</v>
      </c>
      <c r="H56" s="29">
        <v>3.6429999999999998</v>
      </c>
      <c r="I56" s="29">
        <v>3235.7228</v>
      </c>
      <c r="J56" s="29" t="s">
        <v>44</v>
      </c>
      <c r="K56" s="29">
        <v>3.1459999999999999</v>
      </c>
      <c r="L56" s="29">
        <v>383.01909999999998</v>
      </c>
      <c r="O56" s="24">
        <f t="shared" si="10"/>
        <v>1.9830047846633607</v>
      </c>
      <c r="R56" s="24">
        <f t="shared" si="11"/>
        <v>489.02923063306514</v>
      </c>
      <c r="U56" s="24">
        <f t="shared" si="12"/>
        <v>595.27459156721432</v>
      </c>
      <c r="AD56" s="7">
        <v>43109</v>
      </c>
    </row>
    <row r="57" spans="1:30" x14ac:dyDescent="0.35">
      <c r="A57" s="11" t="s">
        <v>84</v>
      </c>
      <c r="B57" s="27">
        <v>43286</v>
      </c>
      <c r="C57" s="28">
        <v>0.63864583333333336</v>
      </c>
      <c r="D57" s="11" t="s">
        <v>42</v>
      </c>
      <c r="E57" s="29">
        <v>2.383</v>
      </c>
      <c r="F57" s="29">
        <v>14.708</v>
      </c>
      <c r="G57" s="29" t="s">
        <v>43</v>
      </c>
      <c r="H57" s="29">
        <v>3.6429999999999998</v>
      </c>
      <c r="I57" s="29">
        <v>3467.5731000000001</v>
      </c>
      <c r="J57" s="29" t="s">
        <v>44</v>
      </c>
      <c r="K57" s="29">
        <v>3.1459999999999999</v>
      </c>
      <c r="L57" s="29">
        <v>383.75760000000002</v>
      </c>
      <c r="M57" s="3"/>
      <c r="N57" s="2"/>
      <c r="O57" s="24">
        <f t="shared" si="10"/>
        <v>2.0093858292395201</v>
      </c>
      <c r="P57" s="3"/>
      <c r="Q57" s="2"/>
      <c r="R57" s="24">
        <f t="shared" si="11"/>
        <v>524.06980142332111</v>
      </c>
      <c r="S57" s="3"/>
      <c r="U57" s="24">
        <f t="shared" si="12"/>
        <v>596.42234186445125</v>
      </c>
      <c r="AD57" s="7">
        <v>43109</v>
      </c>
    </row>
    <row r="58" spans="1:30" x14ac:dyDescent="0.35">
      <c r="A58" s="5" t="s">
        <v>85</v>
      </c>
      <c r="B58" s="7">
        <v>43286</v>
      </c>
      <c r="C58" s="8">
        <v>0.64209490740740738</v>
      </c>
      <c r="D58" s="5" t="s">
        <v>42</v>
      </c>
      <c r="E58" s="9">
        <v>2.38</v>
      </c>
      <c r="F58" s="9">
        <v>30.0076</v>
      </c>
      <c r="G58" s="9" t="s">
        <v>43</v>
      </c>
      <c r="H58" s="9">
        <v>3.64</v>
      </c>
      <c r="I58" s="9">
        <v>2610.3625999999999</v>
      </c>
      <c r="J58" s="9" t="s">
        <v>44</v>
      </c>
      <c r="K58" s="9">
        <v>3.1459999999999999</v>
      </c>
      <c r="L58" s="9">
        <v>616.47950000000003</v>
      </c>
      <c r="AD58" s="7">
        <v>43109</v>
      </c>
    </row>
    <row r="59" spans="1:30" x14ac:dyDescent="0.35">
      <c r="A59" s="5" t="s">
        <v>85</v>
      </c>
      <c r="B59" s="7">
        <v>43286</v>
      </c>
      <c r="C59" s="8">
        <v>0.64554398148148151</v>
      </c>
      <c r="D59" s="5" t="s">
        <v>42</v>
      </c>
      <c r="E59" s="9">
        <v>2.3860000000000001</v>
      </c>
      <c r="F59" s="9">
        <v>29.7104</v>
      </c>
      <c r="G59" s="9" t="s">
        <v>43</v>
      </c>
      <c r="H59" s="9">
        <v>3.6429999999999998</v>
      </c>
      <c r="I59" s="9">
        <v>2604.5468000000001</v>
      </c>
      <c r="J59" s="9" t="s">
        <v>44</v>
      </c>
      <c r="K59" s="9">
        <v>3.15</v>
      </c>
      <c r="L59" s="9">
        <v>614.56529999999998</v>
      </c>
    </row>
    <row r="60" spans="1:30" x14ac:dyDescent="0.35">
      <c r="A60" s="5" t="s">
        <v>85</v>
      </c>
      <c r="B60" s="7">
        <v>43286</v>
      </c>
      <c r="C60" s="8">
        <v>0.64898148148148149</v>
      </c>
      <c r="D60" s="5" t="s">
        <v>42</v>
      </c>
      <c r="E60" s="9">
        <v>2.38</v>
      </c>
      <c r="F60" s="9">
        <v>29.7804</v>
      </c>
      <c r="G60" s="9" t="s">
        <v>43</v>
      </c>
      <c r="H60" s="9">
        <v>3.64</v>
      </c>
      <c r="I60" s="9">
        <v>2593.0540000000001</v>
      </c>
      <c r="J60" s="9" t="s">
        <v>44</v>
      </c>
      <c r="K60" s="9">
        <v>3.1459999999999999</v>
      </c>
      <c r="L60" s="9">
        <v>618.94069999999999</v>
      </c>
    </row>
    <row r="61" spans="1:30" x14ac:dyDescent="0.35">
      <c r="A61" s="5" t="s">
        <v>85</v>
      </c>
      <c r="B61" s="7">
        <v>43286</v>
      </c>
      <c r="C61" s="8">
        <v>0.65243055555555551</v>
      </c>
      <c r="D61" s="5" t="s">
        <v>42</v>
      </c>
      <c r="E61" s="9">
        <v>2.383</v>
      </c>
      <c r="F61" s="9">
        <v>30.601199999999999</v>
      </c>
      <c r="G61" s="9" t="s">
        <v>43</v>
      </c>
      <c r="H61" s="9">
        <v>3.6429999999999998</v>
      </c>
      <c r="I61" s="9">
        <v>2606.6080000000002</v>
      </c>
      <c r="J61" s="9" t="s">
        <v>44</v>
      </c>
      <c r="K61" s="9">
        <v>3.15</v>
      </c>
      <c r="L61" s="9">
        <v>615.303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2020-04-18T09:47:54Z</dcterms:modified>
</cp:coreProperties>
</file>