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1961391A-4E97-43DF-9438-7FC3045D06B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N26" i="1"/>
  <c r="O14" i="1"/>
  <c r="O21" i="1"/>
  <c r="O20" i="1"/>
  <c r="O12" i="1"/>
  <c r="O34" i="1"/>
  <c r="O28" i="1"/>
  <c r="O8" i="1"/>
  <c r="O22" i="1"/>
  <c r="T2" i="1"/>
  <c r="S2" i="1"/>
  <c r="Q2" i="1"/>
  <c r="P2" i="1"/>
  <c r="O51" i="1"/>
  <c r="N2" i="1"/>
  <c r="AE2" i="1" s="1"/>
  <c r="U57" i="1" l="1"/>
  <c r="U15" i="1"/>
  <c r="R48" i="1"/>
  <c r="R25" i="1"/>
  <c r="U51" i="1"/>
  <c r="T35" i="1"/>
  <c r="U42" i="1"/>
  <c r="U41" i="1"/>
  <c r="T24" i="1"/>
  <c r="U8" i="1"/>
  <c r="R13" i="1"/>
  <c r="R24" i="1"/>
  <c r="U54" i="1"/>
  <c r="U7" i="1"/>
  <c r="U6" i="1"/>
  <c r="O11" i="1"/>
  <c r="N23" i="1"/>
  <c r="O35" i="1"/>
  <c r="N43" i="1"/>
  <c r="O55" i="1"/>
  <c r="R9" i="1"/>
  <c r="T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N6" i="1"/>
  <c r="O9" i="1"/>
  <c r="O25" i="1"/>
  <c r="O29" i="1"/>
  <c r="O37" i="1"/>
  <c r="O41" i="1"/>
  <c r="O49" i="1"/>
  <c r="O53" i="1"/>
  <c r="N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T11" i="1"/>
  <c r="U13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<sst xmlns="http://schemas.openxmlformats.org/spreadsheetml/2006/main" count="281" uniqueCount="86">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</sst>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J23" zoomScale="50" zoomScaleNormal="50" workbookViewId="0">
      <selection activeCell="U42" sqref="U4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85</v>
      </c>
      <c r="B2" s="28">
        <v>43290</v>
      </c>
      <c r="C2" s="29">
        <v>0.63650462962962961</v>
      </c>
      <c r="D2" s="27" t="s">
        <v>42</v>
      </c>
      <c r="E2" s="30">
        <v>2.383</v>
      </c>
      <c r="F2" s="30">
        <v>30.224799999999998</v>
      </c>
      <c r="G2" s="30" t="s">
        <v>43</v>
      </c>
      <c r="H2" s="30">
        <v>3.64</v>
      </c>
      <c r="I2" s="30">
        <v>2623.2127999999998</v>
      </c>
      <c r="J2" s="30" t="s">
        <v>44</v>
      </c>
      <c r="K2" s="30">
        <v>3.1429999999999998</v>
      </c>
      <c r="L2" s="30">
        <v>619.88070000000005</v>
      </c>
      <c r="M2" s="4">
        <f>AVERAGE(F2:F5,F16:F19,F30:F33,F44:F47,F58:F61)</f>
        <v>30.214459999999995</v>
      </c>
      <c r="N2" s="4">
        <f>STDEV(F2:F5,F16:F19,F30:F33,F44:F47,G58:G61)</f>
        <v>0.13211547411261129</v>
      </c>
      <c r="O2" s="4">
        <v>4.08</v>
      </c>
      <c r="P2" s="4">
        <f>AVERAGE(I2:I5,I16:I19,I30:I33,I44:I47,I58:I61)</f>
        <v>2624.8588050000003</v>
      </c>
      <c r="Q2" s="4">
        <f>STDEV(I2:I5,I16:I19,I30:I33,I44:I47,I58:I61)</f>
        <v>6.2793918455511211</v>
      </c>
      <c r="R2" s="4">
        <v>393.3</v>
      </c>
      <c r="S2" s="4">
        <f>AVERAGE(L2:L5,L16:L19,L30:L33,L44:L47,L58:L61)</f>
        <v>614.63602500000013</v>
      </c>
      <c r="T2" s="4">
        <f>STDEV(L2:L5,L16:L19,L30:L33,L44:L47,L58:L61)</f>
        <v>4.871169933596418</v>
      </c>
      <c r="U2" s="4">
        <v>399</v>
      </c>
      <c r="AD2" s="7">
        <v>43109</v>
      </c>
      <c r="AE2" s="6">
        <f>(N2/M2)^2</f>
        <v>1.9119551545826E-5</v>
      </c>
      <c r="AF2" s="6">
        <f>(T2/S2)^2</f>
        <v>6.281025229890581E-5</v>
      </c>
      <c r="AG2" s="6">
        <f>(T2/S2)^2</f>
        <v>6.281025229890581E-5</v>
      </c>
    </row>
    <row r="3" spans="1:33" x14ac:dyDescent="0.35">
      <c r="A3" s="27" t="s">
        <v>85</v>
      </c>
      <c r="B3" s="28">
        <v>43290</v>
      </c>
      <c r="C3" s="29">
        <v>0.63995370370370364</v>
      </c>
      <c r="D3" s="27" t="s">
        <v>42</v>
      </c>
      <c r="E3" s="30">
        <v>2.383</v>
      </c>
      <c r="F3" s="30">
        <v>30.0898</v>
      </c>
      <c r="G3" s="30" t="s">
        <v>43</v>
      </c>
      <c r="H3" s="30">
        <v>3.64</v>
      </c>
      <c r="I3" s="30">
        <v>2616.4695999999999</v>
      </c>
      <c r="J3" s="30" t="s">
        <v>44</v>
      </c>
      <c r="K3" s="30">
        <v>3.1429999999999998</v>
      </c>
      <c r="L3" s="30">
        <v>624.68489999999997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85</v>
      </c>
      <c r="B4" s="28">
        <v>43290</v>
      </c>
      <c r="C4" s="29">
        <v>0.64340277777777777</v>
      </c>
      <c r="D4" s="27" t="s">
        <v>42</v>
      </c>
      <c r="E4" s="30">
        <v>2.383</v>
      </c>
      <c r="F4" s="30">
        <v>30.297999999999998</v>
      </c>
      <c r="G4" s="30" t="s">
        <v>43</v>
      </c>
      <c r="H4" s="30">
        <v>3.6429999999999998</v>
      </c>
      <c r="I4" s="30">
        <v>2627.9023999999999</v>
      </c>
      <c r="J4" s="30" t="s">
        <v>44</v>
      </c>
      <c r="K4" s="30">
        <v>3.1459999999999999</v>
      </c>
      <c r="L4" s="30">
        <v>620.28980000000001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85</v>
      </c>
      <c r="B5" s="28">
        <v>43290</v>
      </c>
      <c r="C5" s="29">
        <v>0.6468518518518519</v>
      </c>
      <c r="D5" s="27" t="s">
        <v>42</v>
      </c>
      <c r="E5" s="30">
        <v>2.383</v>
      </c>
      <c r="F5" s="30">
        <v>30.245000000000001</v>
      </c>
      <c r="G5" s="30" t="s">
        <v>43</v>
      </c>
      <c r="H5" s="30">
        <v>3.6429999999999998</v>
      </c>
      <c r="I5" s="30">
        <v>2625.9666999999999</v>
      </c>
      <c r="J5" s="30" t="s">
        <v>44</v>
      </c>
      <c r="K5" s="30">
        <v>3.1459999999999999</v>
      </c>
      <c r="L5" s="30">
        <v>617.71659999999997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43290</v>
      </c>
      <c r="C6" s="33">
        <v>0.65030092592592592</v>
      </c>
      <c r="D6" s="31" t="s">
        <v>42</v>
      </c>
      <c r="E6" s="34">
        <v>2.383</v>
      </c>
      <c r="F6" s="34">
        <v>15.512</v>
      </c>
      <c r="G6" s="34" t="s">
        <v>43</v>
      </c>
      <c r="H6" s="34">
        <v>3.6429999999999998</v>
      </c>
      <c r="I6" s="34">
        <v>2675.7561999999998</v>
      </c>
      <c r="J6" s="34" t="s">
        <v>44</v>
      </c>
      <c r="K6" s="34">
        <v>3.1459999999999999</v>
      </c>
      <c r="L6" s="34">
        <v>387.90159999999997</v>
      </c>
      <c r="N6" s="10">
        <f>($O$2/$M$2)*F6</f>
        <v>2.0946579882612504</v>
      </c>
      <c r="R6" s="10">
        <f t="shared" ref="R6:R15" si="0">($R$2/$P$2)*I6</f>
        <v>400.92629418975542</v>
      </c>
      <c r="U6" s="10">
        <f>($S$2/$U$2)*L6</f>
        <v>597.53959276977457</v>
      </c>
      <c r="V6" s="3">
        <v>0</v>
      </c>
      <c r="W6" s="11" t="s">
        <v>33</v>
      </c>
      <c r="X6" s="2">
        <f>SLOPE(O6:O10,$V$6:$V$10)</f>
        <v>-5.289983670070564E-3</v>
      </c>
      <c r="Y6" s="2">
        <f>RSQ(O6:O10,$V$6:$V$10)</f>
        <v>0.92608752489653501</v>
      </c>
      <c r="Z6" s="2">
        <f>SLOPE($R6:$R10,$V$6:$V$10)</f>
        <v>22.262912720213912</v>
      </c>
      <c r="AA6" s="2">
        <f>RSQ(R6:R10,$V$6:$V$10)</f>
        <v>0.97453944875070497</v>
      </c>
      <c r="AB6" s="2">
        <f>SLOPE(U6:U10,$V$6:$V$10)</f>
        <v>2.353204111785526</v>
      </c>
      <c r="AC6" s="2">
        <f>RSQ(U6:U10,$V$6:$V$10)</f>
        <v>0.91863006534850244</v>
      </c>
      <c r="AD6" s="7">
        <v>43109</v>
      </c>
      <c r="AE6" s="2"/>
    </row>
    <row r="7" spans="1:33" x14ac:dyDescent="0.35">
      <c r="A7" s="31" t="s">
        <v>46</v>
      </c>
      <c r="B7" s="32">
        <v>43290</v>
      </c>
      <c r="C7" s="33">
        <v>0.6537384259259259</v>
      </c>
      <c r="D7" s="31" t="s">
        <v>42</v>
      </c>
      <c r="E7" s="34">
        <v>2.383</v>
      </c>
      <c r="F7" s="34">
        <v>16.326000000000001</v>
      </c>
      <c r="G7" s="34" t="s">
        <v>43</v>
      </c>
      <c r="H7" s="34">
        <v>3.6429999999999998</v>
      </c>
      <c r="I7" s="34">
        <v>3759.9128000000001</v>
      </c>
      <c r="J7" s="34" t="s">
        <v>44</v>
      </c>
      <c r="K7" s="34">
        <v>3.1459999999999999</v>
      </c>
      <c r="L7" s="34">
        <v>398.35840000000002</v>
      </c>
      <c r="O7" s="10">
        <f>($O$2/$M$2)*F7</f>
        <v>2.2045762194657796</v>
      </c>
      <c r="R7" s="10">
        <f t="shared" si="0"/>
        <v>563.37266653091456</v>
      </c>
      <c r="U7" s="10">
        <f>($S$2/$U$2)*L7</f>
        <v>613.64767794827083</v>
      </c>
      <c r="V7" s="3">
        <v>10</v>
      </c>
      <c r="W7" s="13" t="s">
        <v>34</v>
      </c>
      <c r="X7" s="2">
        <f>SLOPE($O11:$O15,$V$6:$V$10)</f>
        <v>-1.583956820674608E-3</v>
      </c>
      <c r="Y7" s="2">
        <f>RSQ(O11:O15,$V$6:$V$10)</f>
        <v>0.40159319072015676</v>
      </c>
      <c r="Z7" s="2">
        <f>SLOPE($R11:$R15,$V$6:$V$10)</f>
        <v>12.22130088665855</v>
      </c>
      <c r="AA7" s="2">
        <f>RSQ(R11:R15,$V$6:$V$10)</f>
        <v>0.91012439701492298</v>
      </c>
      <c r="AB7" s="2">
        <f>SLOPE(U11:U15,$V$6:$V$10)</f>
        <v>1.8539455896338348</v>
      </c>
      <c r="AC7" s="2">
        <f>RSQ(U11:U15,$V$6:$V$10)</f>
        <v>0.66675577931844188</v>
      </c>
      <c r="AD7" s="7">
        <v>43109</v>
      </c>
      <c r="AE7" s="2"/>
    </row>
    <row r="8" spans="1:33" x14ac:dyDescent="0.35">
      <c r="A8" s="31" t="s">
        <v>47</v>
      </c>
      <c r="B8" s="32">
        <v>43290</v>
      </c>
      <c r="C8" s="33">
        <v>0.65718750000000004</v>
      </c>
      <c r="D8" s="31" t="s">
        <v>42</v>
      </c>
      <c r="E8" s="34">
        <v>2.3860000000000001</v>
      </c>
      <c r="F8" s="34">
        <v>15.7774</v>
      </c>
      <c r="G8" s="34" t="s">
        <v>43</v>
      </c>
      <c r="H8" s="34">
        <v>3.6429999999999998</v>
      </c>
      <c r="I8" s="34">
        <v>5612.3244999999997</v>
      </c>
      <c r="J8" s="34" t="s">
        <v>44</v>
      </c>
      <c r="K8" s="34">
        <v>3.1459999999999999</v>
      </c>
      <c r="L8" s="34">
        <v>407.33699999999999</v>
      </c>
      <c r="O8" s="10">
        <f>($O$2/$M$2)*F8</f>
        <v>2.130496192882481</v>
      </c>
      <c r="R8" s="10">
        <f t="shared" si="0"/>
        <v>840.93179474847966</v>
      </c>
      <c r="U8" s="10">
        <f>($S$2/$U$2)*L8</f>
        <v>627.47868299605273</v>
      </c>
      <c r="V8" s="3">
        <v>20</v>
      </c>
      <c r="W8" s="15" t="s">
        <v>35</v>
      </c>
      <c r="X8" s="2">
        <f>SLOPE($O20:$O24,$V$6:$V$10)</f>
        <v>-5.4649307460259621E-3</v>
      </c>
      <c r="Y8" s="2">
        <f>RSQ(O20:O24,$V$6:$V$10)</f>
        <v>0.97779267580891116</v>
      </c>
      <c r="Z8" s="2">
        <f>SLOPE($R20:$R24,$V$6:$V$10)</f>
        <v>20.844760851965134</v>
      </c>
      <c r="AA8" s="2">
        <f>RSQ(R20:R24,$V$6:$V$10)</f>
        <v>0.93110200058040948</v>
      </c>
      <c r="AB8" s="2">
        <f>SLOPE($U20:$U24,$V$6:$V$10)</f>
        <v>2.611663951842107</v>
      </c>
      <c r="AC8" s="2">
        <f>RSQ(U20:U24,$V$6:$V$10)</f>
        <v>0.98707536102181292</v>
      </c>
      <c r="AD8" s="7">
        <v>43109</v>
      </c>
      <c r="AE8" s="2"/>
    </row>
    <row r="9" spans="1:33" x14ac:dyDescent="0.35">
      <c r="A9" s="31" t="s">
        <v>48</v>
      </c>
      <c r="B9" s="32">
        <v>43290</v>
      </c>
      <c r="C9" s="33">
        <v>0.66063657407407406</v>
      </c>
      <c r="D9" s="31" t="s">
        <v>42</v>
      </c>
      <c r="E9" s="34">
        <v>2.383</v>
      </c>
      <c r="F9" s="34">
        <v>15.2721</v>
      </c>
      <c r="G9" s="34" t="s">
        <v>43</v>
      </c>
      <c r="H9" s="34">
        <v>3.64</v>
      </c>
      <c r="I9" s="34">
        <v>7627.2752</v>
      </c>
      <c r="J9" s="34" t="s">
        <v>44</v>
      </c>
      <c r="K9" s="34">
        <v>3.1459999999999999</v>
      </c>
      <c r="L9" s="34">
        <v>435.82929999999999</v>
      </c>
      <c r="O9" s="10">
        <f t="shared" ref="O9:O15" si="1">($O$2/$M$2)*F9</f>
        <v>2.0622631680327901</v>
      </c>
      <c r="R9" s="10">
        <f t="shared" si="0"/>
        <v>1142.8452191202718</v>
      </c>
      <c r="U9" s="10">
        <f>($S$2/$U$2)*L9</f>
        <v>671.36939481336481</v>
      </c>
      <c r="V9" s="3">
        <v>30</v>
      </c>
      <c r="W9" s="18" t="s">
        <v>36</v>
      </c>
      <c r="X9" s="2">
        <f>SLOPE($O25:$O29,$V$6:$V$10)</f>
        <v>4.9086650185753101E-3</v>
      </c>
      <c r="Y9" s="2">
        <f>RSQ(O25:O29,$V$6:$V$10)</f>
        <v>0.97536750447934573</v>
      </c>
      <c r="Z9" s="2">
        <f>SLOPE($R25:$R29,$V$6:$V$10)</f>
        <v>74.975110139381371</v>
      </c>
      <c r="AA9" s="2">
        <f>RSQ(R25:R29,$V$6:$V$10)</f>
        <v>0.9553637650041179</v>
      </c>
      <c r="AB9" s="2">
        <f>SLOPE(U25:U29,$V$6:$V$10)</f>
        <v>6.267662289570489</v>
      </c>
      <c r="AC9" s="2">
        <f>RSQ(U25:U29,$V$6:$V$10)</f>
        <v>0.92832624330697155</v>
      </c>
      <c r="AD9" s="7">
        <v>43109</v>
      </c>
      <c r="AE9" s="2"/>
    </row>
    <row r="10" spans="1:33" x14ac:dyDescent="0.35">
      <c r="A10" s="31" t="s">
        <v>49</v>
      </c>
      <c r="B10" s="32">
        <v>43290</v>
      </c>
      <c r="C10" s="33">
        <v>0.66408564814814819</v>
      </c>
      <c r="D10" s="31" t="s">
        <v>42</v>
      </c>
      <c r="E10" s="34">
        <v>2.383</v>
      </c>
      <c r="F10" s="34">
        <v>15.188599999999999</v>
      </c>
      <c r="G10" s="34" t="s">
        <v>43</v>
      </c>
      <c r="H10" s="34">
        <v>3.6429999999999998</v>
      </c>
      <c r="I10" s="34">
        <v>8171.1370999999999</v>
      </c>
      <c r="J10" s="34" t="s">
        <v>44</v>
      </c>
      <c r="K10" s="34">
        <v>3.1459999999999999</v>
      </c>
      <c r="L10" s="34">
        <v>416.33199999999999</v>
      </c>
      <c r="O10" s="10">
        <f t="shared" si="1"/>
        <v>2.0509877720799912</v>
      </c>
      <c r="R10" s="10">
        <f t="shared" si="0"/>
        <v>1224.3356539057725</v>
      </c>
      <c r="T10" s="10">
        <f>($S$2/$U$2)*L10</f>
        <v>641.33495127894753</v>
      </c>
      <c r="V10" s="3">
        <v>40</v>
      </c>
      <c r="W10" s="20" t="s">
        <v>37</v>
      </c>
      <c r="X10" s="2">
        <f>SLOPE($O34:$O38,$V$6:$V$10)</f>
        <v>-3.3257691846883962E-3</v>
      </c>
      <c r="Y10" s="2">
        <f>RSQ(O34:O38,$V$6:$V$10)</f>
        <v>0.82181928457073594</v>
      </c>
      <c r="Z10" s="2">
        <f>SLOPE($R34:$R38,$V$6:$V$10)</f>
        <v>13.942078098063639</v>
      </c>
      <c r="AA10" s="2">
        <f>RSQ(R34:R38,$V$6:$V$10)</f>
        <v>0.94120633285752686</v>
      </c>
      <c r="AB10" s="2">
        <f>SLOPE(U34:U38,$V$6:$V$10)</f>
        <v>0.36071146379742364</v>
      </c>
      <c r="AC10" s="2">
        <f>RSQ(U34:U38,$V$6:$V$10)</f>
        <v>0.81618471055721753</v>
      </c>
      <c r="AD10" s="7">
        <v>43109</v>
      </c>
      <c r="AE10" s="2"/>
    </row>
    <row r="11" spans="1:33" x14ac:dyDescent="0.35">
      <c r="A11" s="31" t="s">
        <v>50</v>
      </c>
      <c r="B11" s="32">
        <v>43290</v>
      </c>
      <c r="C11" s="33">
        <v>0.66753472222222221</v>
      </c>
      <c r="D11" s="31" t="s">
        <v>42</v>
      </c>
      <c r="E11" s="34">
        <v>2.383</v>
      </c>
      <c r="F11" s="34">
        <v>16.086500000000001</v>
      </c>
      <c r="G11" s="34" t="s">
        <v>43</v>
      </c>
      <c r="H11" s="34">
        <v>3.6429999999999998</v>
      </c>
      <c r="I11" s="34">
        <v>2588.8607999999999</v>
      </c>
      <c r="J11" s="34" t="s">
        <v>44</v>
      </c>
      <c r="K11" s="34">
        <v>3.15</v>
      </c>
      <c r="L11" s="34">
        <v>391.7294</v>
      </c>
      <c r="O11" s="12">
        <f t="shared" si="1"/>
        <v>2.1722354131101471</v>
      </c>
      <c r="R11" s="12">
        <f t="shared" si="0"/>
        <v>387.90618021071037</v>
      </c>
      <c r="T11" s="12">
        <f>($S$2/$U$2)*L11</f>
        <v>603.43609346274445</v>
      </c>
      <c r="V11" s="3"/>
      <c r="W11" s="21" t="s">
        <v>38</v>
      </c>
      <c r="X11" s="2">
        <f>SLOPE($O39:$O43,$V$6:$V$10)</f>
        <v>-5.3178008145768584E-3</v>
      </c>
      <c r="Y11" s="2">
        <f>RSQ(O39:O43,$V$6:$V$10)</f>
        <v>0.85652153405187004</v>
      </c>
      <c r="Z11" s="2">
        <f>SLOPE($R39:$R43,$V$6:$V$10)</f>
        <v>14.455624720659973</v>
      </c>
      <c r="AA11" s="2">
        <f>RSQ(R39:R43,$V$6:$V$10)</f>
        <v>0.9850127492231292</v>
      </c>
      <c r="AB11" s="2">
        <f>SLOPE($U39:$U43,$V$6:$V$10)</f>
        <v>0.24967470409022441</v>
      </c>
      <c r="AC11" s="2">
        <f>RSQ(U39:U43,$V$6:$V$10)</f>
        <v>0.20203224993850361</v>
      </c>
      <c r="AD11" s="7">
        <v>43109</v>
      </c>
      <c r="AE11" s="2"/>
    </row>
    <row r="12" spans="1:33" x14ac:dyDescent="0.35">
      <c r="A12" s="31" t="s">
        <v>51</v>
      </c>
      <c r="B12" s="32">
        <v>43290</v>
      </c>
      <c r="C12" s="33">
        <v>0.67098379629629623</v>
      </c>
      <c r="D12" s="31" t="s">
        <v>42</v>
      </c>
      <c r="E12" s="34">
        <v>2.38</v>
      </c>
      <c r="F12" s="34">
        <v>15.558</v>
      </c>
      <c r="G12" s="34" t="s">
        <v>43</v>
      </c>
      <c r="H12" s="34">
        <v>3.6360000000000001</v>
      </c>
      <c r="I12" s="34">
        <v>3144.3868000000002</v>
      </c>
      <c r="J12" s="34" t="s">
        <v>44</v>
      </c>
      <c r="K12" s="34">
        <v>3.1429999999999998</v>
      </c>
      <c r="L12" s="34">
        <v>384.83519999999999</v>
      </c>
      <c r="O12" s="12">
        <f t="shared" si="1"/>
        <v>2.1008695836364448</v>
      </c>
      <c r="R12" s="12">
        <f t="shared" si="0"/>
        <v>471.14432444300559</v>
      </c>
      <c r="U12" s="12">
        <f>($S$2/$U$2)*L12</f>
        <v>592.81598398015046</v>
      </c>
      <c r="V12" s="3"/>
      <c r="W12" s="23" t="s">
        <v>39</v>
      </c>
      <c r="X12" s="2">
        <f>SLOPE($O48:$O52,$V$6:$V$10)</f>
        <v>-4.683272843532529E-3</v>
      </c>
      <c r="Y12" s="2">
        <f>RSQ(O48:O52,$V$6:$V$10)</f>
        <v>0.72094909437169075</v>
      </c>
      <c r="Z12" s="2">
        <f>SLOPE($R48:$R52,$V$6:$V$10)</f>
        <v>11.823121577390902</v>
      </c>
      <c r="AA12" s="2">
        <f>RSQ(R48:R52,$V$6:$V$10)</f>
        <v>0.96299915087719512</v>
      </c>
      <c r="AB12" s="2">
        <f>SLOPE(U48:U52,$V$6:$V$10)</f>
        <v>-5.9578102513534077E-2</v>
      </c>
      <c r="AC12" s="2">
        <f>RSQ(U48:U52,$V$6:$V$10)</f>
        <v>1.6945568159897079E-2</v>
      </c>
      <c r="AD12" s="7">
        <v>43109</v>
      </c>
      <c r="AE12" s="2"/>
    </row>
    <row r="13" spans="1:33" x14ac:dyDescent="0.35">
      <c r="A13" s="31" t="s">
        <v>52</v>
      </c>
      <c r="B13" s="32">
        <v>43290</v>
      </c>
      <c r="C13" s="33">
        <v>0.67442129629629621</v>
      </c>
      <c r="D13" s="31" t="s">
        <v>42</v>
      </c>
      <c r="E13" s="34">
        <v>2.383</v>
      </c>
      <c r="F13" s="34">
        <v>15.624499999999999</v>
      </c>
      <c r="G13" s="34" t="s">
        <v>43</v>
      </c>
      <c r="H13" s="34">
        <v>3.64</v>
      </c>
      <c r="I13" s="34">
        <v>4113.7893999999997</v>
      </c>
      <c r="J13" s="34" t="s">
        <v>44</v>
      </c>
      <c r="K13" s="34">
        <v>3.1459999999999999</v>
      </c>
      <c r="L13" s="34">
        <v>384.92200000000003</v>
      </c>
      <c r="O13" s="12">
        <f t="shared" si="1"/>
        <v>2.1098493899940629</v>
      </c>
      <c r="R13" s="12">
        <f t="shared" si="0"/>
        <v>616.39634403877949</v>
      </c>
      <c r="U13" s="12">
        <f>($S$2/$U$2)*L13</f>
        <v>592.94969427330841</v>
      </c>
      <c r="V13" s="3"/>
      <c r="W13" s="25" t="s">
        <v>40</v>
      </c>
      <c r="X13" s="2">
        <f>SLOPE($O53:$O57,$V$6:$V$10)</f>
        <v>-6.0314591093138872E-3</v>
      </c>
      <c r="Y13" s="2">
        <f>RSQ(O53:O57,$V$6:$V$10)</f>
        <v>0.89936730987003133</v>
      </c>
      <c r="Z13" s="2">
        <f>SLOPE($R53:$R57,$V$6:$V$10)</f>
        <v>3.8720220276762642</v>
      </c>
      <c r="AA13" s="2">
        <f>RSQ(R53:R57,$V$6:$V$10)</f>
        <v>0.96168208754418427</v>
      </c>
      <c r="AB13" s="2">
        <f>SLOPE(U53:U57,$V$6:$V$10)</f>
        <v>0.87370433931691649</v>
      </c>
      <c r="AC13" s="2">
        <f>RSQ(U53:U57,$V$6:$V$10)</f>
        <v>0.21606747676379615</v>
      </c>
      <c r="AD13" s="7">
        <v>43109</v>
      </c>
      <c r="AE13" s="2"/>
    </row>
    <row r="14" spans="1:33" x14ac:dyDescent="0.35">
      <c r="A14" s="31" t="s">
        <v>53</v>
      </c>
      <c r="B14" s="32">
        <v>43290</v>
      </c>
      <c r="C14" s="33">
        <v>0.67787037037037035</v>
      </c>
      <c r="D14" s="31" t="s">
        <v>42</v>
      </c>
      <c r="E14" s="34">
        <v>2.3759999999999999</v>
      </c>
      <c r="F14" s="34">
        <v>15.8864</v>
      </c>
      <c r="G14" s="34" t="s">
        <v>43</v>
      </c>
      <c r="H14" s="34">
        <v>3.633</v>
      </c>
      <c r="I14" s="34">
        <v>4220.6445000000003</v>
      </c>
      <c r="J14" s="34" t="s">
        <v>44</v>
      </c>
      <c r="K14" s="34">
        <v>3.1360000000000001</v>
      </c>
      <c r="L14" s="34">
        <v>388.11040000000003</v>
      </c>
      <c r="O14" s="12">
        <f t="shared" si="1"/>
        <v>2.1452149732280508</v>
      </c>
      <c r="R14" s="12">
        <f t="shared" si="0"/>
        <v>632.40715222013625</v>
      </c>
      <c r="U14" s="12">
        <f>($S$2/$U$2)*L14</f>
        <v>597.86123688511293</v>
      </c>
      <c r="AD14" s="7">
        <v>43109</v>
      </c>
    </row>
    <row r="15" spans="1:33" x14ac:dyDescent="0.35">
      <c r="A15" s="31" t="s">
        <v>54</v>
      </c>
      <c r="B15" s="32">
        <v>43290</v>
      </c>
      <c r="C15" s="33">
        <v>0.68130787037037033</v>
      </c>
      <c r="D15" s="31" t="s">
        <v>42</v>
      </c>
      <c r="E15" s="34">
        <v>2.3860000000000001</v>
      </c>
      <c r="F15" s="34">
        <v>15.335800000000001</v>
      </c>
      <c r="G15" s="34" t="s">
        <v>43</v>
      </c>
      <c r="H15" s="34">
        <v>3.64</v>
      </c>
      <c r="I15" s="34">
        <v>6128.9405999999999</v>
      </c>
      <c r="J15" s="34" t="s">
        <v>44</v>
      </c>
      <c r="K15" s="34">
        <v>3.15</v>
      </c>
      <c r="L15" s="34">
        <v>423.88959999999997</v>
      </c>
      <c r="O15" s="12">
        <f t="shared" si="1"/>
        <v>2.0708648772806137</v>
      </c>
      <c r="R15" s="12">
        <f t="shared" si="0"/>
        <v>918.33981065507248</v>
      </c>
      <c r="U15" s="12">
        <f>($S$2/$U$2)*L15</f>
        <v>652.97698943067678</v>
      </c>
      <c r="AD15" s="7">
        <v>43109</v>
      </c>
    </row>
    <row r="16" spans="1:33" x14ac:dyDescent="0.35">
      <c r="A16" s="27" t="s">
        <v>85</v>
      </c>
      <c r="B16" s="28">
        <v>43290</v>
      </c>
      <c r="C16" s="29">
        <v>0.68475694444444446</v>
      </c>
      <c r="D16" s="27" t="s">
        <v>42</v>
      </c>
      <c r="E16" s="30">
        <v>2.38</v>
      </c>
      <c r="F16" s="30">
        <v>29.796399999999998</v>
      </c>
      <c r="G16" s="30" t="s">
        <v>43</v>
      </c>
      <c r="H16" s="30">
        <v>3.633</v>
      </c>
      <c r="I16" s="30">
        <v>2623.5648000000001</v>
      </c>
      <c r="J16" s="30" t="s">
        <v>44</v>
      </c>
      <c r="K16" s="30">
        <v>3.14</v>
      </c>
      <c r="L16" s="30">
        <v>613.99440000000004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27" t="s">
        <v>85</v>
      </c>
      <c r="B17" s="28">
        <v>43290</v>
      </c>
      <c r="C17" s="29">
        <v>0.68820601851851848</v>
      </c>
      <c r="D17" s="27" t="s">
        <v>42</v>
      </c>
      <c r="E17" s="30">
        <v>2.383</v>
      </c>
      <c r="F17" s="30">
        <v>30.238600000000002</v>
      </c>
      <c r="G17" s="30" t="s">
        <v>43</v>
      </c>
      <c r="H17" s="30">
        <v>3.64</v>
      </c>
      <c r="I17" s="30">
        <v>2623.1545999999998</v>
      </c>
      <c r="J17" s="30" t="s">
        <v>44</v>
      </c>
      <c r="K17" s="30">
        <v>3.1429999999999998</v>
      </c>
      <c r="L17" s="30">
        <v>610.87469999999996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27" t="s">
        <v>85</v>
      </c>
      <c r="B18" s="28">
        <v>43290</v>
      </c>
      <c r="C18" s="29">
        <v>0.69164351851851846</v>
      </c>
      <c r="D18" s="27" t="s">
        <v>42</v>
      </c>
      <c r="E18" s="30">
        <v>2.38</v>
      </c>
      <c r="F18" s="30">
        <v>30.048999999999999</v>
      </c>
      <c r="G18" s="30" t="s">
        <v>43</v>
      </c>
      <c r="H18" s="30">
        <v>3.6360000000000001</v>
      </c>
      <c r="I18" s="30">
        <v>2617.2287999999999</v>
      </c>
      <c r="J18" s="30" t="s">
        <v>44</v>
      </c>
      <c r="K18" s="30">
        <v>3.14</v>
      </c>
      <c r="L18" s="30">
        <v>610.11779999999999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27" t="s">
        <v>85</v>
      </c>
      <c r="B19" s="28">
        <v>43290</v>
      </c>
      <c r="C19" s="29">
        <v>0.69510416666666675</v>
      </c>
      <c r="D19" s="27" t="s">
        <v>42</v>
      </c>
      <c r="E19" s="30">
        <v>2.3860000000000001</v>
      </c>
      <c r="F19" s="30">
        <v>30.130199999999999</v>
      </c>
      <c r="G19" s="30" t="s">
        <v>43</v>
      </c>
      <c r="H19" s="30">
        <v>3.6429999999999998</v>
      </c>
      <c r="I19" s="30">
        <v>2620.8146999999999</v>
      </c>
      <c r="J19" s="30" t="s">
        <v>44</v>
      </c>
      <c r="K19" s="30">
        <v>3.15</v>
      </c>
      <c r="L19" s="30">
        <v>608.39319999999998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43290</v>
      </c>
      <c r="C20" s="33">
        <v>0.69854166666666673</v>
      </c>
      <c r="D20" s="31" t="s">
        <v>42</v>
      </c>
      <c r="E20" s="34">
        <v>2.38</v>
      </c>
      <c r="F20" s="34">
        <v>16.214200000000002</v>
      </c>
      <c r="G20" s="34" t="s">
        <v>43</v>
      </c>
      <c r="H20" s="34">
        <v>3.6360000000000001</v>
      </c>
      <c r="I20" s="34">
        <v>3153.4096</v>
      </c>
      <c r="J20" s="34" t="s">
        <v>44</v>
      </c>
      <c r="K20" s="34">
        <v>3.14</v>
      </c>
      <c r="L20" s="34">
        <v>431.04689999999999</v>
      </c>
      <c r="O20" s="14">
        <f t="shared" ref="O20:O29" si="2">($O$2/$M$2)*F20</f>
        <v>2.1894793420104155</v>
      </c>
      <c r="P20" s="3"/>
      <c r="R20" s="14">
        <f t="shared" ref="R20:R29" si="3">($R$2/$P$2)*I20</f>
        <v>472.49627039653274</v>
      </c>
      <c r="S20" s="3"/>
      <c r="U20" s="14">
        <f t="shared" ref="U20:U26" si="4">($S$2/$U$2)*L20</f>
        <v>664.00238898389114</v>
      </c>
      <c r="AD20" s="7">
        <v>43109</v>
      </c>
    </row>
    <row r="21" spans="1:30" x14ac:dyDescent="0.35">
      <c r="A21" s="31" t="s">
        <v>56</v>
      </c>
      <c r="B21" s="32">
        <v>43290</v>
      </c>
      <c r="C21" s="33">
        <v>0.70199074074074075</v>
      </c>
      <c r="D21" s="31" t="s">
        <v>42</v>
      </c>
      <c r="E21" s="34">
        <v>2.38</v>
      </c>
      <c r="F21" s="34">
        <v>15.747400000000001</v>
      </c>
      <c r="G21" s="34" t="s">
        <v>43</v>
      </c>
      <c r="H21" s="34">
        <v>3.6360000000000001</v>
      </c>
      <c r="I21" s="34">
        <v>5233.37</v>
      </c>
      <c r="J21" s="34" t="s">
        <v>44</v>
      </c>
      <c r="K21" s="34">
        <v>3.14</v>
      </c>
      <c r="L21" s="34">
        <v>442.32619999999997</v>
      </c>
      <c r="O21" s="14">
        <f t="shared" si="2"/>
        <v>2.126445152420398</v>
      </c>
      <c r="P21" s="3"/>
      <c r="R21" s="14">
        <f t="shared" si="3"/>
        <v>784.15052919389302</v>
      </c>
      <c r="S21" s="3"/>
      <c r="U21" s="14">
        <f t="shared" si="4"/>
        <v>681.37748702093995</v>
      </c>
      <c r="AD21" s="7">
        <v>43109</v>
      </c>
    </row>
    <row r="22" spans="1:30" x14ac:dyDescent="0.35">
      <c r="A22" s="31" t="s">
        <v>57</v>
      </c>
      <c r="B22" s="32">
        <v>43290</v>
      </c>
      <c r="C22" s="33">
        <v>0.70543981481481488</v>
      </c>
      <c r="D22" s="31" t="s">
        <v>42</v>
      </c>
      <c r="E22" s="34">
        <v>2.38</v>
      </c>
      <c r="F22" s="34">
        <v>15.1859</v>
      </c>
      <c r="G22" s="34" t="s">
        <v>43</v>
      </c>
      <c r="H22" s="34">
        <v>3.6360000000000001</v>
      </c>
      <c r="I22" s="34">
        <v>7085.4848000000002</v>
      </c>
      <c r="J22" s="34" t="s">
        <v>44</v>
      </c>
      <c r="K22" s="34">
        <v>3.1429999999999998</v>
      </c>
      <c r="L22" s="34">
        <v>464.02679999999998</v>
      </c>
      <c r="O22" s="14">
        <f t="shared" si="2"/>
        <v>2.0506231784384039</v>
      </c>
      <c r="P22" s="3"/>
      <c r="R22" s="14">
        <f t="shared" si="3"/>
        <v>1061.6651709157361</v>
      </c>
      <c r="S22" s="3"/>
      <c r="U22" s="14">
        <f t="shared" si="4"/>
        <v>714.80598457511292</v>
      </c>
      <c r="AD22" s="7">
        <v>43109</v>
      </c>
    </row>
    <row r="23" spans="1:30" x14ac:dyDescent="0.35">
      <c r="A23" s="31" t="s">
        <v>58</v>
      </c>
      <c r="B23" s="32">
        <v>43290</v>
      </c>
      <c r="C23" s="33">
        <v>0.70890046296296294</v>
      </c>
      <c r="D23" s="31" t="s">
        <v>42</v>
      </c>
      <c r="E23" s="34">
        <v>2.383</v>
      </c>
      <c r="F23" s="34">
        <v>15.3725</v>
      </c>
      <c r="G23" s="34" t="s">
        <v>43</v>
      </c>
      <c r="H23" s="34">
        <v>3.64</v>
      </c>
      <c r="I23" s="34">
        <v>8357.7921999999999</v>
      </c>
      <c r="J23" s="34" t="s">
        <v>44</v>
      </c>
      <c r="K23" s="34">
        <v>3.1429999999999998</v>
      </c>
      <c r="L23" s="34">
        <v>480.32670000000002</v>
      </c>
      <c r="N23" s="14">
        <f>($O$2/$M$2)*F23</f>
        <v>2.0758206501125622</v>
      </c>
      <c r="P23" s="3"/>
      <c r="R23" s="14">
        <f t="shared" si="3"/>
        <v>1252.3034252350956</v>
      </c>
      <c r="S23" s="3"/>
      <c r="U23" s="14">
        <f t="shared" si="4"/>
        <v>739.91502152723706</v>
      </c>
      <c r="AD23" s="7">
        <v>43109</v>
      </c>
    </row>
    <row r="24" spans="1:30" x14ac:dyDescent="0.35">
      <c r="A24" s="31" t="s">
        <v>59</v>
      </c>
      <c r="B24" s="32">
        <v>43290</v>
      </c>
      <c r="C24" s="33">
        <v>0.71233796296296292</v>
      </c>
      <c r="D24" s="31" t="s">
        <v>42</v>
      </c>
      <c r="E24" s="34">
        <v>2.3759999999999999</v>
      </c>
      <c r="F24" s="34">
        <v>14.599</v>
      </c>
      <c r="G24" s="34" t="s">
        <v>43</v>
      </c>
      <c r="H24" s="34">
        <v>3.633</v>
      </c>
      <c r="I24" s="34">
        <v>8547.0278999999991</v>
      </c>
      <c r="J24" s="34" t="s">
        <v>44</v>
      </c>
      <c r="K24" s="34">
        <v>3.14</v>
      </c>
      <c r="L24" s="34">
        <v>450.21640000000002</v>
      </c>
      <c r="O24" s="14">
        <f t="shared" si="2"/>
        <v>1.9713713235318457</v>
      </c>
      <c r="P24" s="3"/>
      <c r="R24" s="14">
        <f t="shared" si="3"/>
        <v>1280.6578649741882</v>
      </c>
      <c r="S24" s="3"/>
      <c r="T24" s="14">
        <f>($S$2/$U$2)*L24</f>
        <v>693.53187590428593</v>
      </c>
      <c r="AD24" s="7">
        <v>43109</v>
      </c>
    </row>
    <row r="25" spans="1:30" x14ac:dyDescent="0.35">
      <c r="A25" s="31" t="s">
        <v>60</v>
      </c>
      <c r="B25" s="32">
        <v>43290</v>
      </c>
      <c r="C25" s="33">
        <v>0.71578703703703705</v>
      </c>
      <c r="D25" s="31" t="s">
        <v>42</v>
      </c>
      <c r="E25" s="34">
        <v>2.3860000000000001</v>
      </c>
      <c r="F25" s="34">
        <v>15.977600000000001</v>
      </c>
      <c r="G25" s="34" t="s">
        <v>43</v>
      </c>
      <c r="H25" s="34">
        <v>3.6429999999999998</v>
      </c>
      <c r="I25" s="34">
        <v>2920.2069000000001</v>
      </c>
      <c r="J25" s="34" t="s">
        <v>44</v>
      </c>
      <c r="K25" s="34">
        <v>3.1459999999999999</v>
      </c>
      <c r="L25" s="34">
        <v>395.93860000000001</v>
      </c>
      <c r="O25" s="17">
        <f t="shared" si="2"/>
        <v>2.1575301362327846</v>
      </c>
      <c r="P25" s="3"/>
      <c r="R25" s="17">
        <f t="shared" si="3"/>
        <v>437.55396350547699</v>
      </c>
      <c r="S25" s="3"/>
      <c r="U25" s="17">
        <f t="shared" si="4"/>
        <v>609.9201184162032</v>
      </c>
      <c r="AD25" s="7">
        <v>43109</v>
      </c>
    </row>
    <row r="26" spans="1:30" x14ac:dyDescent="0.35">
      <c r="A26" s="31" t="s">
        <v>61</v>
      </c>
      <c r="B26" s="32">
        <v>43290</v>
      </c>
      <c r="C26" s="33">
        <v>0.71923611111111108</v>
      </c>
      <c r="D26" s="31" t="s">
        <v>42</v>
      </c>
      <c r="E26" s="34">
        <v>2.38</v>
      </c>
      <c r="F26" s="34">
        <v>15.7302</v>
      </c>
      <c r="G26" s="34" t="s">
        <v>43</v>
      </c>
      <c r="H26" s="34">
        <v>3.6360000000000001</v>
      </c>
      <c r="I26" s="34">
        <v>10464.2435</v>
      </c>
      <c r="J26" s="34" t="s">
        <v>44</v>
      </c>
      <c r="K26" s="34">
        <v>3.14</v>
      </c>
      <c r="L26" s="34">
        <v>455.59960000000001</v>
      </c>
      <c r="N26" s="17">
        <f>($O$2/$M$2)*F26</f>
        <v>2.1241225558888033</v>
      </c>
      <c r="P26" s="3"/>
      <c r="R26" s="17">
        <f t="shared" si="3"/>
        <v>1567.9269912386771</v>
      </c>
      <c r="S26" s="3"/>
      <c r="U26" s="17">
        <f t="shared" si="4"/>
        <v>701.82437878593998</v>
      </c>
      <c r="AD26" s="7">
        <v>43109</v>
      </c>
    </row>
    <row r="27" spans="1:30" x14ac:dyDescent="0.35">
      <c r="A27" s="31" t="s">
        <v>62</v>
      </c>
      <c r="B27" s="32">
        <v>43290</v>
      </c>
      <c r="C27" s="33">
        <v>0.72268518518518521</v>
      </c>
      <c r="D27" s="31" t="s">
        <v>42</v>
      </c>
      <c r="E27" s="34">
        <v>2.383</v>
      </c>
      <c r="F27" s="34">
        <v>16.728999999999999</v>
      </c>
      <c r="G27" s="34" t="s">
        <v>43</v>
      </c>
      <c r="H27" s="34">
        <v>3.64</v>
      </c>
      <c r="I27" s="34">
        <v>16878.596399999999</v>
      </c>
      <c r="J27" s="34" t="s">
        <v>44</v>
      </c>
      <c r="K27" s="34">
        <v>3.1459999999999999</v>
      </c>
      <c r="L27" s="34">
        <v>516.71640000000002</v>
      </c>
      <c r="O27" s="17">
        <f t="shared" si="2"/>
        <v>2.2589951963397663</v>
      </c>
      <c r="P27" s="3"/>
      <c r="R27" s="17">
        <f t="shared" si="3"/>
        <v>2529.032019350846</v>
      </c>
      <c r="S27" s="3"/>
      <c r="U27" s="17">
        <f>($S$2/$U$2)*L27</f>
        <v>795.97121340428589</v>
      </c>
      <c r="AD27" s="7">
        <v>43109</v>
      </c>
    </row>
    <row r="28" spans="1:30" x14ac:dyDescent="0.35">
      <c r="A28" s="31" t="s">
        <v>63</v>
      </c>
      <c r="B28" s="32">
        <v>43290</v>
      </c>
      <c r="C28" s="33">
        <v>0.72612268518518519</v>
      </c>
      <c r="D28" s="31" t="s">
        <v>42</v>
      </c>
      <c r="E28" s="34">
        <v>2.383</v>
      </c>
      <c r="F28" s="34">
        <v>16.9114</v>
      </c>
      <c r="G28" s="34" t="s">
        <v>43</v>
      </c>
      <c r="H28" s="34">
        <v>3.64</v>
      </c>
      <c r="I28" s="34">
        <v>20308.2179</v>
      </c>
      <c r="J28" s="34" t="s">
        <v>44</v>
      </c>
      <c r="K28" s="34">
        <v>3.1459999999999999</v>
      </c>
      <c r="L28" s="34">
        <v>543.61490000000003</v>
      </c>
      <c r="O28" s="17">
        <f t="shared" si="2"/>
        <v>2.2836255223492334</v>
      </c>
      <c r="P28" s="3"/>
      <c r="R28" s="17">
        <f t="shared" si="3"/>
        <v>3042.9149502652958</v>
      </c>
      <c r="S28" s="3"/>
      <c r="U28" s="17">
        <f>($S$2/$U$2)*L28</f>
        <v>837.40677009216188</v>
      </c>
      <c r="AD28" s="7">
        <v>43109</v>
      </c>
    </row>
    <row r="29" spans="1:30" x14ac:dyDescent="0.35">
      <c r="A29" s="31" t="s">
        <v>64</v>
      </c>
      <c r="B29" s="32">
        <v>43290</v>
      </c>
      <c r="C29" s="33">
        <v>0.72957175925925932</v>
      </c>
      <c r="D29" s="31" t="s">
        <v>42</v>
      </c>
      <c r="E29" s="34">
        <v>2.3860000000000001</v>
      </c>
      <c r="F29" s="34">
        <v>17.502300000000002</v>
      </c>
      <c r="G29" s="34" t="s">
        <v>43</v>
      </c>
      <c r="H29" s="34">
        <v>3.6429999999999998</v>
      </c>
      <c r="I29" s="34">
        <v>23017.171900000001</v>
      </c>
      <c r="J29" s="34" t="s">
        <v>44</v>
      </c>
      <c r="K29" s="34">
        <v>3.15</v>
      </c>
      <c r="L29" s="34">
        <v>555.3682</v>
      </c>
      <c r="O29" s="17">
        <f t="shared" si="2"/>
        <v>2.3634175159840694</v>
      </c>
      <c r="P29" s="3"/>
      <c r="R29" s="17">
        <f t="shared" si="3"/>
        <v>3448.8154909612367</v>
      </c>
      <c r="S29" s="3"/>
      <c r="U29" s="17">
        <f>($S$2/$U$2)*L29</f>
        <v>855.51203724161667</v>
      </c>
      <c r="AD29" s="7">
        <v>43109</v>
      </c>
    </row>
    <row r="30" spans="1:30" x14ac:dyDescent="0.35">
      <c r="A30" s="27" t="s">
        <v>41</v>
      </c>
      <c r="B30" s="28">
        <v>43290</v>
      </c>
      <c r="C30" s="29">
        <v>0.73302083333333334</v>
      </c>
      <c r="D30" s="27" t="s">
        <v>42</v>
      </c>
      <c r="E30" s="30">
        <v>2.3860000000000001</v>
      </c>
      <c r="F30" s="30">
        <v>30.289400000000001</v>
      </c>
      <c r="G30" s="30" t="s">
        <v>43</v>
      </c>
      <c r="H30" s="30">
        <v>3.6429999999999998</v>
      </c>
      <c r="I30" s="30">
        <v>2643.8265999999999</v>
      </c>
      <c r="J30" s="30" t="s">
        <v>44</v>
      </c>
      <c r="K30" s="30">
        <v>3.1459999999999999</v>
      </c>
      <c r="L30" s="30">
        <v>616.48339999999996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27" t="s">
        <v>41</v>
      </c>
      <c r="B31" s="28">
        <v>43290</v>
      </c>
      <c r="C31" s="29">
        <v>0.73645833333333333</v>
      </c>
      <c r="D31" s="27" t="s">
        <v>42</v>
      </c>
      <c r="E31" s="30">
        <v>2.383</v>
      </c>
      <c r="F31" s="30">
        <v>30.149699999999999</v>
      </c>
      <c r="G31" s="30" t="s">
        <v>43</v>
      </c>
      <c r="H31" s="30">
        <v>3.6429999999999998</v>
      </c>
      <c r="I31" s="30">
        <v>2633.1061</v>
      </c>
      <c r="J31" s="30" t="s">
        <v>44</v>
      </c>
      <c r="K31" s="30">
        <v>3.1459999999999999</v>
      </c>
      <c r="L31" s="30">
        <v>615.15139999999997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27" t="s">
        <v>41</v>
      </c>
      <c r="B32" s="28">
        <v>43290</v>
      </c>
      <c r="C32" s="29">
        <v>0.73990740740740746</v>
      </c>
      <c r="D32" s="27" t="s">
        <v>42</v>
      </c>
      <c r="E32" s="30">
        <v>2.38</v>
      </c>
      <c r="F32" s="30">
        <v>30.068300000000001</v>
      </c>
      <c r="G32" s="30" t="s">
        <v>43</v>
      </c>
      <c r="H32" s="30">
        <v>3.6360000000000001</v>
      </c>
      <c r="I32" s="30">
        <v>2625.1527000000001</v>
      </c>
      <c r="J32" s="30" t="s">
        <v>44</v>
      </c>
      <c r="K32" s="30">
        <v>3.1429999999999998</v>
      </c>
      <c r="L32" s="30">
        <v>610.54960000000005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27" t="s">
        <v>41</v>
      </c>
      <c r="B33" s="28">
        <v>43290</v>
      </c>
      <c r="C33" s="29">
        <v>0.74334490740740744</v>
      </c>
      <c r="D33" s="27" t="s">
        <v>42</v>
      </c>
      <c r="E33" s="30">
        <v>2.38</v>
      </c>
      <c r="F33" s="30">
        <v>30.269300000000001</v>
      </c>
      <c r="G33" s="30" t="s">
        <v>43</v>
      </c>
      <c r="H33" s="30">
        <v>3.64</v>
      </c>
      <c r="I33" s="30">
        <v>2620.5709999999999</v>
      </c>
      <c r="J33" s="30" t="s">
        <v>44</v>
      </c>
      <c r="K33" s="30">
        <v>3.1429999999999998</v>
      </c>
      <c r="L33" s="30">
        <v>612.75409999999999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43290</v>
      </c>
      <c r="C34" s="33">
        <v>0.74679398148148157</v>
      </c>
      <c r="D34" s="31" t="s">
        <v>42</v>
      </c>
      <c r="E34" s="34">
        <v>2.3860000000000001</v>
      </c>
      <c r="F34" s="34">
        <v>16.031600000000001</v>
      </c>
      <c r="G34" s="34" t="s">
        <v>43</v>
      </c>
      <c r="H34" s="34">
        <v>3.6429999999999998</v>
      </c>
      <c r="I34" s="34">
        <v>2660.0129999999999</v>
      </c>
      <c r="J34" s="34" t="s">
        <v>44</v>
      </c>
      <c r="K34" s="34">
        <v>3.1459999999999999</v>
      </c>
      <c r="L34" s="34">
        <v>384.1404</v>
      </c>
      <c r="O34" s="19">
        <f>($O$2/$M$2)*F34</f>
        <v>2.1648220090645345</v>
      </c>
      <c r="R34" s="19">
        <f t="shared" ref="R34:R43" si="5">($R$2/$P$2)*I34</f>
        <v>398.56738614174708</v>
      </c>
      <c r="U34" s="19">
        <f>($S$2/$U$2)*L34</f>
        <v>591.74568545842112</v>
      </c>
      <c r="AD34" s="7">
        <v>43109</v>
      </c>
    </row>
    <row r="35" spans="1:30" x14ac:dyDescent="0.35">
      <c r="A35" s="31" t="s">
        <v>66</v>
      </c>
      <c r="B35" s="32">
        <v>43290</v>
      </c>
      <c r="C35" s="33">
        <v>0.75024305555555548</v>
      </c>
      <c r="D35" s="31" t="s">
        <v>42</v>
      </c>
      <c r="E35" s="34">
        <v>2.383</v>
      </c>
      <c r="F35" s="34">
        <v>15.865600000000001</v>
      </c>
      <c r="G35" s="34" t="s">
        <v>43</v>
      </c>
      <c r="H35" s="34">
        <v>3.6429999999999998</v>
      </c>
      <c r="I35" s="34">
        <v>4384.6045000000004</v>
      </c>
      <c r="J35" s="34" t="s">
        <v>44</v>
      </c>
      <c r="K35" s="34">
        <v>3.1459999999999999</v>
      </c>
      <c r="L35" s="34">
        <v>395.26139999999998</v>
      </c>
      <c r="O35" s="19">
        <f>($O$2/$M$2)*F35</f>
        <v>2.1424062518410065</v>
      </c>
      <c r="R35" s="19">
        <f t="shared" si="5"/>
        <v>656.97436622691021</v>
      </c>
      <c r="T35" s="19">
        <f>($S$2/$U$2)*L35</f>
        <v>608.87693165898509</v>
      </c>
      <c r="AD35" s="7">
        <v>43109</v>
      </c>
    </row>
    <row r="36" spans="1:30" x14ac:dyDescent="0.35">
      <c r="A36" s="31" t="s">
        <v>67</v>
      </c>
      <c r="B36" s="32">
        <v>43290</v>
      </c>
      <c r="C36" s="33">
        <v>0.75369212962962961</v>
      </c>
      <c r="D36" s="31" t="s">
        <v>42</v>
      </c>
      <c r="E36" s="34">
        <v>2.3759999999999999</v>
      </c>
      <c r="F36" s="34">
        <v>15.972200000000001</v>
      </c>
      <c r="G36" s="34" t="s">
        <v>43</v>
      </c>
      <c r="H36" s="34">
        <v>3.6360000000000001</v>
      </c>
      <c r="I36" s="34">
        <v>5236.7781999999997</v>
      </c>
      <c r="J36" s="34" t="s">
        <v>44</v>
      </c>
      <c r="K36" s="34">
        <v>3.1360000000000001</v>
      </c>
      <c r="L36" s="34">
        <v>392.86700000000002</v>
      </c>
      <c r="O36" s="19">
        <f>($O$2/$M$2)*F36</f>
        <v>2.1568009489496096</v>
      </c>
      <c r="R36" s="19">
        <f t="shared" si="5"/>
        <v>784.66120239941813</v>
      </c>
      <c r="U36" s="19">
        <f>($S$2/$U$2)*L36</f>
        <v>605.18849933251897</v>
      </c>
      <c r="AD36" s="7">
        <v>43109</v>
      </c>
    </row>
    <row r="37" spans="1:30" x14ac:dyDescent="0.35">
      <c r="A37" s="31" t="s">
        <v>68</v>
      </c>
      <c r="B37" s="32">
        <v>43290</v>
      </c>
      <c r="C37" s="33">
        <v>0.7571296296296296</v>
      </c>
      <c r="D37" s="31" t="s">
        <v>42</v>
      </c>
      <c r="E37" s="34">
        <v>2.383</v>
      </c>
      <c r="F37" s="34">
        <v>15.3163</v>
      </c>
      <c r="G37" s="34" t="s">
        <v>43</v>
      </c>
      <c r="H37" s="34">
        <v>3.64</v>
      </c>
      <c r="I37" s="34">
        <v>6055.3388000000004</v>
      </c>
      <c r="J37" s="34" t="s">
        <v>44</v>
      </c>
      <c r="K37" s="34">
        <v>3.1459999999999999</v>
      </c>
      <c r="L37" s="34">
        <v>392.42399999999998</v>
      </c>
      <c r="O37" s="19">
        <f>($O$2/$M$2)*F37</f>
        <v>2.0682317009802595</v>
      </c>
      <c r="R37" s="19">
        <f t="shared" si="5"/>
        <v>907.31156491291722</v>
      </c>
      <c r="U37" s="19">
        <f>($S$2/$U$2)*L37</f>
        <v>604.50608389624074</v>
      </c>
      <c r="AD37" s="7">
        <v>43109</v>
      </c>
    </row>
    <row r="38" spans="1:30" x14ac:dyDescent="0.35">
      <c r="A38" s="31" t="s">
        <v>69</v>
      </c>
      <c r="B38" s="32">
        <v>43290</v>
      </c>
      <c r="C38" s="33">
        <v>0.76057870370370362</v>
      </c>
      <c r="D38" s="31" t="s">
        <v>42</v>
      </c>
      <c r="E38" s="34">
        <v>2.38</v>
      </c>
      <c r="F38" s="34">
        <v>15.0748</v>
      </c>
      <c r="G38" s="34" t="s">
        <v>43</v>
      </c>
      <c r="H38" s="34">
        <v>3.6360000000000001</v>
      </c>
      <c r="I38" s="34">
        <v>6477.0722999999998</v>
      </c>
      <c r="J38" s="34" t="s">
        <v>44</v>
      </c>
      <c r="K38" s="34">
        <v>3.1429999999999998</v>
      </c>
      <c r="L38" s="34">
        <v>393.54500000000002</v>
      </c>
      <c r="O38" s="19">
        <f>($O$2/$M$2)*F38</f>
        <v>2.0356208252604882</v>
      </c>
      <c r="R38" s="19">
        <f t="shared" si="5"/>
        <v>970.50269170192553</v>
      </c>
      <c r="U38" s="19">
        <f>($S$2/$U$2)*L38</f>
        <v>606.2329184426693</v>
      </c>
      <c r="AD38" s="7">
        <v>43109</v>
      </c>
    </row>
    <row r="39" spans="1:30" x14ac:dyDescent="0.35">
      <c r="A39" s="31" t="s">
        <v>70</v>
      </c>
      <c r="B39" s="32">
        <v>43290</v>
      </c>
      <c r="C39" s="33">
        <v>0.76402777777777775</v>
      </c>
      <c r="D39" s="31" t="s">
        <v>42</v>
      </c>
      <c r="E39" s="34">
        <v>2.383</v>
      </c>
      <c r="F39" s="34">
        <v>15.032999999999999</v>
      </c>
      <c r="G39" s="34" t="s">
        <v>43</v>
      </c>
      <c r="H39" s="34">
        <v>3.6429999999999998</v>
      </c>
      <c r="I39" s="34">
        <v>2695.0416</v>
      </c>
      <c r="J39" s="34" t="s">
        <v>44</v>
      </c>
      <c r="K39" s="34">
        <v>3.15</v>
      </c>
      <c r="L39" s="34">
        <v>396.5428</v>
      </c>
      <c r="O39" s="26">
        <f>($O$2/$M$2)*F39</f>
        <v>2.0299763755499853</v>
      </c>
      <c r="R39" s="16">
        <f t="shared" si="5"/>
        <v>403.81595355183299</v>
      </c>
      <c r="U39" s="16">
        <f>($S$2/$U$2)*L39</f>
        <v>610.85085296834598</v>
      </c>
      <c r="AD39" s="7">
        <v>43109</v>
      </c>
    </row>
    <row r="40" spans="1:30" x14ac:dyDescent="0.35">
      <c r="A40" s="31" t="s">
        <v>71</v>
      </c>
      <c r="B40" s="32">
        <v>43290</v>
      </c>
      <c r="C40" s="33">
        <v>0.76747685185185188</v>
      </c>
      <c r="D40" s="31" t="s">
        <v>42</v>
      </c>
      <c r="E40" s="34">
        <v>2.383</v>
      </c>
      <c r="F40" s="34">
        <v>14.509399999999999</v>
      </c>
      <c r="G40" s="34" t="s">
        <v>43</v>
      </c>
      <c r="H40" s="34">
        <v>3.6429999999999998</v>
      </c>
      <c r="I40" s="34">
        <v>4144.5586000000003</v>
      </c>
      <c r="J40" s="34" t="s">
        <v>44</v>
      </c>
      <c r="K40" s="34">
        <v>3.1429999999999998</v>
      </c>
      <c r="L40" s="34">
        <v>399.12560000000002</v>
      </c>
      <c r="O40" s="16">
        <f>($O$2/$M$2)*F40</f>
        <v>1.9592722160184233</v>
      </c>
      <c r="R40" s="16">
        <f t="shared" si="5"/>
        <v>621.00669730309551</v>
      </c>
      <c r="U40" s="16">
        <f>($S$2/$U$2)*L40</f>
        <v>614.8295044103761</v>
      </c>
      <c r="AD40" s="7">
        <v>43109</v>
      </c>
    </row>
    <row r="41" spans="1:30" x14ac:dyDescent="0.35">
      <c r="A41" s="31" t="s">
        <v>72</v>
      </c>
      <c r="B41" s="32">
        <v>43290</v>
      </c>
      <c r="C41" s="33">
        <v>0.77091435185185186</v>
      </c>
      <c r="D41" s="31" t="s">
        <v>42</v>
      </c>
      <c r="E41" s="34">
        <v>2.383</v>
      </c>
      <c r="F41" s="34">
        <v>14.549300000000001</v>
      </c>
      <c r="G41" s="34" t="s">
        <v>43</v>
      </c>
      <c r="H41" s="34">
        <v>3.6429999999999998</v>
      </c>
      <c r="I41" s="34">
        <v>4934.3389999999999</v>
      </c>
      <c r="J41" s="34" t="s">
        <v>44</v>
      </c>
      <c r="K41" s="34">
        <v>3.1429999999999998</v>
      </c>
      <c r="L41" s="34">
        <v>391.7824</v>
      </c>
      <c r="O41" s="16">
        <f>($O$2/$M$2)*F41</f>
        <v>1.9646600998329944</v>
      </c>
      <c r="R41" s="16">
        <f t="shared" si="5"/>
        <v>739.34473161119229</v>
      </c>
      <c r="U41" s="16">
        <f>($S$2/$U$2)*L41</f>
        <v>603.51773684451143</v>
      </c>
      <c r="AD41" s="7">
        <v>43109</v>
      </c>
    </row>
    <row r="42" spans="1:30" x14ac:dyDescent="0.35">
      <c r="A42" s="31" t="s">
        <v>73</v>
      </c>
      <c r="B42" s="32">
        <v>43290</v>
      </c>
      <c r="C42" s="33">
        <v>0.77436342592592589</v>
      </c>
      <c r="D42" s="31" t="s">
        <v>42</v>
      </c>
      <c r="E42" s="34">
        <v>2.3860000000000001</v>
      </c>
      <c r="F42" s="34">
        <v>13.707000000000001</v>
      </c>
      <c r="G42" s="34" t="s">
        <v>43</v>
      </c>
      <c r="H42" s="34">
        <v>3.6429999999999998</v>
      </c>
      <c r="I42" s="34">
        <v>5863.7960000000003</v>
      </c>
      <c r="J42" s="34" t="s">
        <v>44</v>
      </c>
      <c r="K42" s="34">
        <v>3.1459999999999999</v>
      </c>
      <c r="L42" s="34">
        <v>394.77960000000002</v>
      </c>
      <c r="O42" s="16">
        <f>($O$2/$M$2)*F42</f>
        <v>1.8509203871258997</v>
      </c>
      <c r="R42" s="16">
        <f t="shared" si="5"/>
        <v>878.61143708261284</v>
      </c>
      <c r="U42" s="16">
        <f>($S$2/$U$2)*L42</f>
        <v>608.13474710548883</v>
      </c>
      <c r="AD42" s="7">
        <v>43109</v>
      </c>
    </row>
    <row r="43" spans="1:30" x14ac:dyDescent="0.35">
      <c r="A43" s="31" t="s">
        <v>74</v>
      </c>
      <c r="B43" s="32">
        <v>43290</v>
      </c>
      <c r="C43" s="33">
        <v>0.77780092592592587</v>
      </c>
      <c r="D43" s="31" t="s">
        <v>42</v>
      </c>
      <c r="E43" s="34">
        <v>2.3860000000000001</v>
      </c>
      <c r="F43" s="34">
        <v>14.808999999999999</v>
      </c>
      <c r="G43" s="34" t="s">
        <v>43</v>
      </c>
      <c r="H43" s="34">
        <v>3.6429999999999998</v>
      </c>
      <c r="I43" s="34">
        <v>6659.2182000000003</v>
      </c>
      <c r="J43" s="34" t="s">
        <v>44</v>
      </c>
      <c r="K43" s="34">
        <v>3.15</v>
      </c>
      <c r="L43" s="34">
        <v>406.81979999999999</v>
      </c>
      <c r="N43" s="16">
        <f>($O$2/$M$2)*F43</f>
        <v>1.9997286067664293</v>
      </c>
      <c r="R43" s="16">
        <f t="shared" si="5"/>
        <v>997.79481969507299</v>
      </c>
      <c r="U43" s="16">
        <f>($S$2/$U$2)*L43</f>
        <v>626.68196682530083</v>
      </c>
      <c r="AD43" s="7">
        <v>43109</v>
      </c>
    </row>
    <row r="44" spans="1:30" x14ac:dyDescent="0.35">
      <c r="A44" s="27" t="s">
        <v>41</v>
      </c>
      <c r="B44" s="28">
        <v>43290</v>
      </c>
      <c r="C44" s="29">
        <v>0.78125</v>
      </c>
      <c r="D44" s="27" t="s">
        <v>42</v>
      </c>
      <c r="E44" s="30">
        <v>2.383</v>
      </c>
      <c r="F44" s="30">
        <v>30.1313</v>
      </c>
      <c r="G44" s="30" t="s">
        <v>43</v>
      </c>
      <c r="H44" s="30">
        <v>3.6429999999999998</v>
      </c>
      <c r="I44" s="30">
        <v>2624.6844000000001</v>
      </c>
      <c r="J44" s="30" t="s">
        <v>44</v>
      </c>
      <c r="K44" s="30">
        <v>3.1459999999999999</v>
      </c>
      <c r="L44" s="30">
        <v>616.81759999999997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27" t="s">
        <v>41</v>
      </c>
      <c r="B45" s="28">
        <v>43290</v>
      </c>
      <c r="C45" s="29">
        <v>0.78469907407407413</v>
      </c>
      <c r="D45" s="27" t="s">
        <v>42</v>
      </c>
      <c r="E45" s="30">
        <v>2.3759999999999999</v>
      </c>
      <c r="F45" s="30">
        <v>30.337</v>
      </c>
      <c r="G45" s="30" t="s">
        <v>43</v>
      </c>
      <c r="H45" s="30">
        <v>3.6360000000000001</v>
      </c>
      <c r="I45" s="30">
        <v>2618.7253999999998</v>
      </c>
      <c r="J45" s="30" t="s">
        <v>44</v>
      </c>
      <c r="K45" s="30">
        <v>3.14</v>
      </c>
      <c r="L45" s="30">
        <v>607.20259999999996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27" t="s">
        <v>41</v>
      </c>
      <c r="B46" s="28">
        <v>43290</v>
      </c>
      <c r="C46" s="29">
        <v>0.78813657407407411</v>
      </c>
      <c r="D46" s="27" t="s">
        <v>42</v>
      </c>
      <c r="E46" s="30">
        <v>2.38</v>
      </c>
      <c r="F46" s="30">
        <v>30.236999999999998</v>
      </c>
      <c r="G46" s="30" t="s">
        <v>43</v>
      </c>
      <c r="H46" s="30">
        <v>3.64</v>
      </c>
      <c r="I46" s="30">
        <v>2627.4666000000002</v>
      </c>
      <c r="J46" s="30" t="s">
        <v>44</v>
      </c>
      <c r="K46" s="30">
        <v>3.1459999999999999</v>
      </c>
      <c r="L46" s="30">
        <v>621.2432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27" t="s">
        <v>41</v>
      </c>
      <c r="B47" s="28">
        <v>43290</v>
      </c>
      <c r="C47" s="29">
        <v>0.79158564814814814</v>
      </c>
      <c r="D47" s="27" t="s">
        <v>42</v>
      </c>
      <c r="E47" s="30">
        <v>2.3860000000000001</v>
      </c>
      <c r="F47" s="30">
        <v>30.204799999999999</v>
      </c>
      <c r="G47" s="30" t="s">
        <v>43</v>
      </c>
      <c r="H47" s="30">
        <v>3.6459999999999999</v>
      </c>
      <c r="I47" s="30">
        <v>2616.8825999999999</v>
      </c>
      <c r="J47" s="30" t="s">
        <v>44</v>
      </c>
      <c r="K47" s="30">
        <v>3.15</v>
      </c>
      <c r="L47" s="30">
        <v>618.40060000000005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43290</v>
      </c>
      <c r="C48" s="33">
        <v>0.79503472222222227</v>
      </c>
      <c r="D48" s="31" t="s">
        <v>42</v>
      </c>
      <c r="E48" s="34">
        <v>2.383</v>
      </c>
      <c r="F48" s="34">
        <v>15.750999999999999</v>
      </c>
      <c r="G48" s="34" t="s">
        <v>43</v>
      </c>
      <c r="H48" s="34">
        <v>3.6429999999999998</v>
      </c>
      <c r="I48" s="34">
        <v>2622.2588000000001</v>
      </c>
      <c r="J48" s="34" t="s">
        <v>44</v>
      </c>
      <c r="K48" s="34">
        <v>3.1459999999999999</v>
      </c>
      <c r="L48" s="34">
        <v>394.27699999999999</v>
      </c>
      <c r="O48" s="22">
        <f t="shared" ref="O48:O57" si="6">($O$2/$M$2)*F48</f>
        <v>2.1269312772758475</v>
      </c>
      <c r="R48" s="22">
        <f t="shared" ref="R48:R57" si="7">($R$2/$P$2)*I48</f>
        <v>392.91042401040687</v>
      </c>
      <c r="U48" s="22">
        <f>($S$2/$U$2)*L48</f>
        <v>607.360521375752</v>
      </c>
      <c r="AD48" s="7">
        <v>43109</v>
      </c>
    </row>
    <row r="49" spans="1:30" x14ac:dyDescent="0.35">
      <c r="A49" s="31" t="s">
        <v>76</v>
      </c>
      <c r="B49" s="32">
        <v>43290</v>
      </c>
      <c r="C49" s="33">
        <v>0.7984837962962964</v>
      </c>
      <c r="D49" s="31" t="s">
        <v>42</v>
      </c>
      <c r="E49" s="34">
        <v>2.38</v>
      </c>
      <c r="F49" s="34">
        <v>14.728999999999999</v>
      </c>
      <c r="G49" s="34" t="s">
        <v>43</v>
      </c>
      <c r="H49" s="34">
        <v>3.6360000000000001</v>
      </c>
      <c r="I49" s="34">
        <v>3720.6714000000002</v>
      </c>
      <c r="J49" s="34" t="s">
        <v>44</v>
      </c>
      <c r="K49" s="34">
        <v>3.1429999999999998</v>
      </c>
      <c r="L49" s="34">
        <v>405.24040000000002</v>
      </c>
      <c r="O49" s="22">
        <f t="shared" si="6"/>
        <v>1.9889258322008736</v>
      </c>
      <c r="R49" s="22">
        <f t="shared" si="7"/>
        <v>557.49286736205988</v>
      </c>
      <c r="U49" s="22">
        <f>($S$2/$U$2)*L49</f>
        <v>624.24899404864675</v>
      </c>
      <c r="AD49" s="7">
        <v>43109</v>
      </c>
    </row>
    <row r="50" spans="1:30" x14ac:dyDescent="0.35">
      <c r="A50" s="31" t="s">
        <v>77</v>
      </c>
      <c r="B50" s="32">
        <v>43290</v>
      </c>
      <c r="C50" s="33">
        <v>0.80193287037037031</v>
      </c>
      <c r="D50" s="31" t="s">
        <v>42</v>
      </c>
      <c r="E50" s="34">
        <v>2.38</v>
      </c>
      <c r="F50" s="34">
        <v>14.2392</v>
      </c>
      <c r="G50" s="34" t="s">
        <v>43</v>
      </c>
      <c r="H50" s="34">
        <v>3.64</v>
      </c>
      <c r="I50" s="34">
        <v>4384.2878000000001</v>
      </c>
      <c r="J50" s="34" t="s">
        <v>44</v>
      </c>
      <c r="K50" s="34">
        <v>3.1429999999999998</v>
      </c>
      <c r="L50" s="34">
        <v>393.85599999999999</v>
      </c>
      <c r="O50" s="22">
        <f t="shared" si="6"/>
        <v>1.9227858449232591</v>
      </c>
      <c r="R50" s="22">
        <f t="shared" si="7"/>
        <v>656.92691296589567</v>
      </c>
      <c r="U50" s="22">
        <f>($S$2/$U$2)*L50</f>
        <v>606.71199564511289</v>
      </c>
      <c r="AD50" s="7">
        <v>43109</v>
      </c>
    </row>
    <row r="51" spans="1:30" x14ac:dyDescent="0.35">
      <c r="A51" s="31" t="s">
        <v>78</v>
      </c>
      <c r="B51" s="32">
        <v>43290</v>
      </c>
      <c r="C51" s="33">
        <v>0.8053703703703704</v>
      </c>
      <c r="D51" s="31" t="s">
        <v>42</v>
      </c>
      <c r="E51" s="34">
        <v>2.383</v>
      </c>
      <c r="F51" s="34">
        <v>14.417199999999999</v>
      </c>
      <c r="G51" s="34" t="s">
        <v>43</v>
      </c>
      <c r="H51" s="34">
        <v>3.6429999999999998</v>
      </c>
      <c r="I51" s="34">
        <v>4713.5811999999996</v>
      </c>
      <c r="J51" s="34" t="s">
        <v>44</v>
      </c>
      <c r="K51" s="34">
        <v>3.1459999999999999</v>
      </c>
      <c r="L51" s="34">
        <v>398.62799999999999</v>
      </c>
      <c r="O51" s="22">
        <f>($O$2/$M$2)*F51</f>
        <v>1.9468220183316203</v>
      </c>
      <c r="R51" s="22">
        <f t="shared" si="7"/>
        <v>706.26712660835858</v>
      </c>
      <c r="U51" s="22">
        <f>($S$2/$U$2)*L51</f>
        <v>614.06298088646622</v>
      </c>
      <c r="AD51" s="7">
        <v>43109</v>
      </c>
    </row>
    <row r="52" spans="1:30" x14ac:dyDescent="0.35">
      <c r="A52" s="31" t="s">
        <v>79</v>
      </c>
      <c r="B52" s="32">
        <v>43290</v>
      </c>
      <c r="C52" s="33">
        <v>0.80881944444444442</v>
      </c>
      <c r="D52" s="31" t="s">
        <v>42</v>
      </c>
      <c r="E52" s="34">
        <v>2.383</v>
      </c>
      <c r="F52" s="34">
        <v>14.172800000000001</v>
      </c>
      <c r="G52" s="34" t="s">
        <v>43</v>
      </c>
      <c r="H52" s="34">
        <v>3.6429999999999998</v>
      </c>
      <c r="I52" s="34">
        <v>6071.1414000000004</v>
      </c>
      <c r="J52" s="34" t="s">
        <v>44</v>
      </c>
      <c r="K52" s="34">
        <v>3.1459999999999999</v>
      </c>
      <c r="L52" s="34">
        <v>395.64940000000001</v>
      </c>
      <c r="O52" s="22">
        <f t="shared" si="6"/>
        <v>1.9138195420338477</v>
      </c>
      <c r="R52" s="22">
        <f t="shared" si="7"/>
        <v>909.67937325680259</v>
      </c>
      <c r="U52" s="22">
        <f t="shared" ref="U52:U57" si="8">($S$2/$U$2)*L52</f>
        <v>609.47462283116556</v>
      </c>
      <c r="AD52" s="7">
        <v>43109</v>
      </c>
    </row>
    <row r="53" spans="1:30" x14ac:dyDescent="0.35">
      <c r="A53" s="31" t="s">
        <v>80</v>
      </c>
      <c r="B53" s="32">
        <v>43290</v>
      </c>
      <c r="C53" s="33">
        <v>0.81225694444444441</v>
      </c>
      <c r="D53" s="31" t="s">
        <v>42</v>
      </c>
      <c r="E53" s="34">
        <v>2.3759999999999999</v>
      </c>
      <c r="F53" s="34">
        <v>15.3979</v>
      </c>
      <c r="G53" s="34" t="s">
        <v>43</v>
      </c>
      <c r="H53" s="34">
        <v>3.6360000000000001</v>
      </c>
      <c r="I53" s="34">
        <v>3051.7737999999999</v>
      </c>
      <c r="J53" s="34" t="s">
        <v>44</v>
      </c>
      <c r="K53" s="34">
        <v>3.1429999999999998</v>
      </c>
      <c r="L53" s="34">
        <v>411.66340000000002</v>
      </c>
      <c r="O53" s="24">
        <f t="shared" si="6"/>
        <v>2.0792505310371263</v>
      </c>
      <c r="R53" s="24">
        <f t="shared" si="7"/>
        <v>457.26750454297286</v>
      </c>
      <c r="U53" s="24">
        <f t="shared" si="8"/>
        <v>634.14324765409788</v>
      </c>
      <c r="AD53" s="7">
        <v>43109</v>
      </c>
    </row>
    <row r="54" spans="1:30" x14ac:dyDescent="0.35">
      <c r="A54" s="31" t="s">
        <v>81</v>
      </c>
      <c r="B54" s="32">
        <v>43290</v>
      </c>
      <c r="C54" s="33">
        <v>0.81570601851851843</v>
      </c>
      <c r="D54" s="31" t="s">
        <v>42</v>
      </c>
      <c r="E54" s="34">
        <v>2.3860000000000001</v>
      </c>
      <c r="F54" s="34">
        <v>14.617800000000001</v>
      </c>
      <c r="G54" s="34" t="s">
        <v>43</v>
      </c>
      <c r="H54" s="34">
        <v>3.6459999999999999</v>
      </c>
      <c r="I54" s="34">
        <v>3509.8123999999998</v>
      </c>
      <c r="J54" s="34" t="s">
        <v>44</v>
      </c>
      <c r="K54" s="34">
        <v>3.1459999999999999</v>
      </c>
      <c r="L54" s="34">
        <v>414.80459999999999</v>
      </c>
      <c r="O54" s="24">
        <f t="shared" si="6"/>
        <v>1.9739099755547513</v>
      </c>
      <c r="R54" s="24">
        <f t="shared" si="7"/>
        <v>525.89846520144533</v>
      </c>
      <c r="U54" s="24">
        <f t="shared" si="8"/>
        <v>638.98208144289481</v>
      </c>
      <c r="AD54" s="7">
        <v>43109</v>
      </c>
    </row>
    <row r="55" spans="1:30" x14ac:dyDescent="0.35">
      <c r="A55" s="31" t="s">
        <v>82</v>
      </c>
      <c r="B55" s="32">
        <v>43290</v>
      </c>
      <c r="C55" s="33">
        <v>0.81914351851851863</v>
      </c>
      <c r="D55" s="31" t="s">
        <v>42</v>
      </c>
      <c r="E55" s="34">
        <v>2.38</v>
      </c>
      <c r="F55" s="34">
        <v>14.6167</v>
      </c>
      <c r="G55" s="34" t="s">
        <v>43</v>
      </c>
      <c r="H55" s="34">
        <v>3.64</v>
      </c>
      <c r="I55" s="34">
        <v>3641.8231999999998</v>
      </c>
      <c r="J55" s="34" t="s">
        <v>44</v>
      </c>
      <c r="K55" s="34">
        <v>3.1429999999999998</v>
      </c>
      <c r="L55" s="34">
        <v>403.67520000000002</v>
      </c>
      <c r="O55" s="24">
        <f t="shared" si="6"/>
        <v>1.973761437404475</v>
      </c>
      <c r="R55" s="24">
        <f t="shared" si="7"/>
        <v>545.67851871940968</v>
      </c>
      <c r="U55" s="24">
        <f t="shared" si="8"/>
        <v>621.83789553654151</v>
      </c>
      <c r="AD55" s="7">
        <v>43109</v>
      </c>
    </row>
    <row r="56" spans="1:30" x14ac:dyDescent="0.35">
      <c r="A56" s="31" t="s">
        <v>83</v>
      </c>
      <c r="B56" s="32">
        <v>43290</v>
      </c>
      <c r="C56" s="33">
        <v>0.82259259259259254</v>
      </c>
      <c r="D56" s="31" t="s">
        <v>42</v>
      </c>
      <c r="E56" s="34">
        <v>2.383</v>
      </c>
      <c r="F56" s="34">
        <v>13.9094</v>
      </c>
      <c r="G56" s="34" t="s">
        <v>43</v>
      </c>
      <c r="H56" s="34">
        <v>3.64</v>
      </c>
      <c r="I56" s="34">
        <v>3831.7080999999998</v>
      </c>
      <c r="J56" s="34" t="s">
        <v>44</v>
      </c>
      <c r="K56" s="34">
        <v>3.1459999999999999</v>
      </c>
      <c r="L56" s="34">
        <v>398.84359999999998</v>
      </c>
      <c r="O56" s="24">
        <f t="shared" si="6"/>
        <v>1.8782514067767555</v>
      </c>
      <c r="R56" s="24">
        <f t="shared" si="7"/>
        <v>574.13023239930033</v>
      </c>
      <c r="U56" s="24">
        <f t="shared" si="8"/>
        <v>614.39510000172947</v>
      </c>
      <c r="AD56" s="7">
        <v>43109</v>
      </c>
    </row>
    <row r="57" spans="1:30" x14ac:dyDescent="0.35">
      <c r="A57" s="31" t="s">
        <v>84</v>
      </c>
      <c r="B57" s="32">
        <v>43290</v>
      </c>
      <c r="C57" s="33">
        <v>0.82604166666666667</v>
      </c>
      <c r="D57" s="31" t="s">
        <v>42</v>
      </c>
      <c r="E57" s="34">
        <v>2.3860000000000001</v>
      </c>
      <c r="F57" s="34">
        <v>15.019399999999999</v>
      </c>
      <c r="G57" s="34" t="s">
        <v>43</v>
      </c>
      <c r="H57" s="34">
        <v>3.6429999999999998</v>
      </c>
      <c r="I57" s="34">
        <v>4182.9071999999996</v>
      </c>
      <c r="J57" s="34" t="s">
        <v>44</v>
      </c>
      <c r="K57" s="34">
        <v>3.15</v>
      </c>
      <c r="L57" s="34">
        <v>448.00279999999998</v>
      </c>
      <c r="M57" s="3"/>
      <c r="N57" s="24">
        <f>($O$2/$M$2)*F57</f>
        <v>2.028139903873841</v>
      </c>
      <c r="P57" s="3"/>
      <c r="Q57" s="2"/>
      <c r="R57" s="24">
        <f t="shared" si="7"/>
        <v>626.75272232785858</v>
      </c>
      <c r="S57" s="3"/>
      <c r="U57" s="24">
        <f t="shared" si="8"/>
        <v>690.12195534052637</v>
      </c>
      <c r="AD57" s="7">
        <v>43109</v>
      </c>
    </row>
    <row r="58" spans="1:30" x14ac:dyDescent="0.35">
      <c r="A58" s="27" t="s">
        <v>85</v>
      </c>
      <c r="B58" s="28">
        <v>43290</v>
      </c>
      <c r="C58" s="29">
        <v>0.82947916666666666</v>
      </c>
      <c r="D58" s="27" t="s">
        <v>42</v>
      </c>
      <c r="E58" s="30">
        <v>2.383</v>
      </c>
      <c r="F58" s="30">
        <v>30.5855</v>
      </c>
      <c r="G58" s="30" t="s">
        <v>43</v>
      </c>
      <c r="H58" s="30">
        <v>3.6429999999999998</v>
      </c>
      <c r="I58" s="30">
        <v>2627.4149000000002</v>
      </c>
      <c r="J58" s="30" t="s">
        <v>44</v>
      </c>
      <c r="K58" s="30">
        <v>3.1459999999999999</v>
      </c>
      <c r="L58" s="30">
        <v>611.51520000000005</v>
      </c>
      <c r="AD58" s="7">
        <v>43109</v>
      </c>
    </row>
    <row r="59" spans="1:30" x14ac:dyDescent="0.35">
      <c r="A59" s="27" t="s">
        <v>85</v>
      </c>
      <c r="B59" s="28">
        <v>43290</v>
      </c>
      <c r="C59" s="29">
        <v>0.83291666666666664</v>
      </c>
      <c r="D59" s="27" t="s">
        <v>42</v>
      </c>
      <c r="E59" s="30">
        <v>2.383</v>
      </c>
      <c r="F59" s="30">
        <v>30.4621</v>
      </c>
      <c r="G59" s="30" t="s">
        <v>43</v>
      </c>
      <c r="H59" s="30">
        <v>3.6429999999999998</v>
      </c>
      <c r="I59" s="30">
        <v>2626.0077999999999</v>
      </c>
      <c r="J59" s="30" t="s">
        <v>44</v>
      </c>
      <c r="K59" s="30">
        <v>3.15</v>
      </c>
      <c r="L59" s="30">
        <v>609.69389999999999</v>
      </c>
    </row>
    <row r="60" spans="1:30" x14ac:dyDescent="0.35">
      <c r="A60" s="27" t="s">
        <v>85</v>
      </c>
      <c r="B60" s="28">
        <v>43290</v>
      </c>
      <c r="C60" s="29">
        <v>0.83636574074074066</v>
      </c>
      <c r="D60" s="27" t="s">
        <v>42</v>
      </c>
      <c r="E60" s="30">
        <v>2.38</v>
      </c>
      <c r="F60" s="30">
        <v>30.102399999999999</v>
      </c>
      <c r="G60" s="30" t="s">
        <v>43</v>
      </c>
      <c r="H60" s="30">
        <v>3.64</v>
      </c>
      <c r="I60" s="30">
        <v>2625.2548000000002</v>
      </c>
      <c r="J60" s="30" t="s">
        <v>44</v>
      </c>
      <c r="K60" s="30">
        <v>3.1459999999999999</v>
      </c>
      <c r="L60" s="30">
        <v>617.24300000000005</v>
      </c>
    </row>
    <row r="61" spans="1:30" x14ac:dyDescent="0.35">
      <c r="A61" s="27" t="s">
        <v>85</v>
      </c>
      <c r="B61" s="28">
        <v>43290</v>
      </c>
      <c r="C61" s="29">
        <v>0.83980324074074064</v>
      </c>
      <c r="D61" s="27" t="s">
        <v>42</v>
      </c>
      <c r="E61" s="30">
        <v>2.383</v>
      </c>
      <c r="F61" s="30">
        <v>30.380600000000001</v>
      </c>
      <c r="G61" s="30" t="s">
        <v>43</v>
      </c>
      <c r="H61" s="30">
        <v>3.64</v>
      </c>
      <c r="I61" s="30">
        <v>2629.7687999999998</v>
      </c>
      <c r="J61" s="30" t="s">
        <v>44</v>
      </c>
      <c r="K61" s="30">
        <v>3.1429999999999998</v>
      </c>
      <c r="L61" s="30">
        <v>609.71379999999999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2020-04-18T11:36:43Z</dcterms:modified>
</cp:coreProperties>
</file>