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C4D325E8-29A9-4A91-A33B-85D07C40D0B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N56" i="1"/>
  <c r="O54" i="1"/>
  <c r="O52" i="1"/>
  <c r="O50" i="1"/>
  <c r="O48" i="1"/>
  <c r="O42" i="1"/>
  <c r="O40" i="1"/>
  <c r="O38" i="1"/>
  <c r="O36" i="1"/>
  <c r="O24" i="1"/>
  <c r="O10" i="1"/>
  <c r="O6" i="1"/>
  <c r="O9" i="1"/>
  <c r="N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<sst xmlns="http://schemas.openxmlformats.org/spreadsheetml/2006/main" count="281" uniqueCount="86">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</sst>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44" zoomScale="70" zoomScaleNormal="70" workbookViewId="0">
      <selection activeCell="P63" sqref="P6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85</v>
      </c>
      <c r="B2" s="7">
        <v>43285</v>
      </c>
      <c r="C2" s="8">
        <v>0.63471064814814815</v>
      </c>
      <c r="D2" s="9" t="s">
        <v>42</v>
      </c>
      <c r="E2" s="9">
        <v>2.38</v>
      </c>
      <c r="F2" s="9">
        <v>29.403700000000001</v>
      </c>
      <c r="G2" s="9" t="s">
        <v>43</v>
      </c>
      <c r="H2" s="9">
        <v>3.6360000000000001</v>
      </c>
      <c r="I2" s="9">
        <v>2686.1302000000001</v>
      </c>
      <c r="J2" s="9" t="s">
        <v>44</v>
      </c>
      <c r="K2" s="9">
        <v>3.1429999999999998</v>
      </c>
      <c r="L2" s="9">
        <v>624.30319999999995</v>
      </c>
      <c r="M2" s="4">
        <f>AVERAGE(F2:F5,F16:F19,F30:F33,F44:F47,F58:F61)</f>
        <v>29.064974999999997</v>
      </c>
      <c r="N2" s="4">
        <f>STDEV(F2:F5,F16:F19,F30:F33,F44:F47,G58:G61)</f>
        <v>0.21278825537374019</v>
      </c>
      <c r="O2" s="4">
        <v>4.08</v>
      </c>
      <c r="P2" s="4">
        <f>AVERAGE(I2:I5,I16:I19,I30:I33,I44:I47,I58:I61)</f>
        <v>2671.9593399999999</v>
      </c>
      <c r="Q2" s="4">
        <f>STDEV(I2:I5,I16:I19,I30:I33,I44:I47,I58:I61)</f>
        <v>27.502461048698176</v>
      </c>
      <c r="R2" s="4">
        <v>393.3</v>
      </c>
      <c r="S2" s="4">
        <f>AVERAGE(L2:L5,L16:L19,L30:L33,L44:L47,L58:L61)</f>
        <v>615.07337000000007</v>
      </c>
      <c r="T2" s="4">
        <f>STDEV(L2:L5,L16:L19,L30:L33,L44:L47,L58:L61)</f>
        <v>6.2216028884169203</v>
      </c>
      <c r="U2" s="4">
        <v>399</v>
      </c>
      <c r="AD2" s="7">
        <v>43109</v>
      </c>
      <c r="AE2" s="6">
        <f>(N2/M2)^2</f>
        <v>5.3598841178520242E-5</v>
      </c>
      <c r="AF2" s="6">
        <f>(T2/S2)^2</f>
        <v>1.0231768994700123E-4</v>
      </c>
      <c r="AG2" s="6">
        <f>(T2/S2)^2</f>
        <v>1.0231768994700123E-4</v>
      </c>
    </row>
    <row r="3" spans="1:33" x14ac:dyDescent="0.35">
      <c r="A3" s="5" t="s">
        <v>85</v>
      </c>
      <c r="B3" s="7">
        <v>43285</v>
      </c>
      <c r="C3" s="8">
        <v>0.63815972222222228</v>
      </c>
      <c r="D3" s="9" t="s">
        <v>42</v>
      </c>
      <c r="E3" s="9">
        <v>2.383</v>
      </c>
      <c r="F3" s="9">
        <v>29.210999999999999</v>
      </c>
      <c r="G3" s="9" t="s">
        <v>43</v>
      </c>
      <c r="H3" s="9">
        <v>3.6360000000000001</v>
      </c>
      <c r="I3" s="9">
        <v>2717.2779999999998</v>
      </c>
      <c r="J3" s="9" t="s">
        <v>44</v>
      </c>
      <c r="K3" s="9">
        <v>3.1429999999999998</v>
      </c>
      <c r="L3" s="9">
        <v>619.79399999999998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85</v>
      </c>
      <c r="B4" s="7">
        <v>43285</v>
      </c>
      <c r="C4" s="8">
        <v>0.6416087962962963</v>
      </c>
      <c r="D4" s="9" t="s">
        <v>42</v>
      </c>
      <c r="E4" s="9">
        <v>2.38</v>
      </c>
      <c r="F4" s="9">
        <v>28.860399999999998</v>
      </c>
      <c r="G4" s="9" t="s">
        <v>43</v>
      </c>
      <c r="H4" s="9">
        <v>3.633</v>
      </c>
      <c r="I4" s="9">
        <v>2742.7804000000001</v>
      </c>
      <c r="J4" s="9" t="s">
        <v>44</v>
      </c>
      <c r="K4" s="9">
        <v>3.1360000000000001</v>
      </c>
      <c r="L4" s="9">
        <v>625.71680000000003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85</v>
      </c>
      <c r="B5" s="7">
        <v>43285</v>
      </c>
      <c r="C5" s="8">
        <v>0.64505787037037032</v>
      </c>
      <c r="D5" s="9" t="s">
        <v>42</v>
      </c>
      <c r="E5" s="9">
        <v>2.3759999999999999</v>
      </c>
      <c r="F5" s="9">
        <v>29.041599999999999</v>
      </c>
      <c r="G5" s="9" t="s">
        <v>43</v>
      </c>
      <c r="H5" s="9">
        <v>3.633</v>
      </c>
      <c r="I5" s="9">
        <v>2698.0542</v>
      </c>
      <c r="J5" s="9" t="s">
        <v>44</v>
      </c>
      <c r="K5" s="9">
        <v>3.14</v>
      </c>
      <c r="L5" s="9">
        <v>626.17939999999999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11" t="s">
        <v>45</v>
      </c>
      <c r="B6" s="27">
        <v>43285</v>
      </c>
      <c r="C6" s="28">
        <v>0.64850694444444446</v>
      </c>
      <c r="D6" s="29" t="s">
        <v>42</v>
      </c>
      <c r="E6" s="29">
        <v>2.38</v>
      </c>
      <c r="F6" s="29">
        <v>15.204599999999999</v>
      </c>
      <c r="G6" s="29" t="s">
        <v>43</v>
      </c>
      <c r="H6" s="29">
        <v>3.6360000000000001</v>
      </c>
      <c r="I6" s="29">
        <v>2699.9960000000001</v>
      </c>
      <c r="J6" s="29" t="s">
        <v>44</v>
      </c>
      <c r="K6" s="29">
        <v>3.14</v>
      </c>
      <c r="L6" s="29">
        <v>427.95620000000002</v>
      </c>
      <c r="O6" s="10">
        <f>($O$2/$M$2)*F6</f>
        <v>2.1343478877927815</v>
      </c>
      <c r="R6" s="10">
        <f t="shared" ref="R6:R15" si="0">($R$2/$P$2)*I6</f>
        <v>397.4268660839727</v>
      </c>
      <c r="U6" s="10">
        <f>($S$2/$U$2)*L6</f>
        <v>659.71043144459657</v>
      </c>
      <c r="V6" s="3">
        <v>0</v>
      </c>
      <c r="W6" s="11" t="s">
        <v>33</v>
      </c>
      <c r="X6" s="2">
        <f>SLOPE(O6:O10,$V$6:$V$10)</f>
        <v>7.931195536896585E-5</v>
      </c>
      <c r="Y6" s="2">
        <f>RSQ(O6:O10,$V$6:$V$10)</f>
        <v>6.3314098620255201E-3</v>
      </c>
      <c r="Z6" s="2">
        <f>SLOPE($R6:$R10,$V$6:$V$10)</f>
        <v>9.8161132564614562</v>
      </c>
      <c r="AA6" s="2">
        <f>RSQ(R6:R10,$V$6:$V$10)</f>
        <v>0.9945955524493203</v>
      </c>
      <c r="AB6" s="2">
        <f>SLOPE(U6:U10,$V$6:$V$10)</f>
        <v>-7.8923625055790578E-2</v>
      </c>
      <c r="AC6" s="2">
        <f>RSQ(U6:U10,$V$6:$V$10)</f>
        <v>9.2466316834692946E-2</v>
      </c>
      <c r="AD6" s="7">
        <v>43109</v>
      </c>
      <c r="AE6" s="2"/>
    </row>
    <row r="7" spans="1:33" x14ac:dyDescent="0.35">
      <c r="A7" s="11" t="s">
        <v>46</v>
      </c>
      <c r="B7" s="27">
        <v>43285</v>
      </c>
      <c r="C7" s="28">
        <v>0.65194444444444444</v>
      </c>
      <c r="D7" s="29" t="s">
        <v>42</v>
      </c>
      <c r="E7" s="29">
        <v>2.3759999999999999</v>
      </c>
      <c r="F7" s="29">
        <v>15.383100000000001</v>
      </c>
      <c r="G7" s="29" t="s">
        <v>43</v>
      </c>
      <c r="H7" s="29">
        <v>3.633</v>
      </c>
      <c r="I7" s="29">
        <v>3391.3508999999999</v>
      </c>
      <c r="J7" s="29" t="s">
        <v>44</v>
      </c>
      <c r="K7" s="29">
        <v>3.1429999999999998</v>
      </c>
      <c r="L7" s="29">
        <v>432.92700000000002</v>
      </c>
      <c r="O7" s="10">
        <f>($O$2/$M$2)*F7</f>
        <v>2.1594048506836843</v>
      </c>
      <c r="R7" s="10">
        <f t="shared" si="0"/>
        <v>499.19109508979278</v>
      </c>
      <c r="U7" s="10">
        <f>($S$2/$U$2)*L7</f>
        <v>667.37310489721813</v>
      </c>
      <c r="V7" s="3">
        <v>10</v>
      </c>
      <c r="W7" s="13" t="s">
        <v>34</v>
      </c>
      <c r="X7" s="2">
        <f>SLOPE($O11:$O15,$V$6:$V$10)</f>
        <v>-2.1129266410860525E-3</v>
      </c>
      <c r="Y7" s="2">
        <f>RSQ(O11:O15,$V$6:$V$10)</f>
        <v>0.92311821667879923</v>
      </c>
      <c r="Z7" s="2">
        <f>SLOPE($R11:$R15,$V$6:$V$10)</f>
        <v>10.646399412574894</v>
      </c>
      <c r="AA7" s="2">
        <f>RSQ(R11:R15,$V$6:$V$10)</f>
        <v>0.96556249714115794</v>
      </c>
      <c r="AB7" s="2">
        <f>SLOPE(U11:U15,$V$6:$V$10)</f>
        <v>0.15247653426927285</v>
      </c>
      <c r="AC7" s="2">
        <f>RSQ(U11:U15,$V$6:$V$10)</f>
        <v>0.30065064482168519</v>
      </c>
      <c r="AD7" s="7">
        <v>43109</v>
      </c>
      <c r="AE7" s="2"/>
    </row>
    <row r="8" spans="1:33" x14ac:dyDescent="0.35">
      <c r="A8" s="11" t="s">
        <v>47</v>
      </c>
      <c r="B8" s="27">
        <v>43285</v>
      </c>
      <c r="C8" s="28">
        <v>0.65539351851851857</v>
      </c>
      <c r="D8" s="29" t="s">
        <v>42</v>
      </c>
      <c r="E8" s="29">
        <v>2.383</v>
      </c>
      <c r="F8" s="29">
        <v>15.4895</v>
      </c>
      <c r="G8" s="29" t="s">
        <v>43</v>
      </c>
      <c r="H8" s="29">
        <v>3.64</v>
      </c>
      <c r="I8" s="29">
        <v>4201.9210999999996</v>
      </c>
      <c r="J8" s="29" t="s">
        <v>44</v>
      </c>
      <c r="K8" s="29">
        <v>3.1429999999999998</v>
      </c>
      <c r="L8" s="29">
        <v>428.3005</v>
      </c>
      <c r="O8" s="10">
        <f>($O$2/$M$2)*F8</f>
        <v>2.1743407658186529</v>
      </c>
      <c r="R8" s="10">
        <f t="shared" si="0"/>
        <v>618.50326234006229</v>
      </c>
      <c r="U8" s="10">
        <f>($S$2/$U$2)*L8</f>
        <v>660.24118272602766</v>
      </c>
      <c r="V8" s="3">
        <v>20</v>
      </c>
      <c r="W8" s="15" t="s">
        <v>35</v>
      </c>
      <c r="X8" s="2">
        <f>SLOPE($O20:$O24,$V$6:$V$10)</f>
        <v>2.5548275888763071E-4</v>
      </c>
      <c r="Y8" s="2">
        <f>RSQ(O20:O24,$V$6:$V$10)</f>
        <v>3.3199546231440717E-2</v>
      </c>
      <c r="Z8" s="2">
        <f>SLOPE($R20:$R24,$V$6:$V$10)</f>
        <v>11.686283362156253</v>
      </c>
      <c r="AA8" s="2">
        <f>RSQ(R20:R24,$V$6:$V$10)</f>
        <v>0.96036216899615667</v>
      </c>
      <c r="AB8" s="2">
        <f>SLOPE($U20:$U24,$V$6:$V$10)</f>
        <v>0.44354035202160619</v>
      </c>
      <c r="AC8" s="2">
        <f>RSQ(U20:U24,$V$6:$V$10)</f>
        <v>0.34065165208578546</v>
      </c>
      <c r="AD8" s="7">
        <v>43109</v>
      </c>
      <c r="AE8" s="2"/>
    </row>
    <row r="9" spans="1:33" x14ac:dyDescent="0.35">
      <c r="A9" s="11" t="s">
        <v>48</v>
      </c>
      <c r="B9" s="27">
        <v>43285</v>
      </c>
      <c r="C9" s="28">
        <v>0.65884259259259259</v>
      </c>
      <c r="D9" s="29" t="s">
        <v>42</v>
      </c>
      <c r="E9" s="29">
        <v>2.3759999999999999</v>
      </c>
      <c r="F9" s="29">
        <v>15.2568</v>
      </c>
      <c r="G9" s="29" t="s">
        <v>43</v>
      </c>
      <c r="H9" s="29">
        <v>3.633</v>
      </c>
      <c r="I9" s="29">
        <v>4664.2002000000002</v>
      </c>
      <c r="J9" s="29" t="s">
        <v>44</v>
      </c>
      <c r="K9" s="29">
        <v>3.14</v>
      </c>
      <c r="L9" s="29">
        <v>425.59219999999999</v>
      </c>
      <c r="O9" s="10">
        <f t="shared" ref="O9:O15" si="1">($O$2/$M$2)*F9</f>
        <v>2.1416754702180203</v>
      </c>
      <c r="R9" s="10">
        <f t="shared" si="0"/>
        <v>686.54859795134462</v>
      </c>
      <c r="U9" s="10">
        <f>($S$2/$U$2)*L9</f>
        <v>656.06623734264167</v>
      </c>
      <c r="V9" s="3">
        <v>30</v>
      </c>
      <c r="W9" s="18" t="s">
        <v>36</v>
      </c>
      <c r="X9" s="2">
        <f>SLOPE($O25:$O29,$V$6:$V$10)</f>
        <v>-4.7573135707152736E-3</v>
      </c>
      <c r="Y9" s="2">
        <f>RSQ(O25:O29,$V$6:$V$10)</f>
        <v>0.75031078722341416</v>
      </c>
      <c r="Z9" s="2">
        <f>SLOPE($R25:$R29,$V$6:$V$10)</f>
        <v>43.505045772739933</v>
      </c>
      <c r="AA9" s="2">
        <f>RSQ(R25:R29,$V$6:$V$10)</f>
        <v>0.98501911929981911</v>
      </c>
      <c r="AB9" s="2">
        <f>SLOPE(U25:U29,$V$6:$V$10)</f>
        <v>4.4188751576267187</v>
      </c>
      <c r="AC9" s="2">
        <f>RSQ(U25:U29,$V$6:$V$10)</f>
        <v>0.95914524147563762</v>
      </c>
      <c r="AD9" s="7">
        <v>43109</v>
      </c>
      <c r="AE9" s="2"/>
    </row>
    <row r="10" spans="1:33" x14ac:dyDescent="0.35">
      <c r="A10" s="11" t="s">
        <v>49</v>
      </c>
      <c r="B10" s="27">
        <v>43285</v>
      </c>
      <c r="C10" s="28">
        <v>0.66229166666666661</v>
      </c>
      <c r="D10" s="29" t="s">
        <v>42</v>
      </c>
      <c r="E10" s="29">
        <v>2.3860000000000001</v>
      </c>
      <c r="F10" s="29">
        <v>15.295999999999999</v>
      </c>
      <c r="G10" s="29" t="s">
        <v>43</v>
      </c>
      <c r="H10" s="29">
        <v>3.6429999999999998</v>
      </c>
      <c r="I10" s="29">
        <v>5397.9542000000001</v>
      </c>
      <c r="J10" s="29" t="s">
        <v>44</v>
      </c>
      <c r="K10" s="29">
        <v>3.1459999999999999</v>
      </c>
      <c r="L10" s="29">
        <v>429.06369999999998</v>
      </c>
      <c r="O10" s="10">
        <f t="shared" si="1"/>
        <v>2.1471781757940618</v>
      </c>
      <c r="R10" s="10">
        <f t="shared" si="0"/>
        <v>794.5537774762696</v>
      </c>
      <c r="U10" s="10">
        <f>($S$2/$U$2)*L10</f>
        <v>661.41768396909526</v>
      </c>
      <c r="V10" s="3">
        <v>40</v>
      </c>
      <c r="W10" s="20" t="s">
        <v>37</v>
      </c>
      <c r="X10" s="2">
        <f>SLOPE($O34:$O38,$V$6:$V$10)</f>
        <v>-1.9105056859674007E-4</v>
      </c>
      <c r="Y10" s="2">
        <f>RSQ(O34:O38,$V$6:$V$10)</f>
        <v>7.8848851321947008E-2</v>
      </c>
      <c r="Z10" s="2">
        <f>SLOPE($R34:$R38,$V$6:$V$10)</f>
        <v>18.688116692149958</v>
      </c>
      <c r="AA10" s="2">
        <f>RSQ(R34:R38,$V$6:$V$10)</f>
        <v>0.99347073816484022</v>
      </c>
      <c r="AB10" s="2">
        <f>SLOPE(U34:U38,$V$6:$V$10)</f>
        <v>6.1646075354136659E-2</v>
      </c>
      <c r="AC10" s="2">
        <f>RSQ(U34:U38,$V$6:$V$10)</f>
        <v>7.6189529749930748E-2</v>
      </c>
      <c r="AD10" s="7">
        <v>43109</v>
      </c>
      <c r="AE10" s="2"/>
    </row>
    <row r="11" spans="1:33" x14ac:dyDescent="0.35">
      <c r="A11" s="11" t="s">
        <v>50</v>
      </c>
      <c r="B11" s="27">
        <v>43285</v>
      </c>
      <c r="C11" s="28">
        <v>0.66572916666666659</v>
      </c>
      <c r="D11" s="29" t="s">
        <v>42</v>
      </c>
      <c r="E11" s="29">
        <v>2.3860000000000001</v>
      </c>
      <c r="F11" s="29">
        <v>15.254</v>
      </c>
      <c r="G11" s="29" t="s">
        <v>43</v>
      </c>
      <c r="H11" s="29">
        <v>3.6429999999999998</v>
      </c>
      <c r="I11" s="29">
        <v>2628.5493999999999</v>
      </c>
      <c r="J11" s="29" t="s">
        <v>44</v>
      </c>
      <c r="K11" s="29">
        <v>3.1459999999999999</v>
      </c>
      <c r="L11" s="29">
        <v>425.66300000000001</v>
      </c>
      <c r="O11" s="12">
        <f t="shared" si="1"/>
        <v>2.1412824198197318</v>
      </c>
      <c r="R11" s="12">
        <f t="shared" si="0"/>
        <v>386.91025852960769</v>
      </c>
      <c r="U11" s="12">
        <f>($S$2/$U$2)*L11</f>
        <v>656.17537818122821</v>
      </c>
      <c r="V11" s="3"/>
      <c r="W11" s="21" t="s">
        <v>38</v>
      </c>
      <c r="X11" s="2">
        <f>SLOPE($O39:$O43,$V$6:$V$10)</f>
        <v>-4.4147982236351522E-3</v>
      </c>
      <c r="Y11" s="2">
        <f>RSQ(O39:O43,$V$6:$V$10)</f>
        <v>0.93523593294490914</v>
      </c>
      <c r="Z11" s="2">
        <f>SLOPE($R39:$R43,$V$6:$V$10)</f>
        <v>21.129138935212993</v>
      </c>
      <c r="AA11" s="2">
        <f>RSQ(R39:R43,$V$6:$V$10)</f>
        <v>0.97445024445503725</v>
      </c>
      <c r="AB11" s="2">
        <f>SLOPE($U39:$U43,$V$6:$V$10)</f>
        <v>0.7331797893381452</v>
      </c>
      <c r="AC11" s="2">
        <f>RSQ(U39:U43,$V$6:$V$10)</f>
        <v>0.60003280580629614</v>
      </c>
      <c r="AD11" s="7">
        <v>43109</v>
      </c>
      <c r="AE11" s="2"/>
    </row>
    <row r="12" spans="1:33" x14ac:dyDescent="0.35">
      <c r="A12" s="11" t="s">
        <v>51</v>
      </c>
      <c r="B12" s="27">
        <v>43285</v>
      </c>
      <c r="C12" s="28">
        <v>0.66917824074074073</v>
      </c>
      <c r="D12" s="29" t="s">
        <v>42</v>
      </c>
      <c r="E12" s="29">
        <v>2.38</v>
      </c>
      <c r="F12" s="29">
        <v>14.956200000000001</v>
      </c>
      <c r="G12" s="29" t="s">
        <v>43</v>
      </c>
      <c r="H12" s="29">
        <v>3.633</v>
      </c>
      <c r="I12" s="29">
        <v>3794.4297999999999</v>
      </c>
      <c r="J12" s="29" t="s">
        <v>44</v>
      </c>
      <c r="K12" s="29">
        <v>3.1360000000000001</v>
      </c>
      <c r="L12" s="29">
        <v>429.78879999999998</v>
      </c>
      <c r="O12" s="12">
        <f t="shared" si="1"/>
        <v>2.0994787024588879</v>
      </c>
      <c r="R12" s="12">
        <f t="shared" si="0"/>
        <v>558.5224363256965</v>
      </c>
      <c r="U12" s="12">
        <f>($S$2/$U$2)*L12</f>
        <v>662.53545264224567</v>
      </c>
      <c r="V12" s="3"/>
      <c r="W12" s="23" t="s">
        <v>39</v>
      </c>
      <c r="X12" s="2">
        <f>SLOPE($O48:$O52,$V$6:$V$10)</f>
        <v>-6.9366376540836534E-3</v>
      </c>
      <c r="Y12" s="2">
        <f>RSQ(O48:O52,$V$6:$V$10)</f>
        <v>0.97221126213016495</v>
      </c>
      <c r="Z12" s="2">
        <f>SLOPE($R48:$R52,$V$6:$V$10)</f>
        <v>10.897290801775451</v>
      </c>
      <c r="AA12" s="2">
        <f>RSQ(R48:R52,$V$6:$V$10)</f>
        <v>0.97059895715918698</v>
      </c>
      <c r="AB12" s="2">
        <f>SLOPE(U48:U52,$V$6:$V$10)</f>
        <v>-0.10570012740391235</v>
      </c>
      <c r="AC12" s="2">
        <f>RSQ(U48:U52,$V$6:$V$10)</f>
        <v>5.1019908245725831E-2</v>
      </c>
      <c r="AD12" s="7">
        <v>43109</v>
      </c>
      <c r="AE12" s="2"/>
    </row>
    <row r="13" spans="1:33" x14ac:dyDescent="0.35">
      <c r="A13" s="11" t="s">
        <v>52</v>
      </c>
      <c r="B13" s="27">
        <v>43285</v>
      </c>
      <c r="C13" s="28">
        <v>0.67262731481481486</v>
      </c>
      <c r="D13" s="29" t="s">
        <v>42</v>
      </c>
      <c r="E13" s="29">
        <v>2.383</v>
      </c>
      <c r="F13" s="29">
        <v>15.193</v>
      </c>
      <c r="G13" s="29" t="s">
        <v>43</v>
      </c>
      <c r="H13" s="29">
        <v>3.6360000000000001</v>
      </c>
      <c r="I13" s="29">
        <v>4476.5526</v>
      </c>
      <c r="J13" s="29" t="s">
        <v>44</v>
      </c>
      <c r="K13" s="29">
        <v>3.1429999999999998</v>
      </c>
      <c r="L13" s="29">
        <v>426.79919999999998</v>
      </c>
      <c r="N13" s="12">
        <f>($O$2/$M$2)*F13</f>
        <v>2.1327195361427287</v>
      </c>
      <c r="R13" s="12">
        <f t="shared" si="0"/>
        <v>658.92774310704897</v>
      </c>
      <c r="U13" s="12">
        <f>($S$2/$U$2)*L13</f>
        <v>657.92687282532336</v>
      </c>
      <c r="V13" s="3"/>
      <c r="W13" s="25" t="s">
        <v>40</v>
      </c>
      <c r="X13" s="2">
        <f>SLOPE($O53:$O57,$V$6:$V$10)</f>
        <v>-4.1421094830265161E-3</v>
      </c>
      <c r="Y13" s="2">
        <f>RSQ(O53:O57,$V$6:$V$10)</f>
        <v>0.74130091645837237</v>
      </c>
      <c r="Z13" s="2">
        <f>SLOPE($R53:$R57,$V$6:$V$10)</f>
        <v>16.103342436341116</v>
      </c>
      <c r="AA13" s="2">
        <f>RSQ(R53:R57,$V$6:$V$10)</f>
        <v>0.82830493903132862</v>
      </c>
      <c r="AB13" s="2">
        <f>SLOPE(U53:U57,$V$6:$V$10)</f>
        <v>0.27018523699223013</v>
      </c>
      <c r="AC13" s="2">
        <f>RSQ(U53:U57,$V$6:$V$10)</f>
        <v>0.25105543716020912</v>
      </c>
      <c r="AD13" s="7">
        <v>43109</v>
      </c>
      <c r="AE13" s="2"/>
    </row>
    <row r="14" spans="1:33" x14ac:dyDescent="0.35">
      <c r="A14" s="11" t="s">
        <v>53</v>
      </c>
      <c r="B14" s="27">
        <v>43285</v>
      </c>
      <c r="C14" s="28">
        <v>0.67606481481481484</v>
      </c>
      <c r="D14" s="29" t="s">
        <v>42</v>
      </c>
      <c r="E14" s="29">
        <v>2.38</v>
      </c>
      <c r="F14" s="29">
        <v>14.827400000000001</v>
      </c>
      <c r="G14" s="29" t="s">
        <v>43</v>
      </c>
      <c r="H14" s="29">
        <v>3.6360000000000001</v>
      </c>
      <c r="I14" s="29">
        <v>5176.9935999999998</v>
      </c>
      <c r="J14" s="29" t="s">
        <v>44</v>
      </c>
      <c r="K14" s="29">
        <v>3.14</v>
      </c>
      <c r="L14" s="29">
        <v>426.20519999999999</v>
      </c>
      <c r="O14" s="12">
        <f t="shared" si="1"/>
        <v>2.0813983841376094</v>
      </c>
      <c r="R14" s="12">
        <f t="shared" si="0"/>
        <v>762.02940381570329</v>
      </c>
      <c r="U14" s="12">
        <f>($S$2/$U$2)*L14</f>
        <v>657.01119968803016</v>
      </c>
      <c r="AD14" s="7">
        <v>43109</v>
      </c>
    </row>
    <row r="15" spans="1:33" x14ac:dyDescent="0.35">
      <c r="A15" s="11" t="s">
        <v>54</v>
      </c>
      <c r="B15" s="27">
        <v>43285</v>
      </c>
      <c r="C15" s="28">
        <v>0.67951388888888886</v>
      </c>
      <c r="D15" s="29" t="s">
        <v>42</v>
      </c>
      <c r="E15" s="29">
        <v>2.383</v>
      </c>
      <c r="F15" s="29">
        <v>14.565799999999999</v>
      </c>
      <c r="G15" s="29" t="s">
        <v>43</v>
      </c>
      <c r="H15" s="29">
        <v>3.64</v>
      </c>
      <c r="I15" s="29">
        <v>5553.6858000000002</v>
      </c>
      <c r="J15" s="29" t="s">
        <v>44</v>
      </c>
      <c r="K15" s="29">
        <v>3.1459999999999999</v>
      </c>
      <c r="L15" s="29">
        <v>432.40039999999999</v>
      </c>
      <c r="O15" s="12">
        <f t="shared" si="1"/>
        <v>2.0446762469260684</v>
      </c>
      <c r="R15" s="12">
        <f t="shared" si="0"/>
        <v>817.47674541334902</v>
      </c>
      <c r="U15" s="12">
        <f>($S$2/$U$2)*L15</f>
        <v>666.56133137179961</v>
      </c>
      <c r="AD15" s="7">
        <v>43109</v>
      </c>
    </row>
    <row r="16" spans="1:33" x14ac:dyDescent="0.35">
      <c r="A16" s="5" t="s">
        <v>85</v>
      </c>
      <c r="B16" s="7">
        <v>43285</v>
      </c>
      <c r="C16" s="8">
        <v>0.68296296296296299</v>
      </c>
      <c r="D16" s="9" t="s">
        <v>42</v>
      </c>
      <c r="E16" s="9">
        <v>2.383</v>
      </c>
      <c r="F16" s="9">
        <v>29.280200000000001</v>
      </c>
      <c r="G16" s="9" t="s">
        <v>43</v>
      </c>
      <c r="H16" s="9">
        <v>3.64</v>
      </c>
      <c r="I16" s="9">
        <v>2648.2175999999999</v>
      </c>
      <c r="J16" s="9" t="s">
        <v>44</v>
      </c>
      <c r="K16" s="9">
        <v>3.1459999999999999</v>
      </c>
      <c r="L16" s="9">
        <v>619.70989999999995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85</v>
      </c>
      <c r="B17" s="7">
        <v>43285</v>
      </c>
      <c r="C17" s="8">
        <v>0.68640046296296298</v>
      </c>
      <c r="D17" s="9" t="s">
        <v>42</v>
      </c>
      <c r="E17" s="9">
        <v>2.3759999999999999</v>
      </c>
      <c r="F17" s="9">
        <v>28.934200000000001</v>
      </c>
      <c r="G17" s="9" t="s">
        <v>43</v>
      </c>
      <c r="H17" s="9">
        <v>3.633</v>
      </c>
      <c r="I17" s="9">
        <v>2679.8173999999999</v>
      </c>
      <c r="J17" s="9" t="s">
        <v>44</v>
      </c>
      <c r="K17" s="9">
        <v>3.1360000000000001</v>
      </c>
      <c r="L17" s="9">
        <v>616.23929999999996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85</v>
      </c>
      <c r="B18" s="7">
        <v>43285</v>
      </c>
      <c r="C18" s="8">
        <v>0.68984953703703711</v>
      </c>
      <c r="D18" s="9" t="s">
        <v>42</v>
      </c>
      <c r="E18" s="9">
        <v>2.38</v>
      </c>
      <c r="F18" s="9">
        <v>29.011600000000001</v>
      </c>
      <c r="G18" s="9" t="s">
        <v>43</v>
      </c>
      <c r="H18" s="9">
        <v>3.64</v>
      </c>
      <c r="I18" s="9">
        <v>2695.9877000000001</v>
      </c>
      <c r="J18" s="9" t="s">
        <v>44</v>
      </c>
      <c r="K18" s="9">
        <v>3.1429999999999998</v>
      </c>
      <c r="L18" s="9">
        <v>614.08309999999994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85</v>
      </c>
      <c r="B19" s="7">
        <v>43285</v>
      </c>
      <c r="C19" s="8">
        <v>0.69329861111111113</v>
      </c>
      <c r="D19" s="9" t="s">
        <v>42</v>
      </c>
      <c r="E19" s="9">
        <v>2.383</v>
      </c>
      <c r="F19" s="9">
        <v>29.138999999999999</v>
      </c>
      <c r="G19" s="9" t="s">
        <v>43</v>
      </c>
      <c r="H19" s="9">
        <v>3.64</v>
      </c>
      <c r="I19" s="9">
        <v>2655.5569999999998</v>
      </c>
      <c r="J19" s="9" t="s">
        <v>44</v>
      </c>
      <c r="K19" s="9">
        <v>3.1429999999999998</v>
      </c>
      <c r="L19" s="9">
        <v>620.31759999999997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11" t="s">
        <v>55</v>
      </c>
      <c r="B20" s="27">
        <v>43285</v>
      </c>
      <c r="C20" s="28">
        <v>0.69674768518518526</v>
      </c>
      <c r="D20" s="29" t="s">
        <v>42</v>
      </c>
      <c r="E20" s="29">
        <v>2.383</v>
      </c>
      <c r="F20" s="29">
        <v>15.1738</v>
      </c>
      <c r="G20" s="29" t="s">
        <v>43</v>
      </c>
      <c r="H20" s="29">
        <v>3.64</v>
      </c>
      <c r="I20" s="29">
        <v>2909.7055999999998</v>
      </c>
      <c r="J20" s="29" t="s">
        <v>44</v>
      </c>
      <c r="K20" s="29">
        <v>3.1429999999999998</v>
      </c>
      <c r="L20" s="29">
        <v>422.21420000000001</v>
      </c>
      <c r="O20" s="14">
        <f t="shared" ref="O20:O29" si="2">($O$2/$M$2)*F20</f>
        <v>2.1300243334116065</v>
      </c>
      <c r="P20" s="3"/>
      <c r="R20" s="14">
        <f t="shared" ref="R20:R29" si="3">($R$2/$P$2)*I20</f>
        <v>428.29514482057948</v>
      </c>
      <c r="S20" s="3"/>
      <c r="U20" s="14">
        <f t="shared" ref="U20:U26" si="4">($S$2/$U$2)*L20</f>
        <v>650.85892445076195</v>
      </c>
      <c r="AD20" s="7">
        <v>43109</v>
      </c>
    </row>
    <row r="21" spans="1:30" x14ac:dyDescent="0.35">
      <c r="A21" s="11" t="s">
        <v>56</v>
      </c>
      <c r="B21" s="27">
        <v>43285</v>
      </c>
      <c r="C21" s="28">
        <v>0.70018518518518524</v>
      </c>
      <c r="D21" s="29" t="s">
        <v>42</v>
      </c>
      <c r="E21" s="29">
        <v>2.3759999999999999</v>
      </c>
      <c r="F21" s="29">
        <v>14.923400000000001</v>
      </c>
      <c r="G21" s="29" t="s">
        <v>43</v>
      </c>
      <c r="H21" s="29">
        <v>3.6360000000000001</v>
      </c>
      <c r="I21" s="29">
        <v>4133.2668000000003</v>
      </c>
      <c r="J21" s="29" t="s">
        <v>44</v>
      </c>
      <c r="K21" s="29">
        <v>3.1429999999999998</v>
      </c>
      <c r="L21" s="29">
        <v>435.53059999999999</v>
      </c>
      <c r="O21" s="14">
        <f t="shared" si="2"/>
        <v>2.0948743977932205</v>
      </c>
      <c r="P21" s="3"/>
      <c r="R21" s="14">
        <f t="shared" si="3"/>
        <v>608.39766837170509</v>
      </c>
      <c r="S21" s="3"/>
      <c r="U21" s="14">
        <f t="shared" si="4"/>
        <v>671.38665132862661</v>
      </c>
      <c r="AD21" s="7">
        <v>43109</v>
      </c>
    </row>
    <row r="22" spans="1:30" x14ac:dyDescent="0.35">
      <c r="A22" s="11" t="s">
        <v>57</v>
      </c>
      <c r="B22" s="27">
        <v>43285</v>
      </c>
      <c r="C22" s="28">
        <v>0.7036458333333333</v>
      </c>
      <c r="D22" s="29" t="s">
        <v>42</v>
      </c>
      <c r="E22" s="29">
        <v>2.3860000000000001</v>
      </c>
      <c r="F22" s="29">
        <v>14.827299999999999</v>
      </c>
      <c r="G22" s="29" t="s">
        <v>43</v>
      </c>
      <c r="H22" s="29">
        <v>3.6429999999999998</v>
      </c>
      <c r="I22" s="29">
        <v>5120.4116000000004</v>
      </c>
      <c r="J22" s="29" t="s">
        <v>44</v>
      </c>
      <c r="K22" s="29">
        <v>3.15</v>
      </c>
      <c r="L22" s="29">
        <v>442.5274</v>
      </c>
      <c r="O22" s="14">
        <f t="shared" si="2"/>
        <v>2.0813843466233846</v>
      </c>
      <c r="P22" s="3"/>
      <c r="R22" s="14">
        <f t="shared" si="3"/>
        <v>753.7007963152613</v>
      </c>
      <c r="S22" s="3"/>
      <c r="U22" s="14">
        <f t="shared" si="4"/>
        <v>682.1724792865615</v>
      </c>
      <c r="AD22" s="7">
        <v>43109</v>
      </c>
    </row>
    <row r="23" spans="1:30" x14ac:dyDescent="0.35">
      <c r="A23" s="11" t="s">
        <v>58</v>
      </c>
      <c r="B23" s="27">
        <v>43285</v>
      </c>
      <c r="C23" s="28">
        <v>0.70708333333333329</v>
      </c>
      <c r="D23" s="29" t="s">
        <v>42</v>
      </c>
      <c r="E23" s="29">
        <v>2.38</v>
      </c>
      <c r="F23" s="29">
        <v>15.0802</v>
      </c>
      <c r="G23" s="29" t="s">
        <v>43</v>
      </c>
      <c r="H23" s="29">
        <v>3.64</v>
      </c>
      <c r="I23" s="29">
        <v>5403.0266000000001</v>
      </c>
      <c r="J23" s="29" t="s">
        <v>44</v>
      </c>
      <c r="K23" s="29">
        <v>3.1459999999999999</v>
      </c>
      <c r="L23" s="29">
        <v>431.34480000000002</v>
      </c>
      <c r="O23" s="14">
        <f t="shared" si="2"/>
        <v>2.1168852200973856</v>
      </c>
      <c r="P23" s="3"/>
      <c r="R23" s="14">
        <f t="shared" si="3"/>
        <v>795.30041118814336</v>
      </c>
      <c r="S23" s="3"/>
      <c r="U23" s="14">
        <f t="shared" si="4"/>
        <v>664.93408463151889</v>
      </c>
      <c r="AD23" s="7">
        <v>43109</v>
      </c>
    </row>
    <row r="24" spans="1:30" x14ac:dyDescent="0.35">
      <c r="A24" s="11" t="s">
        <v>59</v>
      </c>
      <c r="B24" s="27">
        <v>43285</v>
      </c>
      <c r="C24" s="28">
        <v>0.71053240740740742</v>
      </c>
      <c r="D24" s="29" t="s">
        <v>42</v>
      </c>
      <c r="E24" s="29">
        <v>2.3860000000000001</v>
      </c>
      <c r="F24" s="29">
        <v>15.186400000000001</v>
      </c>
      <c r="G24" s="29" t="s">
        <v>43</v>
      </c>
      <c r="H24" s="29">
        <v>3.653</v>
      </c>
      <c r="I24" s="29">
        <v>6244.4766</v>
      </c>
      <c r="J24" s="29" t="s">
        <v>44</v>
      </c>
      <c r="K24" s="29">
        <v>3.1560000000000001</v>
      </c>
      <c r="L24" s="29">
        <v>438.6934</v>
      </c>
      <c r="O24" s="14">
        <f t="shared" si="2"/>
        <v>2.1317930602039055</v>
      </c>
      <c r="P24" s="3"/>
      <c r="R24" s="14">
        <f t="shared" si="3"/>
        <v>919.15794152017304</v>
      </c>
      <c r="S24" s="3"/>
      <c r="U24" s="14">
        <f t="shared" si="4"/>
        <v>676.26222540039612</v>
      </c>
      <c r="AD24" s="7">
        <v>43109</v>
      </c>
    </row>
    <row r="25" spans="1:30" x14ac:dyDescent="0.35">
      <c r="A25" s="11" t="s">
        <v>60</v>
      </c>
      <c r="B25" s="27">
        <v>43285</v>
      </c>
      <c r="C25" s="28">
        <v>0.71398148148148144</v>
      </c>
      <c r="D25" s="29" t="s">
        <v>42</v>
      </c>
      <c r="E25" s="29">
        <v>2.383</v>
      </c>
      <c r="F25" s="29">
        <v>14.5806</v>
      </c>
      <c r="G25" s="29" t="s">
        <v>43</v>
      </c>
      <c r="H25" s="29">
        <v>3.6560000000000001</v>
      </c>
      <c r="I25" s="29">
        <v>3990.7377000000001</v>
      </c>
      <c r="J25" s="29" t="s">
        <v>44</v>
      </c>
      <c r="K25" s="29">
        <v>3.1560000000000001</v>
      </c>
      <c r="L25" s="29">
        <v>434.81380000000001</v>
      </c>
      <c r="N25" s="17">
        <f>($O$2/$M$2)*F25</f>
        <v>2.0467537990313085</v>
      </c>
      <c r="P25" s="3"/>
      <c r="R25" s="17">
        <f t="shared" si="3"/>
        <v>587.41804709124062</v>
      </c>
      <c r="S25" s="3"/>
      <c r="U25" s="17">
        <f t="shared" si="4"/>
        <v>670.28167741480206</v>
      </c>
      <c r="AD25" s="7">
        <v>43109</v>
      </c>
    </row>
    <row r="26" spans="1:30" x14ac:dyDescent="0.35">
      <c r="A26" s="11" t="s">
        <v>61</v>
      </c>
      <c r="B26" s="27">
        <v>43285</v>
      </c>
      <c r="C26" s="28">
        <v>0.71743055555555557</v>
      </c>
      <c r="D26" s="29" t="s">
        <v>42</v>
      </c>
      <c r="E26" s="29">
        <v>2.3860000000000001</v>
      </c>
      <c r="F26" s="29">
        <v>14.6114</v>
      </c>
      <c r="G26" s="29" t="s">
        <v>43</v>
      </c>
      <c r="H26" s="29">
        <v>3.6560000000000001</v>
      </c>
      <c r="I26" s="29">
        <v>8220.1916000000001</v>
      </c>
      <c r="J26" s="29" t="s">
        <v>44</v>
      </c>
      <c r="K26" s="29">
        <v>3.16</v>
      </c>
      <c r="L26" s="29">
        <v>455.77420000000001</v>
      </c>
      <c r="O26" s="17">
        <f t="shared" si="2"/>
        <v>2.051077353412484</v>
      </c>
      <c r="P26" s="3"/>
      <c r="R26" s="17">
        <f t="shared" si="3"/>
        <v>1209.9740096643836</v>
      </c>
      <c r="S26" s="3"/>
      <c r="U26" s="17">
        <f t="shared" si="4"/>
        <v>702.59291517056147</v>
      </c>
      <c r="AD26" s="7">
        <v>43109</v>
      </c>
    </row>
    <row r="27" spans="1:30" x14ac:dyDescent="0.35">
      <c r="A27" s="11" t="s">
        <v>62</v>
      </c>
      <c r="B27" s="27">
        <v>43285</v>
      </c>
      <c r="C27" s="28">
        <v>0.7208796296296297</v>
      </c>
      <c r="D27" s="29" t="s">
        <v>42</v>
      </c>
      <c r="E27" s="29">
        <v>2.383</v>
      </c>
      <c r="F27" s="29">
        <v>14.340199999999999</v>
      </c>
      <c r="G27" s="29" t="s">
        <v>43</v>
      </c>
      <c r="H27" s="29">
        <v>3.6459999999999999</v>
      </c>
      <c r="I27" s="29">
        <v>11043.690699999999</v>
      </c>
      <c r="J27" s="29" t="s">
        <v>44</v>
      </c>
      <c r="K27" s="29">
        <v>3.153</v>
      </c>
      <c r="L27" s="29">
        <v>476.21080000000001</v>
      </c>
      <c r="O27" s="17">
        <f t="shared" si="2"/>
        <v>2.0130076148353817</v>
      </c>
      <c r="P27" s="3"/>
      <c r="R27" s="17">
        <f t="shared" si="3"/>
        <v>1625.5799582302027</v>
      </c>
      <c r="S27" s="3"/>
      <c r="U27" s="17">
        <f>($S$2/$U$2)*L27</f>
        <v>734.09669570525318</v>
      </c>
      <c r="AD27" s="7">
        <v>43109</v>
      </c>
    </row>
    <row r="28" spans="1:30" x14ac:dyDescent="0.35">
      <c r="A28" s="11" t="s">
        <v>63</v>
      </c>
      <c r="B28" s="27">
        <v>43285</v>
      </c>
      <c r="C28" s="28">
        <v>0.72431712962962969</v>
      </c>
      <c r="D28" s="29" t="s">
        <v>42</v>
      </c>
      <c r="E28" s="29">
        <v>2.383</v>
      </c>
      <c r="F28" s="29">
        <v>14.3904</v>
      </c>
      <c r="G28" s="29" t="s">
        <v>43</v>
      </c>
      <c r="H28" s="29">
        <v>3.6429999999999998</v>
      </c>
      <c r="I28" s="29">
        <v>13769.2646</v>
      </c>
      <c r="J28" s="29" t="s">
        <v>44</v>
      </c>
      <c r="K28" s="29">
        <v>3.1459999999999999</v>
      </c>
      <c r="L28" s="29">
        <v>504.28840000000002</v>
      </c>
      <c r="O28" s="17">
        <f t="shared" si="2"/>
        <v>2.0200544469761286</v>
      </c>
      <c r="P28" s="3"/>
      <c r="R28" s="17">
        <f t="shared" si="3"/>
        <v>2026.7717723503981</v>
      </c>
      <c r="S28" s="3"/>
      <c r="U28" s="17">
        <f>($S$2/$U$2)*L28</f>
        <v>777.37936250603525</v>
      </c>
      <c r="AD28" s="7">
        <v>43109</v>
      </c>
    </row>
    <row r="29" spans="1:30" x14ac:dyDescent="0.35">
      <c r="A29" s="11" t="s">
        <v>64</v>
      </c>
      <c r="B29" s="27">
        <v>43285</v>
      </c>
      <c r="C29" s="28">
        <v>0.72776620370370371</v>
      </c>
      <c r="D29" s="29" t="s">
        <v>42</v>
      </c>
      <c r="E29" s="29">
        <v>2.3860000000000001</v>
      </c>
      <c r="F29" s="29">
        <v>13.465</v>
      </c>
      <c r="G29" s="29" t="s">
        <v>43</v>
      </c>
      <c r="H29" s="29">
        <v>3.6459999999999999</v>
      </c>
      <c r="I29" s="29">
        <v>15994.1968</v>
      </c>
      <c r="J29" s="29" t="s">
        <v>44</v>
      </c>
      <c r="K29" s="29">
        <v>3.15</v>
      </c>
      <c r="L29" s="29">
        <v>553.8836</v>
      </c>
      <c r="O29" s="17">
        <f t="shared" si="2"/>
        <v>1.8901512903417259</v>
      </c>
      <c r="P29" s="3"/>
      <c r="R29" s="17">
        <f t="shared" si="3"/>
        <v>2354.2714543852303</v>
      </c>
      <c r="S29" s="3"/>
      <c r="U29" s="17">
        <f>($S$2/$U$2)*L29</f>
        <v>853.83221162840107</v>
      </c>
      <c r="AD29" s="7">
        <v>43109</v>
      </c>
    </row>
    <row r="30" spans="1:30" x14ac:dyDescent="0.35">
      <c r="A30" s="5" t="s">
        <v>41</v>
      </c>
      <c r="B30" s="7">
        <v>43285</v>
      </c>
      <c r="C30" s="8">
        <v>0.73120370370370369</v>
      </c>
      <c r="D30" s="9" t="s">
        <v>42</v>
      </c>
      <c r="E30" s="9">
        <v>2.3860000000000001</v>
      </c>
      <c r="F30" s="9">
        <v>28.762799999999999</v>
      </c>
      <c r="G30" s="9" t="s">
        <v>43</v>
      </c>
      <c r="H30" s="9">
        <v>3.653</v>
      </c>
      <c r="I30" s="9">
        <v>2680.9688000000001</v>
      </c>
      <c r="J30" s="9" t="s">
        <v>44</v>
      </c>
      <c r="K30" s="9">
        <v>3.1560000000000001</v>
      </c>
      <c r="L30" s="9">
        <v>604.84479999999996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43285</v>
      </c>
      <c r="C31" s="8">
        <v>0.73465277777777782</v>
      </c>
      <c r="D31" s="9" t="s">
        <v>42</v>
      </c>
      <c r="E31" s="9">
        <v>2.3860000000000001</v>
      </c>
      <c r="F31" s="9">
        <v>28.75</v>
      </c>
      <c r="G31" s="9" t="s">
        <v>43</v>
      </c>
      <c r="H31" s="9">
        <v>3.66</v>
      </c>
      <c r="I31" s="9">
        <v>2672.4094</v>
      </c>
      <c r="J31" s="9" t="s">
        <v>44</v>
      </c>
      <c r="K31" s="9">
        <v>3.1659999999999999</v>
      </c>
      <c r="L31" s="9">
        <v>612.39179999999999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43285</v>
      </c>
      <c r="C32" s="8">
        <v>0.73810185185185195</v>
      </c>
      <c r="D32" s="9" t="s">
        <v>42</v>
      </c>
      <c r="E32" s="9">
        <v>2.39</v>
      </c>
      <c r="F32" s="9">
        <v>29.037400000000002</v>
      </c>
      <c r="G32" s="9" t="s">
        <v>43</v>
      </c>
      <c r="H32" s="9">
        <v>3.6659999999999999</v>
      </c>
      <c r="I32" s="9">
        <v>2659.1505000000002</v>
      </c>
      <c r="J32" s="9" t="s">
        <v>44</v>
      </c>
      <c r="K32" s="9">
        <v>3.17</v>
      </c>
      <c r="L32" s="9">
        <v>611.02760000000001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43285</v>
      </c>
      <c r="C33" s="8">
        <v>0.74155092592592586</v>
      </c>
      <c r="D33" s="9" t="s">
        <v>42</v>
      </c>
      <c r="E33" s="9">
        <v>2.3929999999999998</v>
      </c>
      <c r="F33" s="9">
        <v>29.108000000000001</v>
      </c>
      <c r="G33" s="9" t="s">
        <v>43</v>
      </c>
      <c r="H33" s="9">
        <v>3.67</v>
      </c>
      <c r="I33" s="9">
        <v>2626.3588</v>
      </c>
      <c r="J33" s="9" t="s">
        <v>44</v>
      </c>
      <c r="K33" s="9">
        <v>3.173</v>
      </c>
      <c r="L33" s="9">
        <v>615.90480000000002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11" t="s">
        <v>65</v>
      </c>
      <c r="B34" s="27">
        <v>43285</v>
      </c>
      <c r="C34" s="28">
        <v>0.745</v>
      </c>
      <c r="D34" s="29" t="s">
        <v>42</v>
      </c>
      <c r="E34" s="29">
        <v>2.3929999999999998</v>
      </c>
      <c r="F34" s="29">
        <v>15.1892</v>
      </c>
      <c r="G34" s="29" t="s">
        <v>43</v>
      </c>
      <c r="H34" s="29">
        <v>3.67</v>
      </c>
      <c r="I34" s="29">
        <v>3123.8270000000002</v>
      </c>
      <c r="J34" s="29" t="s">
        <v>44</v>
      </c>
      <c r="K34" s="29">
        <v>3.173</v>
      </c>
      <c r="L34" s="29">
        <v>425.96</v>
      </c>
      <c r="O34" s="19">
        <f>($O$2/$M$2)*F34</f>
        <v>2.132186110602194</v>
      </c>
      <c r="R34" s="19">
        <f t="shared" ref="R34:R43" si="5">($R$2/$P$2)*I34</f>
        <v>459.81282001843641</v>
      </c>
      <c r="U34" s="19">
        <f>($S$2/$U$2)*L34</f>
        <v>656.6332147498747</v>
      </c>
      <c r="AD34" s="7">
        <v>43109</v>
      </c>
    </row>
    <row r="35" spans="1:30" x14ac:dyDescent="0.35">
      <c r="A35" s="11" t="s">
        <v>66</v>
      </c>
      <c r="B35" s="27">
        <v>43285</v>
      </c>
      <c r="C35" s="28">
        <v>0.74844907407407402</v>
      </c>
      <c r="D35" s="29" t="s">
        <v>42</v>
      </c>
      <c r="E35" s="29">
        <v>2.3860000000000001</v>
      </c>
      <c r="F35" s="29">
        <v>15.208399999999999</v>
      </c>
      <c r="G35" s="29" t="s">
        <v>43</v>
      </c>
      <c r="H35" s="29">
        <v>3.6629999999999998</v>
      </c>
      <c r="I35" s="29">
        <v>4456.4116000000004</v>
      </c>
      <c r="J35" s="29" t="s">
        <v>44</v>
      </c>
      <c r="K35" s="29">
        <v>3.1659999999999999</v>
      </c>
      <c r="L35" s="29">
        <v>424.82960000000003</v>
      </c>
      <c r="O35" s="19">
        <f>($O$2/$M$2)*F35</f>
        <v>2.1348813133333162</v>
      </c>
      <c r="R35" s="19">
        <f t="shared" si="5"/>
        <v>655.9630814891068</v>
      </c>
      <c r="U35" s="19">
        <f>($S$2/$U$2)*L35</f>
        <v>654.89066102193499</v>
      </c>
      <c r="AD35" s="7">
        <v>43109</v>
      </c>
    </row>
    <row r="36" spans="1:30" x14ac:dyDescent="0.35">
      <c r="A36" s="11" t="s">
        <v>67</v>
      </c>
      <c r="B36" s="27">
        <v>43285</v>
      </c>
      <c r="C36" s="28">
        <v>0.75166666666666659</v>
      </c>
      <c r="D36" s="29" t="s">
        <v>42</v>
      </c>
      <c r="E36" s="29">
        <v>2.383</v>
      </c>
      <c r="F36" s="29">
        <v>15.0128</v>
      </c>
      <c r="G36" s="29" t="s">
        <v>43</v>
      </c>
      <c r="H36" s="29">
        <v>3.66</v>
      </c>
      <c r="I36" s="29">
        <v>5766.1886000000004</v>
      </c>
      <c r="J36" s="29" t="s">
        <v>44</v>
      </c>
      <c r="K36" s="29">
        <v>3.1629999999999998</v>
      </c>
      <c r="L36" s="29">
        <v>425.64479999999998</v>
      </c>
      <c r="O36" s="19">
        <f>($O$2/$M$2)*F36</f>
        <v>2.1074239355100084</v>
      </c>
      <c r="R36" s="19">
        <f t="shared" si="5"/>
        <v>848.75617021178186</v>
      </c>
      <c r="U36" s="19">
        <f>($S$2/$U$2)*L36</f>
        <v>656.14732220294741</v>
      </c>
      <c r="AD36" s="7">
        <v>43109</v>
      </c>
    </row>
    <row r="37" spans="1:30" x14ac:dyDescent="0.35">
      <c r="A37" s="11" t="s">
        <v>68</v>
      </c>
      <c r="B37" s="27">
        <v>43285</v>
      </c>
      <c r="C37" s="28">
        <v>0.75510416666666658</v>
      </c>
      <c r="D37" s="29" t="s">
        <v>42</v>
      </c>
      <c r="E37" s="29">
        <v>2.39</v>
      </c>
      <c r="F37" s="29">
        <v>15.152699999999999</v>
      </c>
      <c r="G37" s="29" t="s">
        <v>43</v>
      </c>
      <c r="H37" s="29">
        <v>3.6629999999999998</v>
      </c>
      <c r="I37" s="29">
        <v>7249.7745999999997</v>
      </c>
      <c r="J37" s="29" t="s">
        <v>44</v>
      </c>
      <c r="K37" s="29">
        <v>3.1659999999999999</v>
      </c>
      <c r="L37" s="29">
        <v>430.42779999999999</v>
      </c>
      <c r="O37" s="19">
        <f>($O$2/$M$2)*F37</f>
        <v>2.1270624179102167</v>
      </c>
      <c r="R37" s="19">
        <f t="shared" si="5"/>
        <v>1067.1331361576781</v>
      </c>
      <c r="U37" s="19">
        <f>($S$2/$U$2)*L37</f>
        <v>663.52049495660663</v>
      </c>
      <c r="AD37" s="7">
        <v>43109</v>
      </c>
    </row>
    <row r="38" spans="1:30" x14ac:dyDescent="0.35">
      <c r="A38" s="11" t="s">
        <v>69</v>
      </c>
      <c r="B38" s="27">
        <v>43285</v>
      </c>
      <c r="C38" s="28">
        <v>0.75854166666666656</v>
      </c>
      <c r="D38" s="29" t="s">
        <v>42</v>
      </c>
      <c r="E38" s="29">
        <v>2.39</v>
      </c>
      <c r="F38" s="29">
        <v>15.148999999999999</v>
      </c>
      <c r="G38" s="29" t="s">
        <v>43</v>
      </c>
      <c r="H38" s="29">
        <v>3.6629999999999998</v>
      </c>
      <c r="I38" s="29">
        <v>8075.2115999999996</v>
      </c>
      <c r="J38" s="29" t="s">
        <v>44</v>
      </c>
      <c r="K38" s="29">
        <v>3.1659999999999999</v>
      </c>
      <c r="L38" s="29">
        <v>425.16039999999998</v>
      </c>
      <c r="O38" s="19">
        <f>($O$2/$M$2)*F38</f>
        <v>2.1265430298839068</v>
      </c>
      <c r="R38" s="19">
        <f t="shared" si="5"/>
        <v>1188.6336272916487</v>
      </c>
      <c r="U38" s="19">
        <f>($S$2/$U$2)*L38</f>
        <v>655.40060155024571</v>
      </c>
      <c r="AD38" s="7">
        <v>43109</v>
      </c>
    </row>
    <row r="39" spans="1:30" x14ac:dyDescent="0.35">
      <c r="A39" s="11" t="s">
        <v>70</v>
      </c>
      <c r="B39" s="27">
        <v>43285</v>
      </c>
      <c r="C39" s="28">
        <v>0.76199074074074069</v>
      </c>
      <c r="D39" s="29" t="s">
        <v>42</v>
      </c>
      <c r="E39" s="29">
        <v>2.3860000000000001</v>
      </c>
      <c r="F39" s="29">
        <v>14.618399999999999</v>
      </c>
      <c r="G39" s="29" t="s">
        <v>43</v>
      </c>
      <c r="H39" s="29">
        <v>3.6629999999999998</v>
      </c>
      <c r="I39" s="29">
        <v>3027.8631999999998</v>
      </c>
      <c r="J39" s="29" t="s">
        <v>44</v>
      </c>
      <c r="K39" s="29">
        <v>3.1629999999999998</v>
      </c>
      <c r="L39" s="29">
        <v>431.92840000000001</v>
      </c>
      <c r="O39" s="26">
        <f>($O$2/$M$2)*F39</f>
        <v>2.0520599794082055</v>
      </c>
      <c r="R39" s="16">
        <f t="shared" si="5"/>
        <v>445.68739453946927</v>
      </c>
      <c r="U39" s="16">
        <f>($S$2/$U$2)*L39</f>
        <v>665.83372578122317</v>
      </c>
      <c r="AD39" s="7">
        <v>43109</v>
      </c>
    </row>
    <row r="40" spans="1:30" x14ac:dyDescent="0.35">
      <c r="A40" s="11" t="s">
        <v>71</v>
      </c>
      <c r="B40" s="27">
        <v>43285</v>
      </c>
      <c r="C40" s="28">
        <v>0.76543981481481482</v>
      </c>
      <c r="D40" s="29" t="s">
        <v>42</v>
      </c>
      <c r="E40" s="29">
        <v>2.39</v>
      </c>
      <c r="F40" s="29">
        <v>13.976000000000001</v>
      </c>
      <c r="G40" s="29" t="s">
        <v>43</v>
      </c>
      <c r="H40" s="29">
        <v>3.6629999999999998</v>
      </c>
      <c r="I40" s="29">
        <v>4256.8312999999998</v>
      </c>
      <c r="J40" s="29" t="s">
        <v>44</v>
      </c>
      <c r="K40" s="29">
        <v>3.1659999999999999</v>
      </c>
      <c r="L40" s="29">
        <v>429.26940000000002</v>
      </c>
      <c r="O40" s="16">
        <f>($O$2/$M$2)*F40</f>
        <v>1.9618829880294069</v>
      </c>
      <c r="R40" s="16">
        <f t="shared" si="5"/>
        <v>626.58578864826586</v>
      </c>
      <c r="U40" s="16">
        <f>($S$2/$U$2)*L40</f>
        <v>661.73477818515801</v>
      </c>
      <c r="AD40" s="7">
        <v>43109</v>
      </c>
    </row>
    <row r="41" spans="1:30" x14ac:dyDescent="0.35">
      <c r="A41" s="11" t="s">
        <v>72</v>
      </c>
      <c r="B41" s="27">
        <v>43285</v>
      </c>
      <c r="C41" s="28">
        <v>0.76887731481481481</v>
      </c>
      <c r="D41" s="29" t="s">
        <v>42</v>
      </c>
      <c r="E41" s="29">
        <v>2.383</v>
      </c>
      <c r="F41" s="29">
        <v>13.8665</v>
      </c>
      <c r="G41" s="29" t="s">
        <v>43</v>
      </c>
      <c r="H41" s="29">
        <v>3.6560000000000001</v>
      </c>
      <c r="I41" s="29">
        <v>6326.3652000000002</v>
      </c>
      <c r="J41" s="29" t="s">
        <v>44</v>
      </c>
      <c r="K41" s="29">
        <v>3.16</v>
      </c>
      <c r="L41" s="29">
        <v>427.44420000000002</v>
      </c>
      <c r="O41" s="16">
        <f>($O$2/$M$2)*F41</f>
        <v>1.9465119099534751</v>
      </c>
      <c r="R41" s="16">
        <f t="shared" si="5"/>
        <v>931.21156295739149</v>
      </c>
      <c r="U41" s="16">
        <f>($S$2/$U$2)*L41</f>
        <v>658.92116436329331</v>
      </c>
      <c r="AD41" s="7">
        <v>43109</v>
      </c>
    </row>
    <row r="42" spans="1:30" x14ac:dyDescent="0.35">
      <c r="A42" s="11" t="s">
        <v>73</v>
      </c>
      <c r="B42" s="27">
        <v>43285</v>
      </c>
      <c r="C42" s="28">
        <v>0.77232638888888883</v>
      </c>
      <c r="D42" s="29" t="s">
        <v>42</v>
      </c>
      <c r="E42" s="29">
        <v>2.39</v>
      </c>
      <c r="F42" s="29">
        <v>13.654199999999999</v>
      </c>
      <c r="G42" s="29" t="s">
        <v>43</v>
      </c>
      <c r="H42" s="29">
        <v>3.66</v>
      </c>
      <c r="I42" s="29">
        <v>7122.8477999999996</v>
      </c>
      <c r="J42" s="29" t="s">
        <v>44</v>
      </c>
      <c r="K42" s="29">
        <v>3.16</v>
      </c>
      <c r="L42" s="29">
        <v>437.70839999999998</v>
      </c>
      <c r="O42" s="16">
        <f>($O$2/$M$2)*F42</f>
        <v>1.9167102672546599</v>
      </c>
      <c r="R42" s="16">
        <f t="shared" si="5"/>
        <v>1048.4501009435271</v>
      </c>
      <c r="U42" s="16">
        <f>($S$2/$U$2)*L42</f>
        <v>674.74381119124814</v>
      </c>
      <c r="AD42" s="7">
        <v>43109</v>
      </c>
    </row>
    <row r="43" spans="1:30" x14ac:dyDescent="0.35">
      <c r="A43" s="11" t="s">
        <v>74</v>
      </c>
      <c r="B43" s="27">
        <v>43285</v>
      </c>
      <c r="C43" s="28">
        <v>0.77577546296296296</v>
      </c>
      <c r="D43" s="29" t="s">
        <v>42</v>
      </c>
      <c r="E43" s="29">
        <v>2.38</v>
      </c>
      <c r="F43" s="29">
        <v>13.206799999999999</v>
      </c>
      <c r="G43" s="29" t="s">
        <v>43</v>
      </c>
      <c r="H43" s="29">
        <v>3.653</v>
      </c>
      <c r="I43" s="29">
        <v>6332.9744000000001</v>
      </c>
      <c r="J43" s="29" t="s">
        <v>44</v>
      </c>
      <c r="K43" s="29">
        <v>3.153</v>
      </c>
      <c r="L43" s="29">
        <v>451.48970000000003</v>
      </c>
      <c r="O43" s="16">
        <f t="shared" ref="O43" si="6">($O$2/$M$2)*F43</f>
        <v>1.8539064286138214</v>
      </c>
      <c r="Q43" s="16">
        <f>($R$2/$P$2)*I43</f>
        <v>932.18440648876049</v>
      </c>
      <c r="U43" s="16">
        <f>($S$2/$U$2)*L43</f>
        <v>695.98819874508536</v>
      </c>
      <c r="AD43" s="7">
        <v>43109</v>
      </c>
    </row>
    <row r="44" spans="1:30" x14ac:dyDescent="0.35">
      <c r="A44" s="5" t="s">
        <v>41</v>
      </c>
      <c r="B44" s="7">
        <v>43285</v>
      </c>
      <c r="C44" s="8">
        <v>0.77922453703703709</v>
      </c>
      <c r="D44" s="9" t="s">
        <v>42</v>
      </c>
      <c r="E44" s="9">
        <v>2.3929999999999998</v>
      </c>
      <c r="F44" s="9">
        <v>29.022099999999998</v>
      </c>
      <c r="G44" s="9" t="s">
        <v>43</v>
      </c>
      <c r="H44" s="9">
        <v>3.6659999999999999</v>
      </c>
      <c r="I44" s="9">
        <v>2659.4306999999999</v>
      </c>
      <c r="J44" s="9" t="s">
        <v>44</v>
      </c>
      <c r="K44" s="9">
        <v>3.1659999999999999</v>
      </c>
      <c r="L44" s="9">
        <v>615.60040000000004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43285</v>
      </c>
      <c r="C45" s="8">
        <v>0.78267361111111111</v>
      </c>
      <c r="D45" s="9" t="s">
        <v>42</v>
      </c>
      <c r="E45" s="9">
        <v>2.3860000000000001</v>
      </c>
      <c r="F45" s="9">
        <v>29.3489</v>
      </c>
      <c r="G45" s="9" t="s">
        <v>43</v>
      </c>
      <c r="H45" s="9">
        <v>3.66</v>
      </c>
      <c r="I45" s="9">
        <v>2646.7163999999998</v>
      </c>
      <c r="J45" s="9" t="s">
        <v>44</v>
      </c>
      <c r="K45" s="9">
        <v>3.16</v>
      </c>
      <c r="L45" s="9">
        <v>616.55679999999995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43285</v>
      </c>
      <c r="C46" s="8">
        <v>0.78612268518518524</v>
      </c>
      <c r="D46" s="9" t="s">
        <v>42</v>
      </c>
      <c r="E46" s="9">
        <v>2.383</v>
      </c>
      <c r="F46" s="9">
        <v>29.172799999999999</v>
      </c>
      <c r="G46" s="9" t="s">
        <v>43</v>
      </c>
      <c r="H46" s="9">
        <v>3.653</v>
      </c>
      <c r="I46" s="9">
        <v>2667.0241999999998</v>
      </c>
      <c r="J46" s="9" t="s">
        <v>44</v>
      </c>
      <c r="K46" s="9">
        <v>3.1560000000000001</v>
      </c>
      <c r="L46" s="9">
        <v>611.72249999999997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43285</v>
      </c>
      <c r="C47" s="8">
        <v>0.78957175925925915</v>
      </c>
      <c r="D47" s="9" t="s">
        <v>42</v>
      </c>
      <c r="E47" s="9">
        <v>2.383</v>
      </c>
      <c r="F47" s="9">
        <v>29.462199999999999</v>
      </c>
      <c r="G47" s="9" t="s">
        <v>43</v>
      </c>
      <c r="H47" s="9">
        <v>3.6560000000000001</v>
      </c>
      <c r="I47" s="9">
        <v>2642.1961999999999</v>
      </c>
      <c r="J47" s="9" t="s">
        <v>44</v>
      </c>
      <c r="K47" s="9">
        <v>3.16</v>
      </c>
      <c r="L47" s="9">
        <v>610.45230000000004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11" t="s">
        <v>75</v>
      </c>
      <c r="B48" s="27">
        <v>43285</v>
      </c>
      <c r="C48" s="28">
        <v>0.79300925925925936</v>
      </c>
      <c r="D48" s="29" t="s">
        <v>42</v>
      </c>
      <c r="E48" s="29">
        <v>2.39</v>
      </c>
      <c r="F48" s="29">
        <v>15.2842</v>
      </c>
      <c r="G48" s="29" t="s">
        <v>43</v>
      </c>
      <c r="H48" s="29">
        <v>3.6659999999999999</v>
      </c>
      <c r="I48" s="29">
        <v>3002.4050000000002</v>
      </c>
      <c r="J48" s="29" t="s">
        <v>44</v>
      </c>
      <c r="K48" s="29">
        <v>3.173</v>
      </c>
      <c r="L48" s="29">
        <v>431.01900000000001</v>
      </c>
      <c r="O48" s="22">
        <f t="shared" ref="O48:O57" si="7">($O$2/$M$2)*F48</f>
        <v>2.1455217491155594</v>
      </c>
      <c r="R48" s="22">
        <f t="shared" ref="R48:R57" si="8">($R$2/$P$2)*I48</f>
        <v>441.94006578707894</v>
      </c>
      <c r="U48" s="22">
        <f>($S$2/$U$2)*L48</f>
        <v>664.431851789549</v>
      </c>
      <c r="AD48" s="7">
        <v>43109</v>
      </c>
    </row>
    <row r="49" spans="1:30" x14ac:dyDescent="0.35">
      <c r="A49" s="11" t="s">
        <v>76</v>
      </c>
      <c r="B49" s="27">
        <v>43285</v>
      </c>
      <c r="C49" s="28">
        <v>0.79645833333333327</v>
      </c>
      <c r="D49" s="29" t="s">
        <v>42</v>
      </c>
      <c r="E49" s="29">
        <v>2.383</v>
      </c>
      <c r="F49" s="29">
        <v>14.6203</v>
      </c>
      <c r="G49" s="29" t="s">
        <v>43</v>
      </c>
      <c r="H49" s="29">
        <v>3.6560000000000001</v>
      </c>
      <c r="I49" s="29">
        <v>4048.2734</v>
      </c>
      <c r="J49" s="29" t="s">
        <v>44</v>
      </c>
      <c r="K49" s="29">
        <v>3.16</v>
      </c>
      <c r="L49" s="29">
        <v>442.84500000000003</v>
      </c>
      <c r="O49" s="22">
        <f t="shared" si="7"/>
        <v>2.0523266921784726</v>
      </c>
      <c r="R49" s="22">
        <f t="shared" si="8"/>
        <v>595.88703480046217</v>
      </c>
      <c r="U49" s="22">
        <f>($S$2/$U$2)*L49</f>
        <v>682.66207152293248</v>
      </c>
      <c r="AD49" s="7">
        <v>43109</v>
      </c>
    </row>
    <row r="50" spans="1:30" x14ac:dyDescent="0.35">
      <c r="A50" s="11" t="s">
        <v>77</v>
      </c>
      <c r="B50" s="27">
        <v>43285</v>
      </c>
      <c r="C50" s="28">
        <v>0.7999074074074074</v>
      </c>
      <c r="D50" s="29" t="s">
        <v>42</v>
      </c>
      <c r="E50" s="29">
        <v>2.3860000000000001</v>
      </c>
      <c r="F50" s="29">
        <v>14.023300000000001</v>
      </c>
      <c r="G50" s="29" t="s">
        <v>43</v>
      </c>
      <c r="H50" s="29">
        <v>3.66</v>
      </c>
      <c r="I50" s="29">
        <v>4916.4822000000004</v>
      </c>
      <c r="J50" s="29" t="s">
        <v>44</v>
      </c>
      <c r="K50" s="29">
        <v>3.1629999999999998</v>
      </c>
      <c r="L50" s="29">
        <v>433.57769999999999</v>
      </c>
      <c r="O50" s="22">
        <f t="shared" si="7"/>
        <v>1.9685227322576404</v>
      </c>
      <c r="R50" s="22">
        <f t="shared" si="8"/>
        <v>723.68333616184452</v>
      </c>
      <c r="U50" s="22">
        <f>($S$2/$U$2)*L50</f>
        <v>668.37618319761657</v>
      </c>
      <c r="AD50" s="7">
        <v>43109</v>
      </c>
    </row>
    <row r="51" spans="1:30" x14ac:dyDescent="0.35">
      <c r="A51" s="11" t="s">
        <v>78</v>
      </c>
      <c r="B51" s="27">
        <v>43285</v>
      </c>
      <c r="C51" s="28">
        <v>0.80335648148148142</v>
      </c>
      <c r="D51" s="29" t="s">
        <v>42</v>
      </c>
      <c r="E51" s="29">
        <v>2.39</v>
      </c>
      <c r="F51" s="29">
        <v>13.5852</v>
      </c>
      <c r="G51" s="29" t="s">
        <v>43</v>
      </c>
      <c r="H51" s="29">
        <v>3.66</v>
      </c>
      <c r="I51" s="29">
        <v>5551.4335000000001</v>
      </c>
      <c r="J51" s="29" t="s">
        <v>44</v>
      </c>
      <c r="K51" s="29">
        <v>3.1629999999999998</v>
      </c>
      <c r="L51" s="29">
        <v>435.2022</v>
      </c>
      <c r="O51" s="22">
        <f t="shared" si="7"/>
        <v>1.9070243824396893</v>
      </c>
      <c r="R51" s="22">
        <f t="shared" si="8"/>
        <v>817.14521731831451</v>
      </c>
      <c r="U51" s="22">
        <f>($S$2/$U$2)*L51</f>
        <v>670.88041048975947</v>
      </c>
      <c r="AD51" s="7">
        <v>43109</v>
      </c>
    </row>
    <row r="52" spans="1:30" x14ac:dyDescent="0.35">
      <c r="A52" s="11" t="s">
        <v>79</v>
      </c>
      <c r="B52" s="27">
        <v>43285</v>
      </c>
      <c r="C52" s="28">
        <v>0.80680555555555555</v>
      </c>
      <c r="D52" s="29" t="s">
        <v>42</v>
      </c>
      <c r="E52" s="29">
        <v>2.3860000000000001</v>
      </c>
      <c r="F52" s="29">
        <v>13.331</v>
      </c>
      <c r="G52" s="29" t="s">
        <v>43</v>
      </c>
      <c r="H52" s="29">
        <v>3.66</v>
      </c>
      <c r="I52" s="29">
        <v>5952.4672</v>
      </c>
      <c r="J52" s="29" t="s">
        <v>44</v>
      </c>
      <c r="K52" s="29">
        <v>3.1629999999999998</v>
      </c>
      <c r="L52" s="29">
        <v>431.41199999999998</v>
      </c>
      <c r="O52" s="22">
        <f t="shared" si="7"/>
        <v>1.8713410212807684</v>
      </c>
      <c r="R52" s="22">
        <f t="shared" si="8"/>
        <v>876.17551461692528</v>
      </c>
      <c r="U52" s="22">
        <f t="shared" ref="U52:U57" si="9">($S$2/$U$2)*L52</f>
        <v>665.03767593593989</v>
      </c>
      <c r="AD52" s="7">
        <v>43109</v>
      </c>
    </row>
    <row r="53" spans="1:30" x14ac:dyDescent="0.35">
      <c r="A53" s="11" t="s">
        <v>80</v>
      </c>
      <c r="B53" s="27">
        <v>43285</v>
      </c>
      <c r="C53" s="28">
        <v>0.81024305555555554</v>
      </c>
      <c r="D53" s="29" t="s">
        <v>42</v>
      </c>
      <c r="E53" s="29">
        <v>2.39</v>
      </c>
      <c r="F53" s="29">
        <v>14.8658</v>
      </c>
      <c r="G53" s="29" t="s">
        <v>43</v>
      </c>
      <c r="H53" s="29">
        <v>3.6560000000000001</v>
      </c>
      <c r="I53" s="29">
        <v>3634.2953000000002</v>
      </c>
      <c r="J53" s="29" t="s">
        <v>44</v>
      </c>
      <c r="K53" s="29">
        <v>3.1629999999999998</v>
      </c>
      <c r="L53" s="29">
        <v>435.49189999999999</v>
      </c>
      <c r="O53" s="24">
        <f t="shared" si="7"/>
        <v>2.0867887895998538</v>
      </c>
      <c r="R53" s="24">
        <f t="shared" si="8"/>
        <v>534.95138196601454</v>
      </c>
      <c r="U53" s="24">
        <f t="shared" si="9"/>
        <v>671.32699383634838</v>
      </c>
      <c r="AD53" s="7">
        <v>43109</v>
      </c>
    </row>
    <row r="54" spans="1:30" x14ac:dyDescent="0.35">
      <c r="A54" s="11" t="s">
        <v>81</v>
      </c>
      <c r="B54" s="27">
        <v>43285</v>
      </c>
      <c r="C54" s="28">
        <v>0.81369212962962967</v>
      </c>
      <c r="D54" s="29" t="s">
        <v>42</v>
      </c>
      <c r="E54" s="29">
        <v>2.3860000000000001</v>
      </c>
      <c r="F54" s="29">
        <v>14.010400000000001</v>
      </c>
      <c r="G54" s="29" t="s">
        <v>43</v>
      </c>
      <c r="H54" s="29">
        <v>3.6560000000000001</v>
      </c>
      <c r="I54" s="29">
        <v>5348.1090000000004</v>
      </c>
      <c r="J54" s="29" t="s">
        <v>44</v>
      </c>
      <c r="K54" s="29">
        <v>3.1629999999999998</v>
      </c>
      <c r="L54" s="29">
        <v>445.02710000000002</v>
      </c>
      <c r="O54" s="24">
        <f t="shared" si="7"/>
        <v>1.9667118929226675</v>
      </c>
      <c r="R54" s="24">
        <f t="shared" si="8"/>
        <v>787.21679563432281</v>
      </c>
      <c r="U54" s="24">
        <f t="shared" si="9"/>
        <v>686.02585999580708</v>
      </c>
      <c r="AD54" s="7">
        <v>43109</v>
      </c>
    </row>
    <row r="55" spans="1:30" x14ac:dyDescent="0.35">
      <c r="A55" s="11" t="s">
        <v>82</v>
      </c>
      <c r="B55" s="27">
        <v>43285</v>
      </c>
      <c r="C55" s="28">
        <v>0.81714120370370369</v>
      </c>
      <c r="D55" s="29" t="s">
        <v>42</v>
      </c>
      <c r="E55" s="29">
        <v>2.3860000000000001</v>
      </c>
      <c r="F55" s="29">
        <v>13.6972</v>
      </c>
      <c r="G55" s="29" t="s">
        <v>43</v>
      </c>
      <c r="H55" s="29">
        <v>3.6560000000000001</v>
      </c>
      <c r="I55" s="29">
        <v>5135.0940000000001</v>
      </c>
      <c r="J55" s="29" t="s">
        <v>44</v>
      </c>
      <c r="K55" s="29">
        <v>3.16</v>
      </c>
      <c r="L55" s="29">
        <v>438.57260000000002</v>
      </c>
      <c r="O55" s="24">
        <f t="shared" si="7"/>
        <v>1.9227463983712358</v>
      </c>
      <c r="R55" s="24">
        <f t="shared" si="8"/>
        <v>755.86197737574855</v>
      </c>
      <c r="U55" s="24">
        <f t="shared" si="9"/>
        <v>676.0760076984011</v>
      </c>
      <c r="AD55" s="7">
        <v>43109</v>
      </c>
    </row>
    <row r="56" spans="1:30" x14ac:dyDescent="0.35">
      <c r="A56" s="11" t="s">
        <v>83</v>
      </c>
      <c r="B56" s="27">
        <v>43285</v>
      </c>
      <c r="C56" s="28">
        <v>0.82059027777777782</v>
      </c>
      <c r="D56" s="29" t="s">
        <v>42</v>
      </c>
      <c r="E56" s="29">
        <v>2.3860000000000001</v>
      </c>
      <c r="F56" s="29">
        <v>13.5182</v>
      </c>
      <c r="G56" s="29" t="s">
        <v>43</v>
      </c>
      <c r="H56" s="29">
        <v>3.6560000000000001</v>
      </c>
      <c r="I56" s="29">
        <v>8208.3783999999996</v>
      </c>
      <c r="J56" s="29" t="s">
        <v>44</v>
      </c>
      <c r="K56" s="29">
        <v>3.16</v>
      </c>
      <c r="L56" s="29">
        <v>449.69349999999997</v>
      </c>
      <c r="N56" s="24">
        <f>($O$2/$M$2)*F56</f>
        <v>1.8976192479092107</v>
      </c>
      <c r="R56" s="24">
        <f t="shared" si="8"/>
        <v>1208.2351615125999</v>
      </c>
      <c r="U56" s="24">
        <f t="shared" si="9"/>
        <v>693.21928950399752</v>
      </c>
      <c r="AD56" s="7">
        <v>43109</v>
      </c>
    </row>
    <row r="57" spans="1:30" x14ac:dyDescent="0.35">
      <c r="A57" s="11" t="s">
        <v>84</v>
      </c>
      <c r="B57" s="27">
        <v>43285</v>
      </c>
      <c r="C57" s="28">
        <v>0.82403935185185195</v>
      </c>
      <c r="D57" s="29" t="s">
        <v>42</v>
      </c>
      <c r="E57" s="29">
        <v>2.383</v>
      </c>
      <c r="F57" s="29">
        <v>13.563000000000001</v>
      </c>
      <c r="G57" s="29" t="s">
        <v>43</v>
      </c>
      <c r="H57" s="29">
        <v>3.6560000000000001</v>
      </c>
      <c r="I57" s="29">
        <v>7674.2186000000002</v>
      </c>
      <c r="J57" s="29" t="s">
        <v>44</v>
      </c>
      <c r="K57" s="29">
        <v>3.1629999999999998</v>
      </c>
      <c r="L57" s="29">
        <v>441.92219999999998</v>
      </c>
      <c r="M57" s="3"/>
      <c r="N57" s="2"/>
      <c r="O57" s="24">
        <f t="shared" si="7"/>
        <v>1.9039080542818292</v>
      </c>
      <c r="P57" s="3"/>
      <c r="Q57" s="2"/>
      <c r="R57" s="24">
        <f t="shared" si="8"/>
        <v>1129.6093208439318</v>
      </c>
      <c r="S57" s="3"/>
      <c r="U57" s="24">
        <f t="shared" si="9"/>
        <v>681.23954093186467</v>
      </c>
      <c r="AD57" s="7">
        <v>43109</v>
      </c>
    </row>
    <row r="58" spans="1:30" x14ac:dyDescent="0.35">
      <c r="A58" s="5" t="s">
        <v>85</v>
      </c>
      <c r="B58" s="7">
        <v>43285</v>
      </c>
      <c r="C58" s="8">
        <v>0.82748842592592586</v>
      </c>
      <c r="D58" s="9" t="s">
        <v>42</v>
      </c>
      <c r="E58" s="9">
        <v>2.383</v>
      </c>
      <c r="F58" s="9">
        <v>28.691299999999998</v>
      </c>
      <c r="G58" s="9" t="s">
        <v>43</v>
      </c>
      <c r="H58" s="9">
        <v>3.66</v>
      </c>
      <c r="I58" s="9">
        <v>2653.6615999999999</v>
      </c>
      <c r="J58" s="9" t="s">
        <v>44</v>
      </c>
      <c r="K58" s="9">
        <v>3.1629999999999998</v>
      </c>
      <c r="L58" s="9">
        <v>609.89760000000001</v>
      </c>
      <c r="AD58" s="7">
        <v>43109</v>
      </c>
    </row>
    <row r="59" spans="1:30" x14ac:dyDescent="0.35">
      <c r="A59" s="5" t="s">
        <v>85</v>
      </c>
      <c r="B59" s="7">
        <v>43285</v>
      </c>
      <c r="C59" s="8">
        <v>0.83092592592592596</v>
      </c>
      <c r="D59" s="9" t="s">
        <v>42</v>
      </c>
      <c r="E59" s="9">
        <v>2.3860000000000001</v>
      </c>
      <c r="F59" s="9">
        <v>28.9114</v>
      </c>
      <c r="G59" s="9" t="s">
        <v>43</v>
      </c>
      <c r="H59" s="9">
        <v>3.66</v>
      </c>
      <c r="I59" s="9">
        <v>2649.9843999999998</v>
      </c>
      <c r="J59" s="9" t="s">
        <v>44</v>
      </c>
      <c r="K59" s="9">
        <v>3.1629999999999998</v>
      </c>
      <c r="L59" s="9">
        <v>613.70540000000005</v>
      </c>
    </row>
    <row r="60" spans="1:30" x14ac:dyDescent="0.35">
      <c r="A60" s="5" t="s">
        <v>85</v>
      </c>
      <c r="B60" s="7">
        <v>43285</v>
      </c>
      <c r="C60" s="8">
        <v>0.83437499999999998</v>
      </c>
      <c r="D60" s="9" t="s">
        <v>42</v>
      </c>
      <c r="E60" s="9">
        <v>2.3860000000000001</v>
      </c>
      <c r="F60" s="9">
        <v>29.122900000000001</v>
      </c>
      <c r="G60" s="9" t="s">
        <v>43</v>
      </c>
      <c r="H60" s="9">
        <v>3.66</v>
      </c>
      <c r="I60" s="9">
        <v>2680.9328</v>
      </c>
      <c r="J60" s="9" t="s">
        <v>44</v>
      </c>
      <c r="K60" s="9">
        <v>3.1629999999999998</v>
      </c>
      <c r="L60" s="9">
        <v>605.89250000000004</v>
      </c>
    </row>
    <row r="61" spans="1:30" x14ac:dyDescent="0.35">
      <c r="A61" s="5" t="s">
        <v>85</v>
      </c>
      <c r="B61" s="7">
        <v>43285</v>
      </c>
      <c r="C61" s="8">
        <v>0.837824074074074</v>
      </c>
      <c r="D61" s="9" t="s">
        <v>42</v>
      </c>
      <c r="E61" s="9">
        <v>2.3860000000000001</v>
      </c>
      <c r="F61" s="9">
        <v>29.027999999999999</v>
      </c>
      <c r="G61" s="9" t="s">
        <v>43</v>
      </c>
      <c r="H61" s="9">
        <v>3.66</v>
      </c>
      <c r="I61" s="9">
        <v>2676.5304999999998</v>
      </c>
      <c r="J61" s="9" t="s">
        <v>44</v>
      </c>
      <c r="K61" s="9">
        <v>3.1629999999999998</v>
      </c>
      <c r="L61" s="9">
        <v>607.12760000000003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2020-04-18T11:47:39Z</dcterms:modified>
</cp:coreProperties>
</file>