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9090E7FB-5A34-45FA-A9F3-9F0F0DBDA045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T51" i="1"/>
  <c r="U35" i="1"/>
  <c r="U42" i="1"/>
  <c r="U41" i="1"/>
  <c r="U24" i="1"/>
  <c r="T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T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T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N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Q14" i="1"/>
  <c r="R12" i="1"/>
  <c r="Q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T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<sst xmlns="http://schemas.openxmlformats.org/spreadsheetml/2006/main" count="281" uniqueCount="86">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</sst>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O52" zoomScale="70" zoomScaleNormal="70" workbookViewId="0">
      <selection activeCell="T56" sqref="T56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85</v>
      </c>
      <c r="B2" s="7">
        <v>43285</v>
      </c>
      <c r="C2" s="8">
        <v>0.82748842592592586</v>
      </c>
      <c r="D2" s="9" t="s">
        <v>42</v>
      </c>
      <c r="E2" s="9">
        <v>2.383</v>
      </c>
      <c r="F2" s="9">
        <v>28.691299999999998</v>
      </c>
      <c r="G2" s="9" t="s">
        <v>43</v>
      </c>
      <c r="H2" s="9">
        <v>3.66</v>
      </c>
      <c r="I2" s="9">
        <v>2653.6615999999999</v>
      </c>
      <c r="J2" s="9" t="s">
        <v>44</v>
      </c>
      <c r="K2" s="9">
        <v>3.1629999999999998</v>
      </c>
      <c r="L2" s="9">
        <v>609.89760000000001</v>
      </c>
      <c r="M2" s="4">
        <f>AVERAGE(F2:F5,F16:F19,F30:F33,F44:F47,F58:F61)</f>
        <v>28.989665000000009</v>
      </c>
      <c r="N2" s="4">
        <f>STDEV(F2:F5,F16:F19,F30:F33,F44:F47,G58:G61)</f>
        <v>0.20967570108384045</v>
      </c>
      <c r="O2" s="4">
        <v>4.08</v>
      </c>
      <c r="P2" s="4">
        <f>AVERAGE(I2:I5,I16:I19,I30:I33,I44:I47,I58:I61)</f>
        <v>2671.0273500000003</v>
      </c>
      <c r="Q2" s="4">
        <f>STDEV(I2:I5,I16:I19,I30:I33,I44:I47,I58:I61)</f>
        <v>14.360555463802514</v>
      </c>
      <c r="R2" s="4">
        <v>393.3</v>
      </c>
      <c r="S2" s="4">
        <f>AVERAGE(L2:L5,L16:L19,L30:L33,L44:L47,L58:L61)</f>
        <v>608.95529999999985</v>
      </c>
      <c r="T2" s="4">
        <f>STDEV(L2:L5,L16:L19,L30:L33,L44:L47,L58:L61)</f>
        <v>4.4179756865977078</v>
      </c>
      <c r="U2" s="4">
        <v>399</v>
      </c>
      <c r="AD2" s="7">
        <v>43109</v>
      </c>
      <c r="AE2" s="6">
        <f>(N2/M2)^2</f>
        <v>5.2313022630779079E-5</v>
      </c>
      <c r="AF2" s="6">
        <f>(T2/S2)^2</f>
        <v>5.2635143783445301E-5</v>
      </c>
      <c r="AG2" s="6">
        <f>(T2/S2)^2</f>
        <v>5.2635143783445301E-5</v>
      </c>
    </row>
    <row r="3" spans="1:33" x14ac:dyDescent="0.35">
      <c r="A3" s="5" t="s">
        <v>85</v>
      </c>
      <c r="B3" s="7">
        <v>43285</v>
      </c>
      <c r="C3" s="8">
        <v>0.83092592592592596</v>
      </c>
      <c r="D3" s="9" t="s">
        <v>42</v>
      </c>
      <c r="E3" s="9">
        <v>2.3860000000000001</v>
      </c>
      <c r="F3" s="9">
        <v>28.9114</v>
      </c>
      <c r="G3" s="9" t="s">
        <v>43</v>
      </c>
      <c r="H3" s="9">
        <v>3.66</v>
      </c>
      <c r="I3" s="9">
        <v>2649.9843999999998</v>
      </c>
      <c r="J3" s="9" t="s">
        <v>44</v>
      </c>
      <c r="K3" s="9">
        <v>3.1629999999999998</v>
      </c>
      <c r="L3" s="9">
        <v>613.70540000000005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85</v>
      </c>
      <c r="B4" s="7">
        <v>43285</v>
      </c>
      <c r="C4" s="8">
        <v>0.83437499999999998</v>
      </c>
      <c r="D4" s="9" t="s">
        <v>42</v>
      </c>
      <c r="E4" s="9">
        <v>2.3860000000000001</v>
      </c>
      <c r="F4" s="9">
        <v>29.122900000000001</v>
      </c>
      <c r="G4" s="9" t="s">
        <v>43</v>
      </c>
      <c r="H4" s="9">
        <v>3.66</v>
      </c>
      <c r="I4" s="9">
        <v>2680.9328</v>
      </c>
      <c r="J4" s="9" t="s">
        <v>44</v>
      </c>
      <c r="K4" s="9">
        <v>3.1629999999999998</v>
      </c>
      <c r="L4" s="9">
        <v>605.89250000000004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85</v>
      </c>
      <c r="B5" s="7">
        <v>43285</v>
      </c>
      <c r="C5" s="8">
        <v>0.837824074074074</v>
      </c>
      <c r="D5" s="9" t="s">
        <v>42</v>
      </c>
      <c r="E5" s="9">
        <v>2.3860000000000001</v>
      </c>
      <c r="F5" s="9">
        <v>29.027999999999999</v>
      </c>
      <c r="G5" s="9" t="s">
        <v>43</v>
      </c>
      <c r="H5" s="9">
        <v>3.66</v>
      </c>
      <c r="I5" s="9">
        <v>2676.5304999999998</v>
      </c>
      <c r="J5" s="9" t="s">
        <v>44</v>
      </c>
      <c r="K5" s="9">
        <v>3.1629999999999998</v>
      </c>
      <c r="L5" s="9">
        <v>607.12760000000003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18" t="s">
        <v>45</v>
      </c>
      <c r="B6" s="27">
        <v>43285</v>
      </c>
      <c r="C6" s="28">
        <v>0.84127314814814813</v>
      </c>
      <c r="D6" s="29" t="s">
        <v>42</v>
      </c>
      <c r="E6" s="29">
        <v>2.39</v>
      </c>
      <c r="F6" s="29">
        <v>15.5762</v>
      </c>
      <c r="G6" s="29" t="s">
        <v>43</v>
      </c>
      <c r="H6" s="29">
        <v>3.6629999999999998</v>
      </c>
      <c r="I6" s="29">
        <v>3164.1716999999999</v>
      </c>
      <c r="J6" s="29" t="s">
        <v>44</v>
      </c>
      <c r="K6" s="29">
        <v>3.1629999999999998</v>
      </c>
      <c r="L6" s="29">
        <v>432.91399999999999</v>
      </c>
      <c r="O6" s="10">
        <f>($O$2/$M$2)*F6</f>
        <v>2.1921914585767026</v>
      </c>
      <c r="R6" s="10">
        <f t="shared" ref="R6:R15" si="0">($R$2/$P$2)*I6</f>
        <v>465.91388501132337</v>
      </c>
      <c r="U6" s="10">
        <f>($S$2/$U$2)*L6</f>
        <v>660.71497429624037</v>
      </c>
      <c r="V6" s="3">
        <v>0</v>
      </c>
      <c r="W6" s="11" t="s">
        <v>33</v>
      </c>
      <c r="X6" s="2">
        <f>SLOPE(O6:O10,$V$6:$V$10)</f>
        <v>-1.7136479500539314E-3</v>
      </c>
      <c r="Y6" s="2">
        <f>RSQ(O6:O10,$V$6:$V$10)</f>
        <v>0.52930487611632993</v>
      </c>
      <c r="Z6" s="2">
        <f>SLOPE($R6:$R10,$V$6:$V$10)</f>
        <v>14.203656267091384</v>
      </c>
      <c r="AA6" s="2">
        <f>RSQ(R6:R10,$V$6:$V$10)</f>
        <v>0.98899971380376384</v>
      </c>
      <c r="AB6" s="2">
        <f>SLOPE(U6:U10,$V$6:$V$10)</f>
        <v>-0.11566945672105249</v>
      </c>
      <c r="AC6" s="2">
        <f>RSQ(U6:U10,$V$6:$V$10)</f>
        <v>0.975451025688858</v>
      </c>
      <c r="AD6" s="7">
        <v>43109</v>
      </c>
      <c r="AE6" s="2"/>
    </row>
    <row r="7" spans="1:33" x14ac:dyDescent="0.35">
      <c r="A7" s="18" t="s">
        <v>46</v>
      </c>
      <c r="B7" s="27">
        <v>43285</v>
      </c>
      <c r="C7" s="28">
        <v>0.84472222222222226</v>
      </c>
      <c r="D7" s="29" t="s">
        <v>42</v>
      </c>
      <c r="E7" s="29">
        <v>2.38</v>
      </c>
      <c r="F7" s="29">
        <v>15.561999999999999</v>
      </c>
      <c r="G7" s="29" t="s">
        <v>43</v>
      </c>
      <c r="H7" s="29">
        <v>3.653</v>
      </c>
      <c r="I7" s="29">
        <v>4305.4534000000003</v>
      </c>
      <c r="J7" s="29" t="s">
        <v>44</v>
      </c>
      <c r="K7" s="29">
        <v>3.153</v>
      </c>
      <c r="L7" s="29">
        <v>432.553</v>
      </c>
      <c r="O7" s="10">
        <f>($O$2/$M$2)*F7</f>
        <v>2.190192953247303</v>
      </c>
      <c r="R7" s="10">
        <f t="shared" si="0"/>
        <v>633.96386496004993</v>
      </c>
      <c r="U7" s="10">
        <f>($S$2/$U$2)*L7</f>
        <v>660.16401473909752</v>
      </c>
      <c r="V7" s="3">
        <v>10</v>
      </c>
      <c r="W7" s="13" t="s">
        <v>34</v>
      </c>
      <c r="X7" s="2">
        <f>SLOPE($O11:$O15,$V$6:$V$10)</f>
        <v>-2.3222068968371977E-3</v>
      </c>
      <c r="Y7" s="2">
        <f>RSQ(O11:O15,$V$6:$V$10)</f>
        <v>0.28912419960863733</v>
      </c>
      <c r="Z7" s="2">
        <f>SLOPE($R11:$R15,$V$6:$V$10)</f>
        <v>8.4735036977866507</v>
      </c>
      <c r="AA7" s="2">
        <f>RSQ(R11:R15,$V$6:$V$10)</f>
        <v>0.79754480893407365</v>
      </c>
      <c r="AB7" s="2">
        <f>SLOPE(U11:U15,$V$6:$V$10)</f>
        <v>1.8768505993240592</v>
      </c>
      <c r="AC7" s="2">
        <f>RSQ(U11:U15,$V$6:$V$10)</f>
        <v>0.82785322612155232</v>
      </c>
      <c r="AD7" s="7">
        <v>43109</v>
      </c>
      <c r="AE7" s="2"/>
    </row>
    <row r="8" spans="1:33" x14ac:dyDescent="0.35">
      <c r="A8" s="18" t="s">
        <v>47</v>
      </c>
      <c r="B8" s="27">
        <v>43285</v>
      </c>
      <c r="C8" s="28">
        <v>0.84817129629629628</v>
      </c>
      <c r="D8" s="29" t="s">
        <v>42</v>
      </c>
      <c r="E8" s="29">
        <v>2.39</v>
      </c>
      <c r="F8" s="29">
        <v>15.724</v>
      </c>
      <c r="G8" s="29" t="s">
        <v>43</v>
      </c>
      <c r="H8" s="29">
        <v>3.66</v>
      </c>
      <c r="I8" s="29">
        <v>5337.7862999999998</v>
      </c>
      <c r="J8" s="29" t="s">
        <v>44</v>
      </c>
      <c r="K8" s="29">
        <v>3.16</v>
      </c>
      <c r="L8" s="29">
        <v>435.90179999999998</v>
      </c>
      <c r="O8" s="10">
        <f>($O$2/$M$2)*F8</f>
        <v>2.2129928027798864</v>
      </c>
      <c r="R8" s="10">
        <f t="shared" si="0"/>
        <v>785.9714921264283</v>
      </c>
      <c r="T8" s="10">
        <f>($S$2/$U$2)*L8</f>
        <v>665.27496588857127</v>
      </c>
      <c r="V8" s="3">
        <v>20</v>
      </c>
      <c r="W8" s="15" t="s">
        <v>35</v>
      </c>
      <c r="X8" s="2">
        <f>SLOPE($O20:$O24,$V$6:$V$10)</f>
        <v>-1.14224431362004E-3</v>
      </c>
      <c r="Y8" s="2">
        <f>RSQ(O20:O24,$V$6:$V$10)</f>
        <v>0.36353391483197955</v>
      </c>
      <c r="Z8" s="2">
        <f>SLOPE($R20:$R24,$V$6:$V$10)</f>
        <v>17.223779723408668</v>
      </c>
      <c r="AA8" s="2">
        <f>RSQ(R20:R24,$V$6:$V$10)</f>
        <v>0.96281437138753423</v>
      </c>
      <c r="AB8" s="2">
        <f>SLOPE($U20:$U24,$V$6:$V$10)</f>
        <v>1.0564107705879691</v>
      </c>
      <c r="AC8" s="2">
        <f>RSQ(U20:U24,$V$6:$V$10)</f>
        <v>0.61223314972511478</v>
      </c>
      <c r="AD8" s="7">
        <v>43109</v>
      </c>
      <c r="AE8" s="2"/>
    </row>
    <row r="9" spans="1:33" x14ac:dyDescent="0.35">
      <c r="A9" s="18" t="s">
        <v>48</v>
      </c>
      <c r="B9" s="27">
        <v>43285</v>
      </c>
      <c r="C9" s="28">
        <v>0.85162037037037042</v>
      </c>
      <c r="D9" s="29" t="s">
        <v>42</v>
      </c>
      <c r="E9" s="29">
        <v>2.3860000000000001</v>
      </c>
      <c r="F9" s="29">
        <v>15.44</v>
      </c>
      <c r="G9" s="29" t="s">
        <v>43</v>
      </c>
      <c r="H9" s="29">
        <v>3.6560000000000001</v>
      </c>
      <c r="I9" s="29">
        <v>6035.4480000000003</v>
      </c>
      <c r="J9" s="29" t="s">
        <v>44</v>
      </c>
      <c r="K9" s="29">
        <v>3.1560000000000001</v>
      </c>
      <c r="L9" s="29">
        <v>430.55869999999999</v>
      </c>
      <c r="O9" s="10">
        <f t="shared" ref="O9:O15" si="1">($O$2/$M$2)*F9</f>
        <v>2.1730226961919006</v>
      </c>
      <c r="R9" s="10">
        <f t="shared" si="0"/>
        <v>888.69988485891008</v>
      </c>
      <c r="U9" s="10">
        <f>($S$2/$U$2)*L9</f>
        <v>657.1203065817291</v>
      </c>
      <c r="V9" s="3">
        <v>30</v>
      </c>
      <c r="W9" s="18" t="s">
        <v>36</v>
      </c>
      <c r="X9" s="2">
        <f>SLOPE($O25:$O29,$V$6:$V$10)</f>
        <v>-1.1568812540606821E-4</v>
      </c>
      <c r="Y9" s="2">
        <f>RSQ(O25:O29,$V$6:$V$10)</f>
        <v>1.9429018882910563E-2</v>
      </c>
      <c r="Z9" s="2">
        <f>SLOPE($R25:$R29,$V$6:$V$10)</f>
        <v>30.3405420287441</v>
      </c>
      <c r="AA9" s="2">
        <f>RSQ(R25:R29,$V$6:$V$10)</f>
        <v>0.98340147000856382</v>
      </c>
      <c r="AB9" s="2">
        <f>SLOPE(U25:U29,$V$6:$V$10)</f>
        <v>1.4001957984112789</v>
      </c>
      <c r="AC9" s="2">
        <f>RSQ(U25:U29,$V$6:$V$10)</f>
        <v>0.88502282471192351</v>
      </c>
      <c r="AD9" s="7">
        <v>43109</v>
      </c>
      <c r="AE9" s="2"/>
    </row>
    <row r="10" spans="1:33" x14ac:dyDescent="0.35">
      <c r="A10" s="18" t="s">
        <v>49</v>
      </c>
      <c r="B10" s="27">
        <v>43285</v>
      </c>
      <c r="C10" s="28">
        <v>0.85482638888888884</v>
      </c>
      <c r="D10" s="29" t="s">
        <v>42</v>
      </c>
      <c r="E10" s="29">
        <v>2.3860000000000001</v>
      </c>
      <c r="F10" s="29">
        <v>15.0284</v>
      </c>
      <c r="G10" s="29" t="s">
        <v>43</v>
      </c>
      <c r="H10" s="29">
        <v>3.66</v>
      </c>
      <c r="I10" s="29">
        <v>5870.1041999999998</v>
      </c>
      <c r="J10" s="29" t="s">
        <v>44</v>
      </c>
      <c r="K10" s="29">
        <v>3.1629999999999998</v>
      </c>
      <c r="L10" s="29">
        <v>430.12169999999998</v>
      </c>
      <c r="O10" s="10">
        <f t="shared" si="1"/>
        <v>2.1150941896017073</v>
      </c>
      <c r="Q10" s="10">
        <f>($R$2/$P$2)*I10</f>
        <v>864.35355364668942</v>
      </c>
      <c r="U10" s="10">
        <f>($S$2/$U$2)*L10</f>
        <v>656.45335553887196</v>
      </c>
      <c r="V10" s="3">
        <v>40</v>
      </c>
      <c r="W10" s="20" t="s">
        <v>37</v>
      </c>
      <c r="X10" s="2">
        <f>SLOPE($O34:$O38,$V$6:$V$10)</f>
        <v>-9.1746272828117351E-4</v>
      </c>
      <c r="Y10" s="2">
        <f>RSQ(O34:O38,$V$6:$V$10)</f>
        <v>0.92434016295607979</v>
      </c>
      <c r="Z10" s="2">
        <f>SLOPE($R34:$R38,$V$6:$V$10)</f>
        <v>24.647851253189152</v>
      </c>
      <c r="AA10" s="2">
        <f>RSQ(R34:R38,$V$6:$V$10)</f>
        <v>0.93262011927286692</v>
      </c>
      <c r="AB10" s="2">
        <f>SLOPE(U34:U38,$V$6:$V$10)</f>
        <v>-0.27777518902556381</v>
      </c>
      <c r="AC10" s="2">
        <f>RSQ(U34:U38,$V$6:$V$10)</f>
        <v>0.33168373970805654</v>
      </c>
      <c r="AD10" s="7">
        <v>43109</v>
      </c>
      <c r="AE10" s="2"/>
    </row>
    <row r="11" spans="1:33" x14ac:dyDescent="0.35">
      <c r="A11" s="18" t="s">
        <v>50</v>
      </c>
      <c r="B11" s="27">
        <v>43285</v>
      </c>
      <c r="C11" s="28">
        <v>0.85827546296296298</v>
      </c>
      <c r="D11" s="29" t="s">
        <v>42</v>
      </c>
      <c r="E11" s="29">
        <v>2.39</v>
      </c>
      <c r="F11" s="29">
        <v>15.281000000000001</v>
      </c>
      <c r="G11" s="29" t="s">
        <v>43</v>
      </c>
      <c r="H11" s="29">
        <v>3.6629999999999998</v>
      </c>
      <c r="I11" s="29">
        <v>3324.4292</v>
      </c>
      <c r="J11" s="29" t="s">
        <v>44</v>
      </c>
      <c r="K11" s="29">
        <v>3.17</v>
      </c>
      <c r="L11" s="29">
        <v>430.46969999999999</v>
      </c>
      <c r="O11" s="12">
        <f t="shared" si="1"/>
        <v>2.1506450660951062</v>
      </c>
      <c r="R11" s="12">
        <f t="shared" si="0"/>
        <v>489.51127526268118</v>
      </c>
      <c r="U11" s="12">
        <f>($S$2/$U$2)*L11</f>
        <v>656.9844744471427</v>
      </c>
      <c r="V11" s="3"/>
      <c r="W11" s="21" t="s">
        <v>38</v>
      </c>
      <c r="X11" s="2">
        <f>SLOPE($O39:$O43,$V$6:$V$10)</f>
        <v>-7.0778051419359313E-3</v>
      </c>
      <c r="Y11" s="2">
        <f>RSQ(O39:O43,$V$6:$V$10)</f>
        <v>0.93950254586544979</v>
      </c>
      <c r="Z11" s="2">
        <f>SLOPE($R39:$R43,$V$6:$V$10)</f>
        <v>27.337827551410125</v>
      </c>
      <c r="AA11" s="2">
        <f>RSQ(R39:R43,$V$6:$V$10)</f>
        <v>0.99785077632134367</v>
      </c>
      <c r="AB11" s="2">
        <f>SLOPE($U39:$U43,$V$6:$V$10)</f>
        <v>1.1482958679225543</v>
      </c>
      <c r="AC11" s="2">
        <f>RSQ(U39:U43,$V$6:$V$10)</f>
        <v>0.95445789633254563</v>
      </c>
      <c r="AD11" s="7">
        <v>43109</v>
      </c>
      <c r="AE11" s="2"/>
    </row>
    <row r="12" spans="1:33" x14ac:dyDescent="0.35">
      <c r="A12" s="18" t="s">
        <v>51</v>
      </c>
      <c r="B12" s="27">
        <v>43285</v>
      </c>
      <c r="C12" s="28">
        <v>0.86172453703703711</v>
      </c>
      <c r="D12" s="29" t="s">
        <v>42</v>
      </c>
      <c r="E12" s="29">
        <v>2.39</v>
      </c>
      <c r="F12" s="29">
        <v>15.195399999999999</v>
      </c>
      <c r="G12" s="29" t="s">
        <v>43</v>
      </c>
      <c r="H12" s="29">
        <v>3.6659999999999999</v>
      </c>
      <c r="I12" s="29">
        <v>4578.5117</v>
      </c>
      <c r="J12" s="29" t="s">
        <v>44</v>
      </c>
      <c r="K12" s="29">
        <v>3.173</v>
      </c>
      <c r="L12" s="29">
        <v>431.03039999999999</v>
      </c>
      <c r="O12" s="12">
        <f t="shared" si="1"/>
        <v>2.1385977381939383</v>
      </c>
      <c r="R12" s="12">
        <f t="shared" si="0"/>
        <v>674.17080233566298</v>
      </c>
      <c r="U12" s="12">
        <f>($S$2/$U$2)*L12</f>
        <v>657.84021689503743</v>
      </c>
      <c r="V12" s="3"/>
      <c r="W12" s="23" t="s">
        <v>39</v>
      </c>
      <c r="X12" s="2">
        <f>SLOPE($O48:$O52,$V$6:$V$10)</f>
        <v>-6.748755461644689E-3</v>
      </c>
      <c r="Y12" s="2">
        <f>RSQ(O48:O52,$V$6:$V$10)</f>
        <v>0.99455519775816714</v>
      </c>
      <c r="Z12" s="2">
        <f>SLOPE($R48:$R52,$V$6:$V$10)</f>
        <v>16.391456776883992</v>
      </c>
      <c r="AA12" s="2">
        <f>RSQ(R48:R52,$V$6:$V$10)</f>
        <v>0.9842636195291794</v>
      </c>
      <c r="AB12" s="2">
        <f>SLOPE(U48:U52,$V$6:$V$10)</f>
        <v>1.1251365979901178</v>
      </c>
      <c r="AC12" s="2">
        <f>RSQ(U48:U52,$V$6:$V$10)</f>
        <v>0.90772205462954036</v>
      </c>
      <c r="AD12" s="7">
        <v>43109</v>
      </c>
      <c r="AE12" s="2"/>
    </row>
    <row r="13" spans="1:33" x14ac:dyDescent="0.35">
      <c r="A13" s="18" t="s">
        <v>52</v>
      </c>
      <c r="B13" s="27">
        <v>43285</v>
      </c>
      <c r="C13" s="28">
        <v>0.86517361111111113</v>
      </c>
      <c r="D13" s="29" t="s">
        <v>42</v>
      </c>
      <c r="E13" s="29">
        <v>2.3860000000000001</v>
      </c>
      <c r="F13" s="29">
        <v>15.57</v>
      </c>
      <c r="G13" s="29" t="s">
        <v>43</v>
      </c>
      <c r="H13" s="29">
        <v>3.6560000000000001</v>
      </c>
      <c r="I13" s="29">
        <v>5529.5083999999997</v>
      </c>
      <c r="J13" s="29" t="s">
        <v>44</v>
      </c>
      <c r="K13" s="29">
        <v>3.16</v>
      </c>
      <c r="L13" s="29">
        <v>442.16879999999998</v>
      </c>
      <c r="O13" s="12">
        <f t="shared" si="1"/>
        <v>2.1913188717427392</v>
      </c>
      <c r="R13" s="12">
        <f t="shared" si="0"/>
        <v>814.20194133167513</v>
      </c>
      <c r="U13" s="12">
        <f>($S$2/$U$2)*L13</f>
        <v>674.83968484872162</v>
      </c>
      <c r="V13" s="3"/>
      <c r="W13" s="25" t="s">
        <v>40</v>
      </c>
      <c r="X13" s="2">
        <f>SLOPE($O53:$O57,$V$6:$V$10)</f>
        <v>-8.0458135683872164E-3</v>
      </c>
      <c r="Y13" s="2">
        <f>RSQ(O53:O57,$V$6:$V$10)</f>
        <v>0.96416163155416712</v>
      </c>
      <c r="Z13" s="2">
        <f>SLOPE($R53:$R57,$V$6:$V$10)</f>
        <v>12.760475321602376</v>
      </c>
      <c r="AA13" s="2">
        <f>RSQ(R53:R57,$V$6:$V$10)</f>
        <v>0.94190837959008777</v>
      </c>
      <c r="AB13" s="2">
        <f>SLOPE(U53:U57,$V$6:$V$10)</f>
        <v>1.5209972242878627</v>
      </c>
      <c r="AC13" s="2">
        <f>RSQ(U53:U57,$V$6:$V$10)</f>
        <v>0.74604259954853636</v>
      </c>
      <c r="AD13" s="7">
        <v>43109</v>
      </c>
      <c r="AE13" s="2"/>
    </row>
    <row r="14" spans="1:33" x14ac:dyDescent="0.35">
      <c r="A14" s="18" t="s">
        <v>53</v>
      </c>
      <c r="B14" s="27">
        <v>43285</v>
      </c>
      <c r="C14" s="28">
        <v>0.86861111111111111</v>
      </c>
      <c r="D14" s="29" t="s">
        <v>42</v>
      </c>
      <c r="E14" s="29">
        <v>2.38</v>
      </c>
      <c r="F14" s="29">
        <v>14.2906</v>
      </c>
      <c r="G14" s="29" t="s">
        <v>43</v>
      </c>
      <c r="H14" s="29">
        <v>3.6459999999999999</v>
      </c>
      <c r="I14" s="29">
        <v>4964.4182000000001</v>
      </c>
      <c r="J14" s="29" t="s">
        <v>44</v>
      </c>
      <c r="K14" s="29">
        <v>3.1459999999999999</v>
      </c>
      <c r="L14" s="29">
        <v>467.74860000000001</v>
      </c>
      <c r="O14" s="12">
        <f t="shared" si="1"/>
        <v>2.0112563563601022</v>
      </c>
      <c r="Q14" s="12">
        <f>($R$2/$P$2)*I14</f>
        <v>730.99426632976997</v>
      </c>
      <c r="U14" s="12">
        <f>($S$2/$U$2)*L14</f>
        <v>713.87967177338328</v>
      </c>
      <c r="AD14" s="7">
        <v>43109</v>
      </c>
    </row>
    <row r="15" spans="1:33" x14ac:dyDescent="0.35">
      <c r="A15" s="18" t="s">
        <v>54</v>
      </c>
      <c r="B15" s="27">
        <v>43285</v>
      </c>
      <c r="C15" s="28">
        <v>0.87206018518518524</v>
      </c>
      <c r="D15" s="29" t="s">
        <v>42</v>
      </c>
      <c r="E15" s="29">
        <v>2.383</v>
      </c>
      <c r="F15" s="29">
        <v>14.9084</v>
      </c>
      <c r="G15" s="29" t="s">
        <v>43</v>
      </c>
      <c r="H15" s="29">
        <v>3.6429999999999998</v>
      </c>
      <c r="I15" s="29">
        <v>5735.3595999999998</v>
      </c>
      <c r="J15" s="29" t="s">
        <v>44</v>
      </c>
      <c r="K15" s="29">
        <v>3.1459999999999999</v>
      </c>
      <c r="L15" s="29">
        <v>441.8732</v>
      </c>
      <c r="O15" s="12">
        <f t="shared" si="1"/>
        <v>2.0982054121701643</v>
      </c>
      <c r="R15" s="12">
        <f t="shared" si="0"/>
        <v>844.51285408215665</v>
      </c>
      <c r="T15" s="12">
        <f>($S$2/$U$2)*L15</f>
        <v>674.38853901744346</v>
      </c>
      <c r="AD15" s="7">
        <v>43109</v>
      </c>
    </row>
    <row r="16" spans="1:33" x14ac:dyDescent="0.35">
      <c r="A16" s="5" t="s">
        <v>85</v>
      </c>
      <c r="B16" s="7">
        <v>43285</v>
      </c>
      <c r="C16" s="8">
        <v>0.87549768518518523</v>
      </c>
      <c r="D16" s="9" t="s">
        <v>42</v>
      </c>
      <c r="E16" s="9">
        <v>2.3860000000000001</v>
      </c>
      <c r="F16" s="9">
        <v>28.717199999999998</v>
      </c>
      <c r="G16" s="9" t="s">
        <v>43</v>
      </c>
      <c r="H16" s="9">
        <v>3.6429999999999998</v>
      </c>
      <c r="I16" s="9">
        <v>2664.5873000000001</v>
      </c>
      <c r="J16" s="9" t="s">
        <v>44</v>
      </c>
      <c r="K16" s="9">
        <v>3.1459999999999999</v>
      </c>
      <c r="L16" s="9">
        <v>613.84379999999999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85</v>
      </c>
      <c r="B17" s="7">
        <v>43285</v>
      </c>
      <c r="C17" s="8">
        <v>0.87894675925925936</v>
      </c>
      <c r="D17" s="9" t="s">
        <v>42</v>
      </c>
      <c r="E17" s="9">
        <v>2.383</v>
      </c>
      <c r="F17" s="9">
        <v>29.078199999999999</v>
      </c>
      <c r="G17" s="9" t="s">
        <v>43</v>
      </c>
      <c r="H17" s="9">
        <v>3.6459999999999999</v>
      </c>
      <c r="I17" s="9">
        <v>2654.5592000000001</v>
      </c>
      <c r="J17" s="9" t="s">
        <v>44</v>
      </c>
      <c r="K17" s="9">
        <v>3.1459999999999999</v>
      </c>
      <c r="L17" s="9">
        <v>612.44659999999999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85</v>
      </c>
      <c r="B18" s="7">
        <v>43285</v>
      </c>
      <c r="C18" s="8">
        <v>0.88239583333333327</v>
      </c>
      <c r="D18" s="9" t="s">
        <v>42</v>
      </c>
      <c r="E18" s="9">
        <v>2.383</v>
      </c>
      <c r="F18" s="9">
        <v>29.3262</v>
      </c>
      <c r="G18" s="9" t="s">
        <v>43</v>
      </c>
      <c r="H18" s="9">
        <v>3.6459999999999999</v>
      </c>
      <c r="I18" s="9">
        <v>2657.6984000000002</v>
      </c>
      <c r="J18" s="9" t="s">
        <v>44</v>
      </c>
      <c r="K18" s="9">
        <v>3.153</v>
      </c>
      <c r="L18" s="9">
        <v>615.75440000000003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85</v>
      </c>
      <c r="B19" s="7">
        <v>43285</v>
      </c>
      <c r="C19" s="8">
        <v>0.8858449074074074</v>
      </c>
      <c r="D19" s="9" t="s">
        <v>42</v>
      </c>
      <c r="E19" s="9">
        <v>2.383</v>
      </c>
      <c r="F19" s="9">
        <v>29.281700000000001</v>
      </c>
      <c r="G19" s="9" t="s">
        <v>43</v>
      </c>
      <c r="H19" s="9">
        <v>3.6459999999999999</v>
      </c>
      <c r="I19" s="9">
        <v>2655.1041</v>
      </c>
      <c r="J19" s="9" t="s">
        <v>44</v>
      </c>
      <c r="K19" s="9">
        <v>3.15</v>
      </c>
      <c r="L19" s="9">
        <v>606.69939999999997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18" t="s">
        <v>55</v>
      </c>
      <c r="B20" s="27">
        <v>43285</v>
      </c>
      <c r="C20" s="28">
        <v>0.88929398148148142</v>
      </c>
      <c r="D20" s="29" t="s">
        <v>42</v>
      </c>
      <c r="E20" s="29">
        <v>2.38</v>
      </c>
      <c r="F20" s="29">
        <v>15.4613</v>
      </c>
      <c r="G20" s="29" t="s">
        <v>43</v>
      </c>
      <c r="H20" s="29">
        <v>3.6429999999999998</v>
      </c>
      <c r="I20" s="29">
        <v>3274.9194000000002</v>
      </c>
      <c r="J20" s="29" t="s">
        <v>44</v>
      </c>
      <c r="K20" s="29">
        <v>3.1459999999999999</v>
      </c>
      <c r="L20" s="29">
        <v>430.53280000000001</v>
      </c>
      <c r="O20" s="14">
        <f t="shared" ref="O20:O29" si="2">($O$2/$M$2)*F20</f>
        <v>2.1760204541859998</v>
      </c>
      <c r="P20" s="3"/>
      <c r="R20" s="14">
        <f t="shared" ref="R20:R29" si="3">($R$2/$P$2)*I20</f>
        <v>482.22111990728956</v>
      </c>
      <c r="S20" s="3"/>
      <c r="U20" s="14">
        <f t="shared" ref="U20:U26" si="4">($S$2/$U$2)*L20</f>
        <v>657.08077790436073</v>
      </c>
      <c r="AD20" s="7">
        <v>43109</v>
      </c>
    </row>
    <row r="21" spans="1:30" x14ac:dyDescent="0.35">
      <c r="A21" s="18" t="s">
        <v>56</v>
      </c>
      <c r="B21" s="27">
        <v>43285</v>
      </c>
      <c r="C21" s="28">
        <v>0.8927314814814814</v>
      </c>
      <c r="D21" s="29" t="s">
        <v>42</v>
      </c>
      <c r="E21" s="29">
        <v>2.38</v>
      </c>
      <c r="F21" s="29">
        <v>15.283799999999999</v>
      </c>
      <c r="G21" s="29" t="s">
        <v>43</v>
      </c>
      <c r="H21" s="29">
        <v>3.64</v>
      </c>
      <c r="I21" s="29">
        <v>5367.9744000000001</v>
      </c>
      <c r="J21" s="29" t="s">
        <v>44</v>
      </c>
      <c r="K21" s="29">
        <v>3.1459999999999999</v>
      </c>
      <c r="L21" s="29">
        <v>460.02800000000002</v>
      </c>
      <c r="O21" s="14">
        <f t="shared" si="2"/>
        <v>2.1510391375685085</v>
      </c>
      <c r="P21" s="3"/>
      <c r="R21" s="14">
        <f t="shared" si="3"/>
        <v>790.4165906500358</v>
      </c>
      <c r="S21" s="3"/>
      <c r="U21" s="14">
        <f t="shared" si="4"/>
        <v>702.09646302857129</v>
      </c>
      <c r="AD21" s="7">
        <v>43109</v>
      </c>
    </row>
    <row r="22" spans="1:30" x14ac:dyDescent="0.35">
      <c r="A22" s="18" t="s">
        <v>57</v>
      </c>
      <c r="B22" s="27">
        <v>43285</v>
      </c>
      <c r="C22" s="28">
        <v>0.89618055555555554</v>
      </c>
      <c r="D22" s="29" t="s">
        <v>42</v>
      </c>
      <c r="E22" s="29">
        <v>2.383</v>
      </c>
      <c r="F22" s="29">
        <v>15.502700000000001</v>
      </c>
      <c r="G22" s="29" t="s">
        <v>43</v>
      </c>
      <c r="H22" s="29">
        <v>3.6429999999999998</v>
      </c>
      <c r="I22" s="29">
        <v>6162.92</v>
      </c>
      <c r="J22" s="29" t="s">
        <v>44</v>
      </c>
      <c r="K22" s="29">
        <v>3.1459999999999999</v>
      </c>
      <c r="L22" s="29">
        <v>440.52910000000003</v>
      </c>
      <c r="O22" s="14">
        <f t="shared" si="2"/>
        <v>2.1818470823998823</v>
      </c>
      <c r="P22" s="3"/>
      <c r="R22" s="14">
        <f t="shared" si="3"/>
        <v>907.46971797200047</v>
      </c>
      <c r="S22" s="3"/>
      <c r="T22" s="14">
        <f>($S$2/$U$2)*L22</f>
        <v>672.33716854443594</v>
      </c>
      <c r="AD22" s="7">
        <v>43109</v>
      </c>
    </row>
    <row r="23" spans="1:30" x14ac:dyDescent="0.35">
      <c r="A23" s="18" t="s">
        <v>58</v>
      </c>
      <c r="B23" s="27">
        <v>43285</v>
      </c>
      <c r="C23" s="28">
        <v>0.89962962962962967</v>
      </c>
      <c r="D23" s="29" t="s">
        <v>42</v>
      </c>
      <c r="E23" s="29">
        <v>2.3860000000000001</v>
      </c>
      <c r="F23" s="29">
        <v>14.9732</v>
      </c>
      <c r="G23" s="29" t="s">
        <v>43</v>
      </c>
      <c r="H23" s="29">
        <v>3.6459999999999999</v>
      </c>
      <c r="I23" s="29">
        <v>7360.2961999999998</v>
      </c>
      <c r="J23" s="29" t="s">
        <v>44</v>
      </c>
      <c r="K23" s="29">
        <v>3.15</v>
      </c>
      <c r="L23" s="29">
        <v>465.06439999999998</v>
      </c>
      <c r="O23" s="14">
        <f t="shared" si="2"/>
        <v>2.1073253519831976</v>
      </c>
      <c r="P23" s="3"/>
      <c r="R23" s="14">
        <f t="shared" si="3"/>
        <v>1083.7794287130753</v>
      </c>
      <c r="S23" s="3"/>
      <c r="U23" s="14">
        <f t="shared" si="4"/>
        <v>709.78303564240582</v>
      </c>
      <c r="AD23" s="7">
        <v>43109</v>
      </c>
    </row>
    <row r="24" spans="1:30" x14ac:dyDescent="0.35">
      <c r="A24" s="18" t="s">
        <v>59</v>
      </c>
      <c r="B24" s="27">
        <v>43285</v>
      </c>
      <c r="C24" s="28">
        <v>0.90307870370370369</v>
      </c>
      <c r="D24" s="29" t="s">
        <v>42</v>
      </c>
      <c r="E24" s="29">
        <v>2.3860000000000001</v>
      </c>
      <c r="F24" s="29">
        <v>15.210800000000001</v>
      </c>
      <c r="G24" s="29" t="s">
        <v>43</v>
      </c>
      <c r="H24" s="29">
        <v>3.6459999999999999</v>
      </c>
      <c r="I24" s="29">
        <v>8127.3711000000003</v>
      </c>
      <c r="J24" s="29" t="s">
        <v>44</v>
      </c>
      <c r="K24" s="29">
        <v>3.15</v>
      </c>
      <c r="L24" s="29">
        <v>462.62369999999999</v>
      </c>
      <c r="O24" s="14">
        <f t="shared" si="2"/>
        <v>2.1407651312976532</v>
      </c>
      <c r="P24" s="3"/>
      <c r="R24" s="14">
        <f t="shared" si="3"/>
        <v>1196.7286870462033</v>
      </c>
      <c r="S24" s="3"/>
      <c r="U24" s="14">
        <f t="shared" si="4"/>
        <v>706.05803012684191</v>
      </c>
      <c r="AD24" s="7">
        <v>43109</v>
      </c>
    </row>
    <row r="25" spans="1:30" x14ac:dyDescent="0.35">
      <c r="A25" s="18" t="s">
        <v>60</v>
      </c>
      <c r="B25" s="27">
        <v>43285</v>
      </c>
      <c r="C25" s="28">
        <v>0.90651620370370367</v>
      </c>
      <c r="D25" s="29" t="s">
        <v>42</v>
      </c>
      <c r="E25" s="29">
        <v>2.3860000000000001</v>
      </c>
      <c r="F25" s="29">
        <v>15.2722</v>
      </c>
      <c r="G25" s="29" t="s">
        <v>43</v>
      </c>
      <c r="H25" s="29">
        <v>3.653</v>
      </c>
      <c r="I25" s="29">
        <v>3233.7462</v>
      </c>
      <c r="J25" s="29" t="s">
        <v>44</v>
      </c>
      <c r="K25" s="29">
        <v>3.16</v>
      </c>
      <c r="L25" s="29">
        <v>446.93340000000001</v>
      </c>
      <c r="O25" s="17">
        <f t="shared" si="2"/>
        <v>2.1494065557501263</v>
      </c>
      <c r="P25" s="3"/>
      <c r="R25" s="17">
        <f t="shared" si="3"/>
        <v>476.15850150692012</v>
      </c>
      <c r="S25" s="3"/>
      <c r="U25" s="17">
        <f t="shared" si="4"/>
        <v>682.11143528075172</v>
      </c>
      <c r="AD25" s="7">
        <v>43109</v>
      </c>
    </row>
    <row r="26" spans="1:30" x14ac:dyDescent="0.35">
      <c r="A26" s="18" t="s">
        <v>61</v>
      </c>
      <c r="B26" s="27">
        <v>43285</v>
      </c>
      <c r="C26" s="28">
        <v>0.9099652777777778</v>
      </c>
      <c r="D26" s="29" t="s">
        <v>42</v>
      </c>
      <c r="E26" s="29">
        <v>2.3860000000000001</v>
      </c>
      <c r="F26" s="29">
        <v>15.122400000000001</v>
      </c>
      <c r="G26" s="29" t="s">
        <v>43</v>
      </c>
      <c r="H26" s="29">
        <v>3.65</v>
      </c>
      <c r="I26" s="29">
        <v>5370.0550000000003</v>
      </c>
      <c r="J26" s="29" t="s">
        <v>44</v>
      </c>
      <c r="K26" s="29">
        <v>3.1560000000000001</v>
      </c>
      <c r="L26" s="29">
        <v>447.34899999999999</v>
      </c>
      <c r="O26" s="17">
        <f t="shared" si="2"/>
        <v>2.128323731923083</v>
      </c>
      <c r="P26" s="3"/>
      <c r="R26" s="17">
        <f t="shared" si="3"/>
        <v>790.72295216295697</v>
      </c>
      <c r="S26" s="3"/>
      <c r="U26" s="17">
        <f t="shared" si="4"/>
        <v>682.74572556315775</v>
      </c>
      <c r="AD26" s="7">
        <v>43109</v>
      </c>
    </row>
    <row r="27" spans="1:30" x14ac:dyDescent="0.35">
      <c r="A27" s="18" t="s">
        <v>62</v>
      </c>
      <c r="B27" s="27">
        <v>43285</v>
      </c>
      <c r="C27" s="28">
        <v>0.91341435185185194</v>
      </c>
      <c r="D27" s="29" t="s">
        <v>42</v>
      </c>
      <c r="E27" s="29">
        <v>2.383</v>
      </c>
      <c r="F27" s="29">
        <v>15.3429</v>
      </c>
      <c r="G27" s="29" t="s">
        <v>43</v>
      </c>
      <c r="H27" s="29">
        <v>3.6429999999999998</v>
      </c>
      <c r="I27" s="29">
        <v>7378.7106000000003</v>
      </c>
      <c r="J27" s="29" t="s">
        <v>44</v>
      </c>
      <c r="K27" s="29">
        <v>3.15</v>
      </c>
      <c r="L27" s="29">
        <v>453.53050000000002</v>
      </c>
      <c r="O27" s="17">
        <f t="shared" si="2"/>
        <v>2.1593568604535438</v>
      </c>
      <c r="P27" s="3"/>
      <c r="R27" s="17">
        <f t="shared" si="3"/>
        <v>1086.4908886013466</v>
      </c>
      <c r="S27" s="3"/>
      <c r="U27" s="17">
        <f>($S$2/$U$2)*L27</f>
        <v>692.1799541018795</v>
      </c>
      <c r="AD27" s="7">
        <v>43109</v>
      </c>
    </row>
    <row r="28" spans="1:30" x14ac:dyDescent="0.35">
      <c r="A28" s="18" t="s">
        <v>63</v>
      </c>
      <c r="B28" s="27">
        <v>43285</v>
      </c>
      <c r="C28" s="28">
        <v>0.91686342592592596</v>
      </c>
      <c r="D28" s="29" t="s">
        <v>42</v>
      </c>
      <c r="E28" s="29">
        <v>2.38</v>
      </c>
      <c r="F28" s="29">
        <v>15.134</v>
      </c>
      <c r="G28" s="29" t="s">
        <v>43</v>
      </c>
      <c r="H28" s="29">
        <v>3.6360000000000001</v>
      </c>
      <c r="I28" s="29">
        <v>10213.695599999999</v>
      </c>
      <c r="J28" s="29" t="s">
        <v>44</v>
      </c>
      <c r="K28" s="29">
        <v>3.1429999999999998</v>
      </c>
      <c r="L28" s="29">
        <v>466.73950000000002</v>
      </c>
      <c r="O28" s="17">
        <f t="shared" si="2"/>
        <v>2.1299563137414657</v>
      </c>
      <c r="P28" s="3"/>
      <c r="R28" s="17">
        <f t="shared" si="3"/>
        <v>1503.9331137811071</v>
      </c>
      <c r="S28" s="3"/>
      <c r="U28" s="17">
        <f>($S$2/$U$2)*L28</f>
        <v>712.33957955977428</v>
      </c>
      <c r="AD28" s="7">
        <v>43109</v>
      </c>
    </row>
    <row r="29" spans="1:30" x14ac:dyDescent="0.35">
      <c r="A29" s="18" t="s">
        <v>64</v>
      </c>
      <c r="B29" s="27">
        <v>43285</v>
      </c>
      <c r="C29" s="28">
        <v>0.92031249999999998</v>
      </c>
      <c r="D29" s="29" t="s">
        <v>42</v>
      </c>
      <c r="E29" s="29">
        <v>2.3759999999999999</v>
      </c>
      <c r="F29" s="29">
        <v>15.225300000000001</v>
      </c>
      <c r="G29" s="29" t="s">
        <v>43</v>
      </c>
      <c r="H29" s="29">
        <v>3.6360000000000001</v>
      </c>
      <c r="I29" s="29">
        <v>11114.547</v>
      </c>
      <c r="J29" s="29" t="s">
        <v>44</v>
      </c>
      <c r="K29" s="29">
        <v>3.14</v>
      </c>
      <c r="L29" s="29">
        <v>483.11</v>
      </c>
      <c r="O29" s="17">
        <f t="shared" si="2"/>
        <v>2.1428058585706315</v>
      </c>
      <c r="P29" s="3"/>
      <c r="R29" s="17">
        <f t="shared" si="3"/>
        <v>1636.5805221350502</v>
      </c>
      <c r="S29" s="3"/>
      <c r="U29" s="17">
        <f>($S$2/$U$2)*L29</f>
        <v>737.3242982030074</v>
      </c>
      <c r="AD29" s="7">
        <v>43109</v>
      </c>
    </row>
    <row r="30" spans="1:30" x14ac:dyDescent="0.35">
      <c r="A30" s="5" t="s">
        <v>41</v>
      </c>
      <c r="B30" s="7">
        <v>43285</v>
      </c>
      <c r="C30" s="8">
        <v>0.92375000000000007</v>
      </c>
      <c r="D30" s="9" t="s">
        <v>42</v>
      </c>
      <c r="E30" s="9">
        <v>2.3860000000000001</v>
      </c>
      <c r="F30" s="9">
        <v>28.647600000000001</v>
      </c>
      <c r="G30" s="9" t="s">
        <v>43</v>
      </c>
      <c r="H30" s="9">
        <v>3.6459999999999999</v>
      </c>
      <c r="I30" s="9">
        <v>2698.3216000000002</v>
      </c>
      <c r="J30" s="9" t="s">
        <v>44</v>
      </c>
      <c r="K30" s="9">
        <v>3.15</v>
      </c>
      <c r="L30" s="9">
        <v>604.41319999999996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43285</v>
      </c>
      <c r="C31" s="8">
        <v>0.92719907407407398</v>
      </c>
      <c r="D31" s="9" t="s">
        <v>42</v>
      </c>
      <c r="E31" s="9">
        <v>2.383</v>
      </c>
      <c r="F31" s="9">
        <v>28.875800000000002</v>
      </c>
      <c r="G31" s="9" t="s">
        <v>43</v>
      </c>
      <c r="H31" s="9">
        <v>3.6429999999999998</v>
      </c>
      <c r="I31" s="9">
        <v>2687.3479000000002</v>
      </c>
      <c r="J31" s="9" t="s">
        <v>44</v>
      </c>
      <c r="K31" s="9">
        <v>3.1459999999999999</v>
      </c>
      <c r="L31" s="9">
        <v>601.60979999999995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43285</v>
      </c>
      <c r="C32" s="8">
        <v>0.93064814814814811</v>
      </c>
      <c r="D32" s="9" t="s">
        <v>42</v>
      </c>
      <c r="E32" s="9">
        <v>2.383</v>
      </c>
      <c r="F32" s="9">
        <v>28.982800000000001</v>
      </c>
      <c r="G32" s="9" t="s">
        <v>43</v>
      </c>
      <c r="H32" s="9">
        <v>3.6459999999999999</v>
      </c>
      <c r="I32" s="9">
        <v>2668.6572000000001</v>
      </c>
      <c r="J32" s="9" t="s">
        <v>44</v>
      </c>
      <c r="K32" s="9">
        <v>3.15</v>
      </c>
      <c r="L32" s="9">
        <v>609.83550000000002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43285</v>
      </c>
      <c r="C33" s="8">
        <v>0.93409722222222225</v>
      </c>
      <c r="D33" s="9" t="s">
        <v>42</v>
      </c>
      <c r="E33" s="9">
        <v>2.383</v>
      </c>
      <c r="F33" s="9">
        <v>28.961600000000001</v>
      </c>
      <c r="G33" s="9" t="s">
        <v>43</v>
      </c>
      <c r="H33" s="9">
        <v>3.6429999999999998</v>
      </c>
      <c r="I33" s="9">
        <v>2681.1853999999998</v>
      </c>
      <c r="J33" s="9" t="s">
        <v>44</v>
      </c>
      <c r="K33" s="9">
        <v>3.1459999999999999</v>
      </c>
      <c r="L33" s="9">
        <v>608.03930000000003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18" t="s">
        <v>65</v>
      </c>
      <c r="B34" s="27">
        <v>43285</v>
      </c>
      <c r="C34" s="28">
        <v>0.93754629629629627</v>
      </c>
      <c r="D34" s="29" t="s">
        <v>42</v>
      </c>
      <c r="E34" s="29">
        <v>2.3860000000000001</v>
      </c>
      <c r="F34" s="29">
        <v>15.4672</v>
      </c>
      <c r="G34" s="29" t="s">
        <v>43</v>
      </c>
      <c r="H34" s="29">
        <v>3.6429999999999998</v>
      </c>
      <c r="I34" s="29">
        <v>3685.2474000000002</v>
      </c>
      <c r="J34" s="29" t="s">
        <v>44</v>
      </c>
      <c r="K34" s="29">
        <v>3.15</v>
      </c>
      <c r="L34" s="29">
        <v>435.01119999999997</v>
      </c>
      <c r="O34" s="19">
        <f>($O$2/$M$2)*F34</f>
        <v>2.176850819076384</v>
      </c>
      <c r="R34" s="19">
        <f t="shared" ref="R34:R43" si="5">($R$2/$P$2)*I34</f>
        <v>542.64056952468115</v>
      </c>
      <c r="U34" s="19">
        <f>($S$2/$U$2)*L34</f>
        <v>663.91572882045091</v>
      </c>
      <c r="AD34" s="7">
        <v>43109</v>
      </c>
    </row>
    <row r="35" spans="1:30" x14ac:dyDescent="0.35">
      <c r="A35" s="18" t="s">
        <v>66</v>
      </c>
      <c r="B35" s="27">
        <v>43285</v>
      </c>
      <c r="C35" s="28">
        <v>0.94098379629629625</v>
      </c>
      <c r="D35" s="29" t="s">
        <v>42</v>
      </c>
      <c r="E35" s="29">
        <v>2.383</v>
      </c>
      <c r="F35" s="29">
        <v>15.3947</v>
      </c>
      <c r="G35" s="29" t="s">
        <v>43</v>
      </c>
      <c r="H35" s="29">
        <v>3.6429999999999998</v>
      </c>
      <c r="I35" s="29">
        <v>6218.4856</v>
      </c>
      <c r="J35" s="29" t="s">
        <v>44</v>
      </c>
      <c r="K35" s="29">
        <v>3.1459999999999999</v>
      </c>
      <c r="L35" s="29">
        <v>442.30040000000002</v>
      </c>
      <c r="O35" s="19">
        <f>($O$2/$M$2)*F35</f>
        <v>2.1666471827114933</v>
      </c>
      <c r="R35" s="19">
        <f t="shared" si="5"/>
        <v>915.65156997737211</v>
      </c>
      <c r="U35" s="19">
        <f>($S$2/$U$2)*L35</f>
        <v>675.04053326345854</v>
      </c>
      <c r="AD35" s="7">
        <v>43109</v>
      </c>
    </row>
    <row r="36" spans="1:30" x14ac:dyDescent="0.35">
      <c r="A36" s="18" t="s">
        <v>67</v>
      </c>
      <c r="B36" s="27">
        <v>43285</v>
      </c>
      <c r="C36" s="28">
        <v>0.94443287037037038</v>
      </c>
      <c r="D36" s="29" t="s">
        <v>42</v>
      </c>
      <c r="E36" s="29">
        <v>2.383</v>
      </c>
      <c r="F36" s="29">
        <v>15.273</v>
      </c>
      <c r="G36" s="29" t="s">
        <v>43</v>
      </c>
      <c r="H36" s="29">
        <v>3.6429999999999998</v>
      </c>
      <c r="I36" s="29">
        <v>8608.9923999999992</v>
      </c>
      <c r="J36" s="29" t="s">
        <v>44</v>
      </c>
      <c r="K36" s="29">
        <v>3.15</v>
      </c>
      <c r="L36" s="29">
        <v>429.82249999999999</v>
      </c>
      <c r="O36" s="19">
        <f>($O$2/$M$2)*F36</f>
        <v>2.1495191475996696</v>
      </c>
      <c r="R36" s="19">
        <f t="shared" si="5"/>
        <v>1267.645840811027</v>
      </c>
      <c r="U36" s="19">
        <f>($S$2/$U$2)*L36</f>
        <v>655.99671537405993</v>
      </c>
      <c r="AD36" s="7">
        <v>43109</v>
      </c>
    </row>
    <row r="37" spans="1:30" x14ac:dyDescent="0.35">
      <c r="A37" s="18" t="s">
        <v>68</v>
      </c>
      <c r="B37" s="27">
        <v>43285</v>
      </c>
      <c r="C37" s="28">
        <v>0.94788194444444451</v>
      </c>
      <c r="D37" s="29" t="s">
        <v>42</v>
      </c>
      <c r="E37" s="29">
        <v>2.3860000000000001</v>
      </c>
      <c r="F37" s="29">
        <v>15.400700000000001</v>
      </c>
      <c r="G37" s="29" t="s">
        <v>43</v>
      </c>
      <c r="H37" s="29">
        <v>3.6459999999999999</v>
      </c>
      <c r="I37" s="29">
        <v>9749.7898000000005</v>
      </c>
      <c r="J37" s="29" t="s">
        <v>44</v>
      </c>
      <c r="K37" s="29">
        <v>3.15</v>
      </c>
      <c r="L37" s="29">
        <v>432.13799999999998</v>
      </c>
      <c r="N37" s="19">
        <f>($O$2/$M$2)*F37</f>
        <v>2.1674916215830704</v>
      </c>
      <c r="R37" s="19">
        <f t="shared" si="5"/>
        <v>1435.6245091762164</v>
      </c>
      <c r="U37" s="19">
        <f>($S$2/$U$2)*L37</f>
        <v>659.53064017894712</v>
      </c>
      <c r="AD37" s="7">
        <v>43109</v>
      </c>
    </row>
    <row r="38" spans="1:30" x14ac:dyDescent="0.35">
      <c r="A38" s="18" t="s">
        <v>69</v>
      </c>
      <c r="B38" s="27">
        <v>43285</v>
      </c>
      <c r="C38" s="28">
        <v>0.95134259259259257</v>
      </c>
      <c r="D38" s="29" t="s">
        <v>42</v>
      </c>
      <c r="E38" s="29">
        <v>2.383</v>
      </c>
      <c r="F38" s="29">
        <v>15.2111</v>
      </c>
      <c r="G38" s="29" t="s">
        <v>43</v>
      </c>
      <c r="H38" s="29">
        <v>3.6429999999999998</v>
      </c>
      <c r="I38" s="29">
        <v>10289.1713</v>
      </c>
      <c r="J38" s="29" t="s">
        <v>44</v>
      </c>
      <c r="K38" s="29">
        <v>3.15</v>
      </c>
      <c r="L38" s="29">
        <v>430.99220000000003</v>
      </c>
      <c r="O38" s="19">
        <f>($O$2/$M$2)*F38</f>
        <v>2.1408073532412319</v>
      </c>
      <c r="R38" s="19">
        <f t="shared" si="5"/>
        <v>1515.0466625847166</v>
      </c>
      <c r="U38" s="19">
        <f>($S$2/$U$2)*L38</f>
        <v>657.78191591142843</v>
      </c>
      <c r="AD38" s="7">
        <v>43109</v>
      </c>
    </row>
    <row r="39" spans="1:30" x14ac:dyDescent="0.35">
      <c r="A39" s="18" t="s">
        <v>70</v>
      </c>
      <c r="B39" s="27">
        <v>43285</v>
      </c>
      <c r="C39" s="28">
        <v>0.95478009259259267</v>
      </c>
      <c r="D39" s="29" t="s">
        <v>42</v>
      </c>
      <c r="E39" s="29">
        <v>2.38</v>
      </c>
      <c r="F39" s="29">
        <v>14.814299999999999</v>
      </c>
      <c r="G39" s="29" t="s">
        <v>43</v>
      </c>
      <c r="H39" s="29">
        <v>3.6360000000000001</v>
      </c>
      <c r="I39" s="29">
        <v>4366.6206000000002</v>
      </c>
      <c r="J39" s="29" t="s">
        <v>44</v>
      </c>
      <c r="K39" s="29">
        <v>3.1429999999999998</v>
      </c>
      <c r="L39" s="29">
        <v>446.24720000000002</v>
      </c>
      <c r="O39" s="26">
        <f>($O$2/$M$2)*F39</f>
        <v>2.0849617958675957</v>
      </c>
      <c r="R39" s="16">
        <f t="shared" si="5"/>
        <v>642.97053415795233</v>
      </c>
      <c r="U39" s="16">
        <f>($S$2/$U$2)*L39</f>
        <v>681.06415426105252</v>
      </c>
      <c r="AD39" s="7">
        <v>43109</v>
      </c>
    </row>
    <row r="40" spans="1:30" x14ac:dyDescent="0.35">
      <c r="A40" s="18" t="s">
        <v>71</v>
      </c>
      <c r="B40" s="27">
        <v>43285</v>
      </c>
      <c r="C40" s="28">
        <v>0.95822916666666658</v>
      </c>
      <c r="D40" s="29" t="s">
        <v>42</v>
      </c>
      <c r="E40" s="29">
        <v>2.38</v>
      </c>
      <c r="F40" s="29">
        <v>13.889200000000001</v>
      </c>
      <c r="G40" s="29" t="s">
        <v>43</v>
      </c>
      <c r="H40" s="29">
        <v>3.6360000000000001</v>
      </c>
      <c r="I40" s="29">
        <v>6563.3843999999999</v>
      </c>
      <c r="J40" s="29" t="s">
        <v>44</v>
      </c>
      <c r="K40" s="29">
        <v>3.14</v>
      </c>
      <c r="L40" s="29">
        <v>448.9436</v>
      </c>
      <c r="O40" s="16">
        <f>($O$2/$M$2)*F40</f>
        <v>1.95476339585159</v>
      </c>
      <c r="R40" s="16">
        <f t="shared" si="5"/>
        <v>966.43678490225852</v>
      </c>
      <c r="U40" s="16">
        <f>($S$2/$U$2)*L40</f>
        <v>685.17941007789454</v>
      </c>
      <c r="AD40" s="7">
        <v>43109</v>
      </c>
    </row>
    <row r="41" spans="1:30" x14ac:dyDescent="0.35">
      <c r="A41" s="18" t="s">
        <v>72</v>
      </c>
      <c r="B41" s="27">
        <v>43285</v>
      </c>
      <c r="C41" s="28">
        <v>0.96166666666666656</v>
      </c>
      <c r="D41" s="29" t="s">
        <v>42</v>
      </c>
      <c r="E41" s="29">
        <v>2.3860000000000001</v>
      </c>
      <c r="F41" s="29">
        <v>13.339600000000001</v>
      </c>
      <c r="G41" s="29" t="s">
        <v>43</v>
      </c>
      <c r="H41" s="29">
        <v>3.6429999999999998</v>
      </c>
      <c r="I41" s="29">
        <v>8318.7952000000005</v>
      </c>
      <c r="J41" s="29" t="s">
        <v>44</v>
      </c>
      <c r="K41" s="29">
        <v>3.153</v>
      </c>
      <c r="L41" s="29">
        <v>454.95240000000001</v>
      </c>
      <c r="O41" s="16">
        <f>($O$2/$M$2)*F41</f>
        <v>1.8774127952151218</v>
      </c>
      <c r="R41" s="16">
        <f t="shared" si="5"/>
        <v>1224.9152567307108</v>
      </c>
      <c r="U41" s="16">
        <f>($S$2/$U$2)*L41</f>
        <v>694.35006322736831</v>
      </c>
      <c r="AD41" s="7">
        <v>43109</v>
      </c>
    </row>
    <row r="42" spans="1:30" x14ac:dyDescent="0.35">
      <c r="A42" s="18" t="s">
        <v>73</v>
      </c>
      <c r="B42" s="27">
        <v>43285</v>
      </c>
      <c r="C42" s="28">
        <v>0.96511574074074069</v>
      </c>
      <c r="D42" s="29" t="s">
        <v>42</v>
      </c>
      <c r="E42" s="29">
        <v>2.3860000000000001</v>
      </c>
      <c r="F42" s="29">
        <v>13.085599999999999</v>
      </c>
      <c r="G42" s="29" t="s">
        <v>43</v>
      </c>
      <c r="H42" s="29">
        <v>3.6429999999999998</v>
      </c>
      <c r="I42" s="29">
        <v>10140.928599999999</v>
      </c>
      <c r="J42" s="29" t="s">
        <v>44</v>
      </c>
      <c r="K42" s="29">
        <v>3.15</v>
      </c>
      <c r="L42" s="29">
        <v>466.49889999999999</v>
      </c>
      <c r="O42" s="16">
        <f>($O$2/$M$2)*F42</f>
        <v>1.8416648829850217</v>
      </c>
      <c r="R42" s="16">
        <f t="shared" si="5"/>
        <v>1493.218412151414</v>
      </c>
      <c r="U42" s="16">
        <f>($S$2/$U$2)*L42</f>
        <v>711.97237493526291</v>
      </c>
      <c r="AD42" s="7">
        <v>43109</v>
      </c>
    </row>
    <row r="43" spans="1:30" x14ac:dyDescent="0.35">
      <c r="A43" s="18" t="s">
        <v>74</v>
      </c>
      <c r="B43" s="27">
        <v>43285</v>
      </c>
      <c r="C43" s="28">
        <v>0.96856481481481482</v>
      </c>
      <c r="D43" s="29" t="s">
        <v>42</v>
      </c>
      <c r="E43" s="29">
        <v>2.383</v>
      </c>
      <c r="F43" s="29">
        <v>12.701599999999999</v>
      </c>
      <c r="G43" s="29" t="s">
        <v>43</v>
      </c>
      <c r="H43" s="29">
        <v>3.6429999999999998</v>
      </c>
      <c r="I43" s="29">
        <v>11860.849399999999</v>
      </c>
      <c r="J43" s="29" t="s">
        <v>44</v>
      </c>
      <c r="K43" s="29">
        <v>3.1459999999999999</v>
      </c>
      <c r="L43" s="29">
        <v>475.08890000000002</v>
      </c>
      <c r="O43" s="16">
        <f t="shared" ref="O43" si="6">($O$2/$M$2)*F43</f>
        <v>1.7876207952040832</v>
      </c>
      <c r="R43" s="16">
        <f t="shared" si="5"/>
        <v>1746.4710981038809</v>
      </c>
      <c r="U43" s="16">
        <f>($S$2/$U$2)*L43</f>
        <v>725.08246522849606</v>
      </c>
      <c r="AD43" s="7">
        <v>43109</v>
      </c>
    </row>
    <row r="44" spans="1:30" x14ac:dyDescent="0.35">
      <c r="A44" s="5" t="s">
        <v>41</v>
      </c>
      <c r="B44" s="7">
        <v>43285</v>
      </c>
      <c r="C44" s="8">
        <v>0.97200231481481481</v>
      </c>
      <c r="D44" s="9" t="s">
        <v>42</v>
      </c>
      <c r="E44" s="9">
        <v>2.383</v>
      </c>
      <c r="F44" s="9">
        <v>29.097799999999999</v>
      </c>
      <c r="G44" s="9" t="s">
        <v>43</v>
      </c>
      <c r="H44" s="9">
        <v>3.6429999999999998</v>
      </c>
      <c r="I44" s="9">
        <v>2671.1392000000001</v>
      </c>
      <c r="J44" s="9" t="s">
        <v>44</v>
      </c>
      <c r="K44" s="9">
        <v>3.15</v>
      </c>
      <c r="L44" s="9">
        <v>615.41210000000001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43285</v>
      </c>
      <c r="C45" s="8">
        <v>0.97545138888888883</v>
      </c>
      <c r="D45" s="9" t="s">
        <v>42</v>
      </c>
      <c r="E45" s="9">
        <v>2.3860000000000001</v>
      </c>
      <c r="F45" s="9">
        <v>29.021799999999999</v>
      </c>
      <c r="G45" s="9" t="s">
        <v>43</v>
      </c>
      <c r="H45" s="9">
        <v>3.6459999999999999</v>
      </c>
      <c r="I45" s="9">
        <v>2681.0906</v>
      </c>
      <c r="J45" s="9" t="s">
        <v>44</v>
      </c>
      <c r="K45" s="9">
        <v>3.153</v>
      </c>
      <c r="L45" s="9">
        <v>609.68600000000004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43285</v>
      </c>
      <c r="C46" s="8">
        <v>0.97890046296296296</v>
      </c>
      <c r="D46" s="9" t="s">
        <v>42</v>
      </c>
      <c r="E46" s="9">
        <v>2.3759999999999999</v>
      </c>
      <c r="F46" s="9">
        <v>28.863800000000001</v>
      </c>
      <c r="G46" s="9" t="s">
        <v>43</v>
      </c>
      <c r="H46" s="9">
        <v>3.64</v>
      </c>
      <c r="I46" s="9">
        <v>2674.6550000000002</v>
      </c>
      <c r="J46" s="9" t="s">
        <v>44</v>
      </c>
      <c r="K46" s="9">
        <v>3.1459999999999999</v>
      </c>
      <c r="L46" s="9">
        <v>607.70640000000003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43285</v>
      </c>
      <c r="C47" s="8">
        <v>0.98234953703703709</v>
      </c>
      <c r="D47" s="9" t="s">
        <v>42</v>
      </c>
      <c r="E47" s="9">
        <v>2.383</v>
      </c>
      <c r="F47" s="9">
        <v>29.314599999999999</v>
      </c>
      <c r="G47" s="9" t="s">
        <v>43</v>
      </c>
      <c r="H47" s="9">
        <v>3.6429999999999998</v>
      </c>
      <c r="I47" s="9">
        <v>2651.5877999999998</v>
      </c>
      <c r="J47" s="9" t="s">
        <v>44</v>
      </c>
      <c r="K47" s="9">
        <v>3.15</v>
      </c>
      <c r="L47" s="9">
        <v>612.00419999999997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18" t="s">
        <v>75</v>
      </c>
      <c r="B48" s="27">
        <v>43285</v>
      </c>
      <c r="C48" s="28">
        <v>0.98578703703703707</v>
      </c>
      <c r="D48" s="29" t="s">
        <v>42</v>
      </c>
      <c r="E48" s="29">
        <v>2.38</v>
      </c>
      <c r="F48" s="29">
        <v>15.0312</v>
      </c>
      <c r="G48" s="29" t="s">
        <v>43</v>
      </c>
      <c r="H48" s="29">
        <v>3.64</v>
      </c>
      <c r="I48" s="29">
        <v>3488.1596</v>
      </c>
      <c r="J48" s="29" t="s">
        <v>44</v>
      </c>
      <c r="K48" s="29">
        <v>3.1429999999999998</v>
      </c>
      <c r="L48" s="29">
        <v>441.00400000000002</v>
      </c>
      <c r="O48" s="22">
        <f t="shared" ref="O48:O57" si="7">($O$2/$M$2)*F48</f>
        <v>2.11548826107511</v>
      </c>
      <c r="R48" s="22">
        <f t="shared" ref="R48:R57" si="8">($R$2/$P$2)*I48</f>
        <v>513.62003862671031</v>
      </c>
      <c r="U48" s="22">
        <f>($S$2/$U$2)*L48</f>
        <v>673.06196270977432</v>
      </c>
      <c r="AD48" s="7">
        <v>43109</v>
      </c>
    </row>
    <row r="49" spans="1:30" x14ac:dyDescent="0.35">
      <c r="A49" s="18" t="s">
        <v>76</v>
      </c>
      <c r="B49" s="27">
        <v>43285</v>
      </c>
      <c r="C49" s="28">
        <v>0.98924768518518524</v>
      </c>
      <c r="D49" s="29" t="s">
        <v>42</v>
      </c>
      <c r="E49" s="29">
        <v>2.38</v>
      </c>
      <c r="F49" s="29">
        <v>14.637</v>
      </c>
      <c r="G49" s="29" t="s">
        <v>43</v>
      </c>
      <c r="H49" s="29">
        <v>3.64</v>
      </c>
      <c r="I49" s="29">
        <v>4960.1634000000004</v>
      </c>
      <c r="J49" s="29" t="s">
        <v>44</v>
      </c>
      <c r="K49" s="29">
        <v>3.15</v>
      </c>
      <c r="L49" s="29">
        <v>457.77370000000002</v>
      </c>
      <c r="O49" s="22">
        <f t="shared" si="7"/>
        <v>2.0600086272124907</v>
      </c>
      <c r="R49" s="22">
        <f t="shared" si="8"/>
        <v>730.36776101150735</v>
      </c>
      <c r="U49" s="22">
        <f>($S$2/$U$2)*L49</f>
        <v>698.65594189375929</v>
      </c>
      <c r="AD49" s="7">
        <v>43109</v>
      </c>
    </row>
    <row r="50" spans="1:30" x14ac:dyDescent="0.35">
      <c r="A50" s="18" t="s">
        <v>77</v>
      </c>
      <c r="B50" s="27">
        <v>43285</v>
      </c>
      <c r="C50" s="28">
        <v>0.99269675925925915</v>
      </c>
      <c r="D50" s="29" t="s">
        <v>42</v>
      </c>
      <c r="E50" s="29">
        <v>2.383</v>
      </c>
      <c r="F50" s="29">
        <v>14.003</v>
      </c>
      <c r="G50" s="29" t="s">
        <v>43</v>
      </c>
      <c r="H50" s="29">
        <v>3.6429999999999998</v>
      </c>
      <c r="I50" s="29">
        <v>6039.3263999999999</v>
      </c>
      <c r="J50" s="29" t="s">
        <v>44</v>
      </c>
      <c r="K50" s="29">
        <v>3.15</v>
      </c>
      <c r="L50" s="29">
        <v>460.95409999999998</v>
      </c>
      <c r="O50" s="22">
        <f t="shared" si="7"/>
        <v>1.9707795864491702</v>
      </c>
      <c r="R50" s="22">
        <f t="shared" si="8"/>
        <v>889.27096651406418</v>
      </c>
      <c r="U50" s="22">
        <f>($S$2/$U$2)*L50</f>
        <v>703.50988033015017</v>
      </c>
      <c r="AD50" s="7">
        <v>43109</v>
      </c>
    </row>
    <row r="51" spans="1:30" x14ac:dyDescent="0.35">
      <c r="A51" s="18" t="s">
        <v>78</v>
      </c>
      <c r="B51" s="27">
        <v>43285</v>
      </c>
      <c r="C51" s="28">
        <v>0.99613425925925936</v>
      </c>
      <c r="D51" s="29" t="s">
        <v>42</v>
      </c>
      <c r="E51" s="29">
        <v>2.383</v>
      </c>
      <c r="F51" s="29">
        <v>13.611800000000001</v>
      </c>
      <c r="G51" s="29" t="s">
        <v>43</v>
      </c>
      <c r="H51" s="29">
        <v>3.6429999999999998</v>
      </c>
      <c r="I51" s="29">
        <v>7272.2979999999998</v>
      </c>
      <c r="J51" s="29" t="s">
        <v>44</v>
      </c>
      <c r="K51" s="29">
        <v>3.15</v>
      </c>
      <c r="L51" s="29">
        <v>455.20319999999998</v>
      </c>
      <c r="O51" s="22">
        <f t="shared" si="7"/>
        <v>1.9157221720223392</v>
      </c>
      <c r="R51" s="22">
        <f t="shared" si="8"/>
        <v>1070.8219829347684</v>
      </c>
      <c r="T51" s="22">
        <f>($S$2/$U$2)*L51</f>
        <v>694.73283513022534</v>
      </c>
      <c r="AD51" s="7">
        <v>43109</v>
      </c>
    </row>
    <row r="52" spans="1:30" x14ac:dyDescent="0.35">
      <c r="A52" s="18" t="s">
        <v>79</v>
      </c>
      <c r="B52" s="27">
        <v>43285</v>
      </c>
      <c r="C52" s="28">
        <v>0.99958333333333327</v>
      </c>
      <c r="D52" s="29" t="s">
        <v>42</v>
      </c>
      <c r="E52" s="29">
        <v>2.383</v>
      </c>
      <c r="F52" s="29">
        <v>13.1462</v>
      </c>
      <c r="G52" s="29" t="s">
        <v>43</v>
      </c>
      <c r="H52" s="29">
        <v>3.6429999999999998</v>
      </c>
      <c r="I52" s="29">
        <v>7898.0762000000004</v>
      </c>
      <c r="J52" s="29" t="s">
        <v>44</v>
      </c>
      <c r="K52" s="29">
        <v>3.1459999999999999</v>
      </c>
      <c r="L52" s="29">
        <v>473.04660000000001</v>
      </c>
      <c r="O52" s="22">
        <f t="shared" si="7"/>
        <v>1.8501937155879513</v>
      </c>
      <c r="R52" s="22">
        <f t="shared" si="8"/>
        <v>1162.9657665092795</v>
      </c>
      <c r="U52" s="22">
        <f t="shared" ref="U52:U57" si="9">($S$2/$U$2)*L52</f>
        <v>721.96549929067658</v>
      </c>
      <c r="AD52" s="7">
        <v>43109</v>
      </c>
    </row>
    <row r="53" spans="1:30" x14ac:dyDescent="0.35">
      <c r="A53" s="18" t="s">
        <v>80</v>
      </c>
      <c r="B53" s="27">
        <v>43286</v>
      </c>
      <c r="C53" s="28">
        <v>3.0324074074074073E-3</v>
      </c>
      <c r="D53" s="29" t="s">
        <v>42</v>
      </c>
      <c r="E53" s="29">
        <v>2.38</v>
      </c>
      <c r="F53" s="29">
        <v>15.1012</v>
      </c>
      <c r="G53" s="29" t="s">
        <v>43</v>
      </c>
      <c r="H53" s="29">
        <v>3.64</v>
      </c>
      <c r="I53" s="29">
        <v>3652.4135000000001</v>
      </c>
      <c r="J53" s="29" t="s">
        <v>44</v>
      </c>
      <c r="K53" s="29">
        <v>3.1459999999999999</v>
      </c>
      <c r="L53" s="29">
        <v>439.60579999999999</v>
      </c>
      <c r="O53" s="24">
        <f t="shared" si="7"/>
        <v>2.1253400479101772</v>
      </c>
      <c r="R53" s="24">
        <f t="shared" si="8"/>
        <v>537.80588564546144</v>
      </c>
      <c r="U53" s="24">
        <f t="shared" si="9"/>
        <v>670.92802461338329</v>
      </c>
      <c r="AD53" s="7">
        <v>43109</v>
      </c>
    </row>
    <row r="54" spans="1:30" x14ac:dyDescent="0.35">
      <c r="A54" s="18" t="s">
        <v>81</v>
      </c>
      <c r="B54" s="27">
        <v>43286</v>
      </c>
      <c r="C54" s="28">
        <v>6.4814814814814813E-3</v>
      </c>
      <c r="D54" s="29" t="s">
        <v>42</v>
      </c>
      <c r="E54" s="29">
        <v>2.38</v>
      </c>
      <c r="F54" s="29">
        <v>14.627800000000001</v>
      </c>
      <c r="G54" s="29" t="s">
        <v>43</v>
      </c>
      <c r="H54" s="29">
        <v>3.6360000000000001</v>
      </c>
      <c r="I54" s="29">
        <v>5228.3707999999997</v>
      </c>
      <c r="J54" s="29" t="s">
        <v>44</v>
      </c>
      <c r="K54" s="29">
        <v>3.1429999999999998</v>
      </c>
      <c r="L54" s="29">
        <v>459.83819999999997</v>
      </c>
      <c r="O54" s="24">
        <f t="shared" si="7"/>
        <v>2.0587138209427387</v>
      </c>
      <c r="R54" s="24">
        <f t="shared" si="8"/>
        <v>769.86041930270744</v>
      </c>
      <c r="U54" s="24">
        <f t="shared" si="9"/>
        <v>701.80678955503731</v>
      </c>
      <c r="AD54" s="7">
        <v>43109</v>
      </c>
    </row>
    <row r="55" spans="1:30" x14ac:dyDescent="0.35">
      <c r="A55" s="18" t="s">
        <v>82</v>
      </c>
      <c r="B55" s="27">
        <v>43286</v>
      </c>
      <c r="C55" s="28">
        <v>9.9305555555555553E-3</v>
      </c>
      <c r="D55" s="29" t="s">
        <v>42</v>
      </c>
      <c r="E55" s="29">
        <v>2.3860000000000001</v>
      </c>
      <c r="F55" s="29">
        <v>14.008599999999999</v>
      </c>
      <c r="G55" s="29" t="s">
        <v>43</v>
      </c>
      <c r="H55" s="29">
        <v>3.6459999999999999</v>
      </c>
      <c r="I55" s="29">
        <v>6153.4141</v>
      </c>
      <c r="J55" s="29" t="s">
        <v>44</v>
      </c>
      <c r="K55" s="29">
        <v>3.153</v>
      </c>
      <c r="L55" s="29">
        <v>480.8974</v>
      </c>
      <c r="O55" s="24">
        <f t="shared" si="7"/>
        <v>1.9715677293959755</v>
      </c>
      <c r="R55" s="24">
        <f t="shared" si="8"/>
        <v>906.07000543442575</v>
      </c>
      <c r="U55" s="24">
        <f t="shared" si="9"/>
        <v>733.94741976496221</v>
      </c>
      <c r="AD55" s="7">
        <v>43109</v>
      </c>
    </row>
    <row r="56" spans="1:30" x14ac:dyDescent="0.35">
      <c r="A56" s="18" t="s">
        <v>83</v>
      </c>
      <c r="B56" s="27">
        <v>43286</v>
      </c>
      <c r="C56" s="28">
        <v>1.3379629629629628E-2</v>
      </c>
      <c r="D56" s="29" t="s">
        <v>42</v>
      </c>
      <c r="E56" s="29">
        <v>2.3860000000000001</v>
      </c>
      <c r="F56" s="29">
        <v>13.111800000000001</v>
      </c>
      <c r="G56" s="29" t="s">
        <v>43</v>
      </c>
      <c r="H56" s="29">
        <v>3.6459999999999999</v>
      </c>
      <c r="I56" s="29">
        <v>6694.4474</v>
      </c>
      <c r="J56" s="29" t="s">
        <v>44</v>
      </c>
      <c r="K56" s="29">
        <v>3.153</v>
      </c>
      <c r="L56" s="29">
        <v>469.17329999999998</v>
      </c>
      <c r="O56" s="24">
        <f t="shared" si="7"/>
        <v>1.8453522660575754</v>
      </c>
      <c r="R56" s="24">
        <f t="shared" si="8"/>
        <v>985.73538096493087</v>
      </c>
      <c r="T56" s="24">
        <f>($S$2/$U$2)*L56</f>
        <v>716.05405426939831</v>
      </c>
      <c r="AD56" s="7">
        <v>43109</v>
      </c>
    </row>
    <row r="57" spans="1:30" x14ac:dyDescent="0.35">
      <c r="A57" s="18" t="s">
        <v>84</v>
      </c>
      <c r="B57" s="27">
        <v>43286</v>
      </c>
      <c r="C57" s="28">
        <v>1.681712962962963E-2</v>
      </c>
      <c r="D57" s="29" t="s">
        <v>42</v>
      </c>
      <c r="E57" s="29">
        <v>2.383</v>
      </c>
      <c r="F57" s="29">
        <v>13.0008</v>
      </c>
      <c r="G57" s="29" t="s">
        <v>43</v>
      </c>
      <c r="H57" s="29">
        <v>3.6429999999999998</v>
      </c>
      <c r="I57" s="29">
        <v>7252.4007000000001</v>
      </c>
      <c r="J57" s="29" t="s">
        <v>44</v>
      </c>
      <c r="K57" s="29">
        <v>3.15</v>
      </c>
      <c r="L57" s="29">
        <v>480.51819999999998</v>
      </c>
      <c r="M57" s="3"/>
      <c r="N57" s="2"/>
      <c r="O57" s="24">
        <f t="shared" si="7"/>
        <v>1.829730146933398</v>
      </c>
      <c r="P57" s="3"/>
      <c r="Q57" s="2"/>
      <c r="R57" s="24">
        <f t="shared" si="8"/>
        <v>1067.8921708944686</v>
      </c>
      <c r="S57" s="3"/>
      <c r="U57" s="24">
        <f t="shared" si="9"/>
        <v>733.3686832993983</v>
      </c>
      <c r="AD57" s="7">
        <v>43109</v>
      </c>
    </row>
    <row r="58" spans="1:30" x14ac:dyDescent="0.35">
      <c r="A58" s="5" t="s">
        <v>85</v>
      </c>
      <c r="B58" s="7">
        <v>43286</v>
      </c>
      <c r="C58" s="8">
        <v>2.0266203703703703E-2</v>
      </c>
      <c r="D58" s="9" t="s">
        <v>42</v>
      </c>
      <c r="E58" s="9">
        <v>2.383</v>
      </c>
      <c r="F58" s="9">
        <v>29.0276</v>
      </c>
      <c r="G58" s="9" t="s">
        <v>43</v>
      </c>
      <c r="H58" s="9">
        <v>3.6429999999999998</v>
      </c>
      <c r="I58" s="9">
        <v>2680.4621999999999</v>
      </c>
      <c r="J58" s="9" t="s">
        <v>44</v>
      </c>
      <c r="K58" s="9">
        <v>3.15</v>
      </c>
      <c r="L58" s="9">
        <v>606.43960000000004</v>
      </c>
      <c r="AD58" s="7">
        <v>43109</v>
      </c>
    </row>
    <row r="59" spans="1:30" x14ac:dyDescent="0.35">
      <c r="A59" s="5" t="s">
        <v>85</v>
      </c>
      <c r="B59" s="7">
        <v>43286</v>
      </c>
      <c r="C59" s="8">
        <v>2.3715277777777776E-2</v>
      </c>
      <c r="D59" s="9" t="s">
        <v>42</v>
      </c>
      <c r="E59" s="9">
        <v>2.3860000000000001</v>
      </c>
      <c r="F59" s="9">
        <v>28.803000000000001</v>
      </c>
      <c r="G59" s="9" t="s">
        <v>43</v>
      </c>
      <c r="H59" s="9">
        <v>3.6459999999999999</v>
      </c>
      <c r="I59" s="9">
        <v>2682.2592</v>
      </c>
      <c r="J59" s="9" t="s">
        <v>44</v>
      </c>
      <c r="K59" s="9">
        <v>3.153</v>
      </c>
      <c r="L59" s="9">
        <v>602.99770000000001</v>
      </c>
    </row>
    <row r="60" spans="1:30" x14ac:dyDescent="0.35">
      <c r="A60" s="5" t="s">
        <v>85</v>
      </c>
      <c r="B60" s="7">
        <v>43286</v>
      </c>
      <c r="C60" s="8">
        <v>2.7164351851851853E-2</v>
      </c>
      <c r="D60" s="9" t="s">
        <v>42</v>
      </c>
      <c r="E60" s="9">
        <v>2.3860000000000001</v>
      </c>
      <c r="F60" s="9">
        <v>29.071400000000001</v>
      </c>
      <c r="G60" s="9" t="s">
        <v>43</v>
      </c>
      <c r="H60" s="9">
        <v>3.6459999999999999</v>
      </c>
      <c r="I60" s="9">
        <v>2690.1541999999999</v>
      </c>
      <c r="J60" s="9" t="s">
        <v>44</v>
      </c>
      <c r="K60" s="9">
        <v>3.153</v>
      </c>
      <c r="L60" s="9">
        <v>601.73559999999998</v>
      </c>
    </row>
    <row r="61" spans="1:30" x14ac:dyDescent="0.35">
      <c r="A61" s="5" t="s">
        <v>85</v>
      </c>
      <c r="B61" s="7">
        <v>43286</v>
      </c>
      <c r="C61" s="8">
        <v>3.0613425925925929E-2</v>
      </c>
      <c r="D61" s="9" t="s">
        <v>42</v>
      </c>
      <c r="E61" s="9">
        <v>2.383</v>
      </c>
      <c r="F61" s="9">
        <v>28.968599999999999</v>
      </c>
      <c r="G61" s="9" t="s">
        <v>43</v>
      </c>
      <c r="H61" s="9">
        <v>3.6429999999999998</v>
      </c>
      <c r="I61" s="9">
        <v>2660.6284000000001</v>
      </c>
      <c r="J61" s="9" t="s">
        <v>44</v>
      </c>
      <c r="K61" s="9">
        <v>3.153</v>
      </c>
      <c r="L61" s="9">
        <v>613.85929999999996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2020-04-18T11:55:09Z</dcterms:modified>
</cp:coreProperties>
</file>