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90234EFA-3CBC-4464-8BDD-249C1776AC19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N21" i="1"/>
  <c r="O20" i="1"/>
  <c r="O12" i="1"/>
  <c r="O34" i="1"/>
  <c r="O28" i="1"/>
  <c r="O8" i="1"/>
  <c r="O22" i="1"/>
  <c r="T2" i="1"/>
  <c r="S2" i="1"/>
  <c r="T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Q24" i="1"/>
  <c r="U54" i="1"/>
  <c r="U7" i="1"/>
  <c r="T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T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Q52" i="1"/>
  <c r="R50" i="1"/>
  <c r="R42" i="1"/>
  <c r="R40" i="1"/>
  <c r="Q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T13" i="1"/>
  <c r="U15" i="1"/>
  <c r="U21" i="1"/>
  <c r="U23" i="1"/>
  <c r="U25" i="1"/>
  <c r="U27" i="1"/>
  <c r="T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<sst xmlns="http://schemas.openxmlformats.org/spreadsheetml/2006/main" count="281" uniqueCount="86">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</sst>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60" zoomScale="70" zoomScaleNormal="70" workbookViewId="0">
      <selection activeCell="T57" sqref="T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85</v>
      </c>
      <c r="B2" s="28">
        <v>43290</v>
      </c>
      <c r="C2" s="29">
        <v>0.82947916666666666</v>
      </c>
      <c r="D2" s="27" t="s">
        <v>42</v>
      </c>
      <c r="E2" s="30">
        <v>2.383</v>
      </c>
      <c r="F2" s="30">
        <v>30.5855</v>
      </c>
      <c r="G2" s="30" t="s">
        <v>43</v>
      </c>
      <c r="H2" s="30">
        <v>3.6429999999999998</v>
      </c>
      <c r="I2" s="30">
        <v>2627.4149000000002</v>
      </c>
      <c r="J2" s="30" t="s">
        <v>44</v>
      </c>
      <c r="K2" s="30">
        <v>3.1459999999999999</v>
      </c>
      <c r="L2" s="30">
        <v>611.51520000000005</v>
      </c>
      <c r="M2" s="4">
        <f>AVERAGE(F2:F5,F16:F19,F30:F33,F44:F47,F58:F61)</f>
        <v>30.205414999999999</v>
      </c>
      <c r="N2" s="4">
        <f>STDEV(F2:F5,F16:F19,F30:F33,F44:F47,G58:G61)</f>
        <v>0.23607010884833876</v>
      </c>
      <c r="O2" s="4">
        <v>4.08</v>
      </c>
      <c r="P2" s="4">
        <f>AVERAGE(I2:I5,I16:I19,I30:I33,I44:I47,I58:I61)</f>
        <v>2619.2774399999998</v>
      </c>
      <c r="Q2" s="4">
        <f>STDEV(I2:I5,I16:I19,I30:I33,I44:I47,I58:I61)</f>
        <v>8.22393223095672</v>
      </c>
      <c r="R2" s="4">
        <v>393.3</v>
      </c>
      <c r="S2" s="4">
        <f>AVERAGE(L2:L5,L16:L19,L30:L33,L44:L47,L58:L61)</f>
        <v>613.39154000000019</v>
      </c>
      <c r="T2" s="4">
        <f>STDEV(L2:L5,L16:L19,L30:L33,L44:L47,L58:L61)</f>
        <v>3.9992296810102812</v>
      </c>
      <c r="U2" s="4">
        <v>399</v>
      </c>
      <c r="AD2" s="7">
        <v>43109</v>
      </c>
      <c r="AE2" s="6">
        <f>(N2/M2)^2</f>
        <v>6.1081878749676304E-5</v>
      </c>
      <c r="AF2" s="6">
        <f>(T2/S2)^2</f>
        <v>4.2508632136713743E-5</v>
      </c>
      <c r="AG2" s="6">
        <f>(T2/S2)^2</f>
        <v>4.2508632136713743E-5</v>
      </c>
    </row>
    <row r="3" spans="1:33" x14ac:dyDescent="0.35">
      <c r="A3" s="27" t="s">
        <v>85</v>
      </c>
      <c r="B3" s="28">
        <v>43290</v>
      </c>
      <c r="C3" s="29">
        <v>0.83291666666666664</v>
      </c>
      <c r="D3" s="27" t="s">
        <v>42</v>
      </c>
      <c r="E3" s="30">
        <v>2.383</v>
      </c>
      <c r="F3" s="30">
        <v>30.4621</v>
      </c>
      <c r="G3" s="30" t="s">
        <v>43</v>
      </c>
      <c r="H3" s="30">
        <v>3.6429999999999998</v>
      </c>
      <c r="I3" s="30">
        <v>2626.0077999999999</v>
      </c>
      <c r="J3" s="30" t="s">
        <v>44</v>
      </c>
      <c r="K3" s="30">
        <v>3.15</v>
      </c>
      <c r="L3" s="30">
        <v>609.69389999999999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27" t="s">
        <v>85</v>
      </c>
      <c r="B4" s="28">
        <v>43290</v>
      </c>
      <c r="C4" s="29">
        <v>0.83636574074074066</v>
      </c>
      <c r="D4" s="27" t="s">
        <v>42</v>
      </c>
      <c r="E4" s="30">
        <v>2.38</v>
      </c>
      <c r="F4" s="30">
        <v>30.102399999999999</v>
      </c>
      <c r="G4" s="30" t="s">
        <v>43</v>
      </c>
      <c r="H4" s="30">
        <v>3.64</v>
      </c>
      <c r="I4" s="30">
        <v>2625.2548000000002</v>
      </c>
      <c r="J4" s="30" t="s">
        <v>44</v>
      </c>
      <c r="K4" s="30">
        <v>3.1459999999999999</v>
      </c>
      <c r="L4" s="30">
        <v>617.24300000000005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27" t="s">
        <v>85</v>
      </c>
      <c r="B5" s="28">
        <v>43290</v>
      </c>
      <c r="C5" s="29">
        <v>0.83980324074074064</v>
      </c>
      <c r="D5" s="27" t="s">
        <v>42</v>
      </c>
      <c r="E5" s="30">
        <v>2.383</v>
      </c>
      <c r="F5" s="30">
        <v>30.380600000000001</v>
      </c>
      <c r="G5" s="30" t="s">
        <v>43</v>
      </c>
      <c r="H5" s="30">
        <v>3.64</v>
      </c>
      <c r="I5" s="30">
        <v>2629.7687999999998</v>
      </c>
      <c r="J5" s="30" t="s">
        <v>44</v>
      </c>
      <c r="K5" s="30">
        <v>3.1429999999999998</v>
      </c>
      <c r="L5" s="30">
        <v>609.71379999999999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43290</v>
      </c>
      <c r="C6" s="33">
        <v>0.84325231481481477</v>
      </c>
      <c r="D6" s="31" t="s">
        <v>42</v>
      </c>
      <c r="E6" s="34">
        <v>2.38</v>
      </c>
      <c r="F6" s="34">
        <v>15.5442</v>
      </c>
      <c r="G6" s="34" t="s">
        <v>43</v>
      </c>
      <c r="H6" s="34">
        <v>3.64</v>
      </c>
      <c r="I6" s="34">
        <v>3364.4232000000002</v>
      </c>
      <c r="J6" s="34" t="s">
        <v>44</v>
      </c>
      <c r="K6" s="34">
        <v>3.1429999999999998</v>
      </c>
      <c r="L6" s="34">
        <v>432.16919999999999</v>
      </c>
      <c r="O6" s="10">
        <f>($O$2/$M$2)*F6</f>
        <v>2.0996346516013769</v>
      </c>
      <c r="R6" s="10">
        <f t="shared" ref="R6:R15" si="0">($R$2/$P$2)*I6</f>
        <v>505.18804321851451</v>
      </c>
      <c r="T6" s="10">
        <f>($S$2/$U$2)*L6</f>
        <v>664.38328603651155</v>
      </c>
      <c r="V6" s="3">
        <v>0</v>
      </c>
      <c r="W6" s="11" t="s">
        <v>33</v>
      </c>
      <c r="X6" s="2">
        <f>SLOPE(O6:O10,$V$6:$V$10)</f>
        <v>-2.0923135801974801E-4</v>
      </c>
      <c r="Y6" s="2">
        <f>RSQ(O6:O10,$V$6:$V$10)</f>
        <v>2.6439415900941423E-2</v>
      </c>
      <c r="Z6" s="2">
        <f>SLOPE($R6:$R10,$V$6:$V$10)</f>
        <v>8.6517797462875858</v>
      </c>
      <c r="AA6" s="2">
        <f>RSQ(R6:R10,$V$6:$V$10)</f>
        <v>0.92319459654770986</v>
      </c>
      <c r="AB6" s="2">
        <f>SLOPE(U6:U10,$V$6:$V$10)</f>
        <v>0.49260413825112664</v>
      </c>
      <c r="AC6" s="2">
        <f>RSQ(U6:U10,$V$6:$V$10)</f>
        <v>0.70069660143055346</v>
      </c>
      <c r="AD6" s="7">
        <v>43109</v>
      </c>
      <c r="AE6" s="2"/>
    </row>
    <row r="7" spans="1:33" x14ac:dyDescent="0.35">
      <c r="A7" s="31" t="s">
        <v>46</v>
      </c>
      <c r="B7" s="32">
        <v>43290</v>
      </c>
      <c r="C7" s="33">
        <v>0.84670138888888891</v>
      </c>
      <c r="D7" s="31" t="s">
        <v>42</v>
      </c>
      <c r="E7" s="34">
        <v>2.3759999999999999</v>
      </c>
      <c r="F7" s="34">
        <v>15.245200000000001</v>
      </c>
      <c r="G7" s="34" t="s">
        <v>43</v>
      </c>
      <c r="H7" s="34">
        <v>3.6360000000000001</v>
      </c>
      <c r="I7" s="34">
        <v>4412.1117000000004</v>
      </c>
      <c r="J7" s="34" t="s">
        <v>44</v>
      </c>
      <c r="K7" s="34">
        <v>3.1429999999999998</v>
      </c>
      <c r="L7" s="34">
        <v>420.6574</v>
      </c>
      <c r="O7" s="10">
        <f>($O$2/$M$2)*F7</f>
        <v>2.0592471912734855</v>
      </c>
      <c r="R7" s="10">
        <f t="shared" si="0"/>
        <v>662.50466831417452</v>
      </c>
      <c r="U7" s="10">
        <f>($S$2/$U$2)*L7</f>
        <v>646.68594084811048</v>
      </c>
      <c r="V7" s="3">
        <v>10</v>
      </c>
      <c r="W7" s="13" t="s">
        <v>34</v>
      </c>
      <c r="X7" s="2">
        <f>SLOPE($O11:$O15,$V$6:$V$10)</f>
        <v>-1.2778106177318893E-4</v>
      </c>
      <c r="Y7" s="2">
        <f>RSQ(O11:O15,$V$6:$V$10)</f>
        <v>1.0012269593813556E-2</v>
      </c>
      <c r="Z7" s="2">
        <f>SLOPE($R11:$R15,$V$6:$V$10)</f>
        <v>6.2328095527749809</v>
      </c>
      <c r="AA7" s="2">
        <f>RSQ(R11:R15,$V$6:$V$10)</f>
        <v>0.97201775285493108</v>
      </c>
      <c r="AB7" s="2">
        <f>SLOPE(U11:U15,$V$6:$V$10)</f>
        <v>-0.11902255591448466</v>
      </c>
      <c r="AC7" s="2">
        <f>RSQ(U11:U15,$V$6:$V$10)</f>
        <v>0.7408838927846445</v>
      </c>
      <c r="AD7" s="7">
        <v>43109</v>
      </c>
      <c r="AE7" s="2"/>
    </row>
    <row r="8" spans="1:33" x14ac:dyDescent="0.35">
      <c r="A8" s="31" t="s">
        <v>47</v>
      </c>
      <c r="B8" s="32">
        <v>43290</v>
      </c>
      <c r="C8" s="33">
        <v>0.85013888888888889</v>
      </c>
      <c r="D8" s="31" t="s">
        <v>42</v>
      </c>
      <c r="E8" s="34">
        <v>2.383</v>
      </c>
      <c r="F8" s="34">
        <v>15.6248</v>
      </c>
      <c r="G8" s="34" t="s">
        <v>43</v>
      </c>
      <c r="H8" s="34">
        <v>3.6429999999999998</v>
      </c>
      <c r="I8" s="34">
        <v>5097.3638000000001</v>
      </c>
      <c r="J8" s="34" t="s">
        <v>44</v>
      </c>
      <c r="K8" s="34">
        <v>3.1459999999999999</v>
      </c>
      <c r="L8" s="34">
        <v>429.8922</v>
      </c>
      <c r="O8" s="10">
        <f>($O$2/$M$2)*F8</f>
        <v>2.1105217061245476</v>
      </c>
      <c r="R8" s="10">
        <f t="shared" si="0"/>
        <v>765.39932422737172</v>
      </c>
      <c r="U8" s="10">
        <f>($S$2/$U$2)*L8</f>
        <v>660.88280348869193</v>
      </c>
      <c r="V8" s="3">
        <v>20</v>
      </c>
      <c r="W8" s="15" t="s">
        <v>35</v>
      </c>
      <c r="X8" s="2">
        <f>SLOPE($O20:$O24,$V$6:$V$10)</f>
        <v>-1.6486497063996186E-3</v>
      </c>
      <c r="Y8" s="2">
        <f>RSQ(O20:O24,$V$6:$V$10)</f>
        <v>0.68824268371194885</v>
      </c>
      <c r="Z8" s="2">
        <f>SLOPE($R20:$R24,$V$6:$V$10)</f>
        <v>15.397502083284467</v>
      </c>
      <c r="AA8" s="2">
        <f>RSQ(R20:R24,$V$6:$V$10)</f>
        <v>0.97505740308853139</v>
      </c>
      <c r="AB8" s="2">
        <f>SLOPE($U20:$U24,$V$6:$V$10)</f>
        <v>-0.38326363727127727</v>
      </c>
      <c r="AC8" s="2">
        <f>RSQ(U20:U24,$V$6:$V$10)</f>
        <v>0.31535974561982549</v>
      </c>
      <c r="AD8" s="7">
        <v>43109</v>
      </c>
      <c r="AE8" s="2"/>
    </row>
    <row r="9" spans="1:33" x14ac:dyDescent="0.35">
      <c r="A9" s="31" t="s">
        <v>48</v>
      </c>
      <c r="B9" s="32">
        <v>43290</v>
      </c>
      <c r="C9" s="33">
        <v>0.85358796296296291</v>
      </c>
      <c r="D9" s="31" t="s">
        <v>42</v>
      </c>
      <c r="E9" s="34">
        <v>2.38</v>
      </c>
      <c r="F9" s="34">
        <v>15.3561</v>
      </c>
      <c r="G9" s="34" t="s">
        <v>43</v>
      </c>
      <c r="H9" s="34">
        <v>3.64</v>
      </c>
      <c r="I9" s="34">
        <v>5489.2425999999996</v>
      </c>
      <c r="J9" s="34" t="s">
        <v>44</v>
      </c>
      <c r="K9" s="34">
        <v>3.1429999999999998</v>
      </c>
      <c r="L9" s="34">
        <v>430.38959999999997</v>
      </c>
      <c r="O9" s="10">
        <f t="shared" ref="O9:O15" si="1">($O$2/$M$2)*F9</f>
        <v>2.0742270218767067</v>
      </c>
      <c r="R9" s="10">
        <f t="shared" si="0"/>
        <v>824.24224391441328</v>
      </c>
      <c r="U9" s="10">
        <f>($S$2/$U$2)*L9</f>
        <v>661.64746752878216</v>
      </c>
      <c r="V9" s="3">
        <v>30</v>
      </c>
      <c r="W9" s="18" t="s">
        <v>36</v>
      </c>
      <c r="X9" s="2">
        <f>SLOPE($O25:$O29,$V$6:$V$10)</f>
        <v>-3.7969615712943658E-4</v>
      </c>
      <c r="Y9" s="2">
        <f>RSQ(O25:O29,$V$6:$V$10)</f>
        <v>8.3079148983770695E-2</v>
      </c>
      <c r="Z9" s="2">
        <f>SLOPE($R25:$R29,$V$6:$V$10)</f>
        <v>22.90255041825581</v>
      </c>
      <c r="AA9" s="2">
        <f>RSQ(R25:R29,$V$6:$V$10)</f>
        <v>0.98211425475499503</v>
      </c>
      <c r="AB9" s="2">
        <f>SLOPE(U25:U29,$V$6:$V$10)</f>
        <v>0.51200053188566474</v>
      </c>
      <c r="AC9" s="2">
        <f>RSQ(U25:U29,$V$6:$V$10)</f>
        <v>0.84780229327093115</v>
      </c>
      <c r="AD9" s="7">
        <v>43109</v>
      </c>
      <c r="AE9" s="2"/>
    </row>
    <row r="10" spans="1:33" x14ac:dyDescent="0.35">
      <c r="A10" s="31" t="s">
        <v>49</v>
      </c>
      <c r="B10" s="32">
        <v>43290</v>
      </c>
      <c r="C10" s="33">
        <v>0.85703703703703704</v>
      </c>
      <c r="D10" s="31" t="s">
        <v>42</v>
      </c>
      <c r="E10" s="34">
        <v>2.3860000000000001</v>
      </c>
      <c r="F10" s="34">
        <v>15.411300000000001</v>
      </c>
      <c r="G10" s="34" t="s">
        <v>43</v>
      </c>
      <c r="H10" s="34">
        <v>3.6429999999999998</v>
      </c>
      <c r="I10" s="34">
        <v>5706.7897999999996</v>
      </c>
      <c r="J10" s="34" t="s">
        <v>44</v>
      </c>
      <c r="K10" s="34">
        <v>3.1459999999999999</v>
      </c>
      <c r="L10" s="34">
        <v>431.17259999999999</v>
      </c>
      <c r="O10" s="10">
        <f t="shared" si="1"/>
        <v>2.0816831683987789</v>
      </c>
      <c r="R10" s="10">
        <f t="shared" si="0"/>
        <v>856.9082427327744</v>
      </c>
      <c r="U10" s="10">
        <f>($S$2/$U$2)*L10</f>
        <v>662.85119077645129</v>
      </c>
      <c r="V10" s="3">
        <v>40</v>
      </c>
      <c r="W10" s="20" t="s">
        <v>37</v>
      </c>
      <c r="X10" s="2">
        <f>SLOPE($O34:$O38,$V$6:$V$10)</f>
        <v>-6.0243502696448737E-5</v>
      </c>
      <c r="Y10" s="2">
        <f>RSQ(O34:O38,$V$6:$V$10)</f>
        <v>9.4325700884576175E-3</v>
      </c>
      <c r="Z10" s="2">
        <f>SLOPE($R34:$R38,$V$6:$V$10)</f>
        <v>16.627200043115714</v>
      </c>
      <c r="AA10" s="2">
        <f>RSQ(R34:R38,$V$6:$V$10)</f>
        <v>0.98716096718453661</v>
      </c>
      <c r="AB10" s="2">
        <f>SLOPE(U34:U38,$V$6:$V$10)</f>
        <v>0.11625383871263012</v>
      </c>
      <c r="AC10" s="2">
        <f>RSQ(U34:U38,$V$6:$V$10)</f>
        <v>4.8328355591169964E-2</v>
      </c>
      <c r="AD10" s="7">
        <v>43109</v>
      </c>
      <c r="AE10" s="2"/>
    </row>
    <row r="11" spans="1:33" x14ac:dyDescent="0.35">
      <c r="A11" s="31" t="s">
        <v>50</v>
      </c>
      <c r="B11" s="32">
        <v>43290</v>
      </c>
      <c r="C11" s="33">
        <v>0.86048611111111117</v>
      </c>
      <c r="D11" s="31" t="s">
        <v>42</v>
      </c>
      <c r="E11" s="34">
        <v>2.383</v>
      </c>
      <c r="F11" s="34">
        <v>15.510199999999999</v>
      </c>
      <c r="G11" s="34" t="s">
        <v>43</v>
      </c>
      <c r="H11" s="34">
        <v>3.6429999999999998</v>
      </c>
      <c r="I11" s="34">
        <v>4078.2384000000002</v>
      </c>
      <c r="J11" s="34" t="s">
        <v>44</v>
      </c>
      <c r="K11" s="34">
        <v>3.1459999999999999</v>
      </c>
      <c r="L11" s="34">
        <v>432.15519999999998</v>
      </c>
      <c r="O11" s="12">
        <f t="shared" si="1"/>
        <v>2.0950420975841584</v>
      </c>
      <c r="R11" s="12">
        <f t="shared" si="0"/>
        <v>612.37161754044666</v>
      </c>
      <c r="U11" s="12">
        <f>($S$2/$U$2)*L11</f>
        <v>664.36176352633606</v>
      </c>
      <c r="V11" s="3"/>
      <c r="W11" s="21" t="s">
        <v>38</v>
      </c>
      <c r="X11" s="2">
        <f>SLOPE($O39:$O43,$V$6:$V$10)</f>
        <v>-7.5109870200426015E-3</v>
      </c>
      <c r="Y11" s="2">
        <f>RSQ(O39:O43,$V$6:$V$10)</f>
        <v>0.98027012481277709</v>
      </c>
      <c r="Z11" s="2">
        <f>SLOPE($R39:$R43,$V$6:$V$10)</f>
        <v>16.930024431547047</v>
      </c>
      <c r="AA11" s="2">
        <f>RSQ(R39:R43,$V$6:$V$10)</f>
        <v>0.99550981430485053</v>
      </c>
      <c r="AB11" s="2">
        <f>SLOPE($U39:$U43,$V$6:$V$10)</f>
        <v>-0.31937406581548772</v>
      </c>
      <c r="AC11" s="2">
        <f>RSQ(U39:U43,$V$6:$V$10)</f>
        <v>0.33674743991510681</v>
      </c>
      <c r="AD11" s="7">
        <v>43109</v>
      </c>
      <c r="AE11" s="2"/>
    </row>
    <row r="12" spans="1:33" x14ac:dyDescent="0.35">
      <c r="A12" s="31" t="s">
        <v>51</v>
      </c>
      <c r="B12" s="32">
        <v>43290</v>
      </c>
      <c r="C12" s="33">
        <v>0.86393518518518519</v>
      </c>
      <c r="D12" s="31" t="s">
        <v>42</v>
      </c>
      <c r="E12" s="34">
        <v>2.383</v>
      </c>
      <c r="F12" s="34">
        <v>15.155200000000001</v>
      </c>
      <c r="G12" s="34" t="s">
        <v>43</v>
      </c>
      <c r="H12" s="34">
        <v>3.64</v>
      </c>
      <c r="I12" s="34">
        <v>4362.1031999999996</v>
      </c>
      <c r="J12" s="34" t="s">
        <v>44</v>
      </c>
      <c r="K12" s="34">
        <v>3.1459999999999999</v>
      </c>
      <c r="L12" s="34">
        <v>430.99860000000001</v>
      </c>
      <c r="O12" s="12">
        <f t="shared" si="1"/>
        <v>2.0470904306396718</v>
      </c>
      <c r="R12" s="12">
        <f t="shared" si="0"/>
        <v>654.99559625115535</v>
      </c>
      <c r="U12" s="12">
        <f>($S$2/$U$2)*L12</f>
        <v>662.58369672141373</v>
      </c>
      <c r="V12" s="3"/>
      <c r="W12" s="23" t="s">
        <v>39</v>
      </c>
      <c r="X12" s="2">
        <f>SLOPE($O48:$O52,$V$6:$V$10)</f>
        <v>-6.8352062039207188E-3</v>
      </c>
      <c r="Y12" s="2">
        <f>RSQ(O48:O52,$V$6:$V$10)</f>
        <v>0.92185302542076852</v>
      </c>
      <c r="Z12" s="2">
        <f>SLOPE($R48:$R52,$V$6:$V$10)</f>
        <v>8.6828905502656486</v>
      </c>
      <c r="AA12" s="2">
        <f>RSQ(R48:R52,$V$6:$V$10)</f>
        <v>0.98469175651654517</v>
      </c>
      <c r="AB12" s="2">
        <f>SLOPE(U48:U52,$V$6:$V$10)</f>
        <v>-0.91924024549238081</v>
      </c>
      <c r="AC12" s="2">
        <f>RSQ(U48:U52,$V$6:$V$10)</f>
        <v>0.81391136107374118</v>
      </c>
      <c r="AD12" s="7">
        <v>43109</v>
      </c>
      <c r="AE12" s="2"/>
    </row>
    <row r="13" spans="1:33" x14ac:dyDescent="0.35">
      <c r="A13" s="31" t="s">
        <v>52</v>
      </c>
      <c r="B13" s="32">
        <v>43290</v>
      </c>
      <c r="C13" s="33">
        <v>0.86738425925925933</v>
      </c>
      <c r="D13" s="31" t="s">
        <v>42</v>
      </c>
      <c r="E13" s="34">
        <v>2.38</v>
      </c>
      <c r="F13" s="34">
        <v>15.2887</v>
      </c>
      <c r="G13" s="34" t="s">
        <v>43</v>
      </c>
      <c r="H13" s="34">
        <v>3.64</v>
      </c>
      <c r="I13" s="34">
        <v>5016.9489999999996</v>
      </c>
      <c r="J13" s="34" t="s">
        <v>44</v>
      </c>
      <c r="K13" s="34">
        <v>3.1429999999999998</v>
      </c>
      <c r="L13" s="34">
        <v>446.93680000000001</v>
      </c>
      <c r="O13" s="12">
        <f t="shared" si="1"/>
        <v>2.0651229589131619</v>
      </c>
      <c r="R13" s="12">
        <f t="shared" si="0"/>
        <v>753.32456637354153</v>
      </c>
      <c r="T13" s="12">
        <f>($S$2/$U$2)*L13</f>
        <v>687.08584469842629</v>
      </c>
      <c r="V13" s="3"/>
      <c r="W13" s="25" t="s">
        <v>40</v>
      </c>
      <c r="X13" s="2">
        <f>SLOPE($O53:$O57,$V$6:$V$10)</f>
        <v>-5.6584317745675761E-3</v>
      </c>
      <c r="Y13" s="2">
        <f>RSQ(O53:O57,$V$6:$V$10)</f>
        <v>0.94477959010202572</v>
      </c>
      <c r="Z13" s="2">
        <f>SLOPE($R53:$R57,$V$6:$V$10)</f>
        <v>7.8391048533598644</v>
      </c>
      <c r="AA13" s="2">
        <f>RSQ(R53:R57,$V$6:$V$10)</f>
        <v>0.92389361501864609</v>
      </c>
      <c r="AB13" s="2">
        <f>SLOPE(U53:U57,$V$6:$V$10)</f>
        <v>0.71085622732947518</v>
      </c>
      <c r="AC13" s="2">
        <f>RSQ(U53:U57,$V$6:$V$10)</f>
        <v>0.98236668116853221</v>
      </c>
      <c r="AD13" s="7">
        <v>43109</v>
      </c>
      <c r="AE13" s="2"/>
    </row>
    <row r="14" spans="1:33" x14ac:dyDescent="0.35">
      <c r="A14" s="31" t="s">
        <v>53</v>
      </c>
      <c r="B14" s="32">
        <v>43290</v>
      </c>
      <c r="C14" s="33">
        <v>0.87083333333333324</v>
      </c>
      <c r="D14" s="31" t="s">
        <v>42</v>
      </c>
      <c r="E14" s="34">
        <v>2.38</v>
      </c>
      <c r="F14" s="34">
        <v>15.4884</v>
      </c>
      <c r="G14" s="34" t="s">
        <v>43</v>
      </c>
      <c r="H14" s="34">
        <v>3.64</v>
      </c>
      <c r="I14" s="34">
        <v>5415.6329999999998</v>
      </c>
      <c r="J14" s="34" t="s">
        <v>44</v>
      </c>
      <c r="K14" s="34">
        <v>3.1429999999999998</v>
      </c>
      <c r="L14" s="34">
        <v>428.38760000000002</v>
      </c>
      <c r="O14" s="12">
        <f t="shared" si="1"/>
        <v>2.0920974600084126</v>
      </c>
      <c r="R14" s="12">
        <f t="shared" si="0"/>
        <v>813.18932709167302</v>
      </c>
      <c r="U14" s="12">
        <f>($S$2/$U$2)*L14</f>
        <v>658.56974857369448</v>
      </c>
      <c r="AD14" s="7">
        <v>43109</v>
      </c>
    </row>
    <row r="15" spans="1:33" x14ac:dyDescent="0.35">
      <c r="A15" s="31" t="s">
        <v>54</v>
      </c>
      <c r="B15" s="32">
        <v>43290</v>
      </c>
      <c r="C15" s="33">
        <v>0.87428240740740737</v>
      </c>
      <c r="D15" s="31" t="s">
        <v>42</v>
      </c>
      <c r="E15" s="34">
        <v>2.383</v>
      </c>
      <c r="F15" s="34">
        <v>15.2963</v>
      </c>
      <c r="G15" s="34" t="s">
        <v>43</v>
      </c>
      <c r="H15" s="34">
        <v>3.6429999999999998</v>
      </c>
      <c r="I15" s="34">
        <v>5626.9193999999998</v>
      </c>
      <c r="J15" s="34" t="s">
        <v>44</v>
      </c>
      <c r="K15" s="34">
        <v>3.15</v>
      </c>
      <c r="L15" s="34">
        <v>429.58960000000002</v>
      </c>
      <c r="O15" s="12">
        <f t="shared" si="1"/>
        <v>2.0661495298111285</v>
      </c>
      <c r="R15" s="12">
        <f t="shared" si="0"/>
        <v>844.9152297589369</v>
      </c>
      <c r="U15" s="12">
        <f>($S$2/$U$2)*L15</f>
        <v>660.41760980447145</v>
      </c>
      <c r="AD15" s="7">
        <v>43109</v>
      </c>
    </row>
    <row r="16" spans="1:33" x14ac:dyDescent="0.35">
      <c r="A16" s="27" t="s">
        <v>85</v>
      </c>
      <c r="B16" s="28">
        <v>43290</v>
      </c>
      <c r="C16" s="29">
        <v>0.8777314814814815</v>
      </c>
      <c r="D16" s="27" t="s">
        <v>42</v>
      </c>
      <c r="E16" s="30">
        <v>2.383</v>
      </c>
      <c r="F16" s="30">
        <v>30.009</v>
      </c>
      <c r="G16" s="30" t="s">
        <v>43</v>
      </c>
      <c r="H16" s="30">
        <v>3.6429999999999998</v>
      </c>
      <c r="I16" s="30">
        <v>2625.3560000000002</v>
      </c>
      <c r="J16" s="30" t="s">
        <v>44</v>
      </c>
      <c r="K16" s="30">
        <v>3.1459999999999999</v>
      </c>
      <c r="L16" s="30">
        <v>612.82929999999999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27" t="s">
        <v>85</v>
      </c>
      <c r="B17" s="28">
        <v>43290</v>
      </c>
      <c r="C17" s="29">
        <v>0.88118055555555552</v>
      </c>
      <c r="D17" s="27" t="s">
        <v>42</v>
      </c>
      <c r="E17" s="30">
        <v>2.383</v>
      </c>
      <c r="F17" s="30">
        <v>30.492699999999999</v>
      </c>
      <c r="G17" s="30" t="s">
        <v>43</v>
      </c>
      <c r="H17" s="30">
        <v>3.6429999999999998</v>
      </c>
      <c r="I17" s="30">
        <v>2623.55</v>
      </c>
      <c r="J17" s="30" t="s">
        <v>44</v>
      </c>
      <c r="K17" s="30">
        <v>3.15</v>
      </c>
      <c r="L17" s="30">
        <v>615.91060000000004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27" t="s">
        <v>85</v>
      </c>
      <c r="B18" s="28">
        <v>43290</v>
      </c>
      <c r="C18" s="29">
        <v>0.88462962962962965</v>
      </c>
      <c r="D18" s="27" t="s">
        <v>42</v>
      </c>
      <c r="E18" s="30">
        <v>2.3860000000000001</v>
      </c>
      <c r="F18" s="30">
        <v>29.781400000000001</v>
      </c>
      <c r="G18" s="30" t="s">
        <v>43</v>
      </c>
      <c r="H18" s="30">
        <v>3.6459999999999999</v>
      </c>
      <c r="I18" s="30">
        <v>2624.105</v>
      </c>
      <c r="J18" s="30" t="s">
        <v>44</v>
      </c>
      <c r="K18" s="30">
        <v>3.15</v>
      </c>
      <c r="L18" s="30">
        <v>620.33619999999996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27" t="s">
        <v>85</v>
      </c>
      <c r="B19" s="28">
        <v>43290</v>
      </c>
      <c r="C19" s="29">
        <v>0.88806712962962964</v>
      </c>
      <c r="D19" s="27" t="s">
        <v>42</v>
      </c>
      <c r="E19" s="30">
        <v>2.3860000000000001</v>
      </c>
      <c r="F19" s="30">
        <v>30.3398</v>
      </c>
      <c r="G19" s="30" t="s">
        <v>43</v>
      </c>
      <c r="H19" s="30">
        <v>3.6459999999999999</v>
      </c>
      <c r="I19" s="30">
        <v>2625.3998000000001</v>
      </c>
      <c r="J19" s="30" t="s">
        <v>44</v>
      </c>
      <c r="K19" s="30">
        <v>3.153</v>
      </c>
      <c r="L19" s="30">
        <v>615.73519999999996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43290</v>
      </c>
      <c r="C20" s="33">
        <v>0.89151620370370377</v>
      </c>
      <c r="D20" s="31" t="s">
        <v>42</v>
      </c>
      <c r="E20" s="34">
        <v>2.383</v>
      </c>
      <c r="F20" s="34">
        <v>15.7242</v>
      </c>
      <c r="G20" s="34" t="s">
        <v>43</v>
      </c>
      <c r="H20" s="34">
        <v>3.6429999999999998</v>
      </c>
      <c r="I20" s="34">
        <v>3627.8919999999998</v>
      </c>
      <c r="J20" s="34" t="s">
        <v>44</v>
      </c>
      <c r="K20" s="34">
        <v>3.1459999999999999</v>
      </c>
      <c r="L20" s="34">
        <v>437.43979999999999</v>
      </c>
      <c r="O20" s="14">
        <f t="shared" ref="O20:O29" si="2">($O$2/$M$2)*F20</f>
        <v>2.1239481728690039</v>
      </c>
      <c r="P20" s="3"/>
      <c r="R20" s="14">
        <f t="shared" ref="R20:R29" si="3">($R$2/$P$2)*I20</f>
        <v>544.74944189188295</v>
      </c>
      <c r="S20" s="3"/>
      <c r="U20" s="14">
        <f t="shared" ref="U20:U26" si="4">($S$2/$U$2)*L20</f>
        <v>672.48589618870199</v>
      </c>
      <c r="AD20" s="7">
        <v>43109</v>
      </c>
    </row>
    <row r="21" spans="1:30" x14ac:dyDescent="0.35">
      <c r="A21" s="31" t="s">
        <v>56</v>
      </c>
      <c r="B21" s="32">
        <v>43290</v>
      </c>
      <c r="C21" s="33">
        <v>0.89497685185185183</v>
      </c>
      <c r="D21" s="31" t="s">
        <v>42</v>
      </c>
      <c r="E21" s="34">
        <v>2.383</v>
      </c>
      <c r="F21" s="34">
        <v>15.5474</v>
      </c>
      <c r="G21" s="34" t="s">
        <v>43</v>
      </c>
      <c r="H21" s="34">
        <v>3.64</v>
      </c>
      <c r="I21" s="34">
        <v>5063.9413999999997</v>
      </c>
      <c r="J21" s="34" t="s">
        <v>44</v>
      </c>
      <c r="K21" s="34">
        <v>3.1459999999999999</v>
      </c>
      <c r="L21" s="34">
        <v>435.0958</v>
      </c>
      <c r="N21" s="14">
        <f>($O$2/$M$2)*F21</f>
        <v>2.1000668919794681</v>
      </c>
      <c r="P21" s="3"/>
      <c r="R21" s="14">
        <f t="shared" si="3"/>
        <v>760.38075318206836</v>
      </c>
      <c r="S21" s="3"/>
      <c r="U21" s="14">
        <f t="shared" si="4"/>
        <v>668.88241305647136</v>
      </c>
      <c r="AD21" s="7">
        <v>43109</v>
      </c>
    </row>
    <row r="22" spans="1:30" x14ac:dyDescent="0.35">
      <c r="A22" s="31" t="s">
        <v>57</v>
      </c>
      <c r="B22" s="32">
        <v>43290</v>
      </c>
      <c r="C22" s="33">
        <v>0.89841435185185192</v>
      </c>
      <c r="D22" s="31" t="s">
        <v>42</v>
      </c>
      <c r="E22" s="34">
        <v>2.3860000000000001</v>
      </c>
      <c r="F22" s="34">
        <v>15.6874</v>
      </c>
      <c r="G22" s="34" t="s">
        <v>43</v>
      </c>
      <c r="H22" s="34">
        <v>3.6429999999999998</v>
      </c>
      <c r="I22" s="34">
        <v>6017.6790000000001</v>
      </c>
      <c r="J22" s="34" t="s">
        <v>44</v>
      </c>
      <c r="K22" s="34">
        <v>3.15</v>
      </c>
      <c r="L22" s="34">
        <v>436.827</v>
      </c>
      <c r="O22" s="14">
        <f t="shared" si="2"/>
        <v>2.1189774085209558</v>
      </c>
      <c r="P22" s="3"/>
      <c r="R22" s="14">
        <f t="shared" si="3"/>
        <v>903.59009494618488</v>
      </c>
      <c r="S22" s="3"/>
      <c r="U22" s="14">
        <f t="shared" si="4"/>
        <v>671.54382517187992</v>
      </c>
      <c r="AD22" s="7">
        <v>43109</v>
      </c>
    </row>
    <row r="23" spans="1:30" x14ac:dyDescent="0.35">
      <c r="A23" s="31" t="s">
        <v>58</v>
      </c>
      <c r="B23" s="32">
        <v>43290</v>
      </c>
      <c r="C23" s="33">
        <v>0.90186342592592583</v>
      </c>
      <c r="D23" s="31" t="s">
        <v>42</v>
      </c>
      <c r="E23" s="34">
        <v>2.3759999999999999</v>
      </c>
      <c r="F23" s="34">
        <v>15.5685</v>
      </c>
      <c r="G23" s="34" t="s">
        <v>43</v>
      </c>
      <c r="H23" s="34">
        <v>3.6360000000000001</v>
      </c>
      <c r="I23" s="34">
        <v>6728.0937000000004</v>
      </c>
      <c r="J23" s="34" t="s">
        <v>44</v>
      </c>
      <c r="K23" s="34">
        <v>3.14</v>
      </c>
      <c r="L23" s="34">
        <v>440.3836</v>
      </c>
      <c r="O23" s="14">
        <f t="shared" si="2"/>
        <v>2.1029169769725065</v>
      </c>
      <c r="P23" s="3"/>
      <c r="R23" s="14">
        <f t="shared" si="3"/>
        <v>1010.2630640799931</v>
      </c>
      <c r="S23" s="3"/>
      <c r="U23" s="14">
        <f t="shared" si="4"/>
        <v>677.01146514973459</v>
      </c>
      <c r="AD23" s="7">
        <v>43109</v>
      </c>
    </row>
    <row r="24" spans="1:30" x14ac:dyDescent="0.35">
      <c r="A24" s="31" t="s">
        <v>59</v>
      </c>
      <c r="B24" s="32">
        <v>43290</v>
      </c>
      <c r="C24" s="33">
        <v>0.90530092592592604</v>
      </c>
      <c r="D24" s="31" t="s">
        <v>42</v>
      </c>
      <c r="E24" s="34">
        <v>2.3860000000000001</v>
      </c>
      <c r="F24" s="34">
        <v>15.1754</v>
      </c>
      <c r="G24" s="34" t="s">
        <v>43</v>
      </c>
      <c r="H24" s="34">
        <v>3.6459999999999999</v>
      </c>
      <c r="I24" s="34">
        <v>6668.3969999999999</v>
      </c>
      <c r="J24" s="34" t="s">
        <v>44</v>
      </c>
      <c r="K24" s="34">
        <v>3.153</v>
      </c>
      <c r="L24" s="34">
        <v>422.3306</v>
      </c>
      <c r="O24" s="14">
        <f t="shared" si="2"/>
        <v>2.0498189480263722</v>
      </c>
      <c r="P24" s="3"/>
      <c r="Q24" s="14">
        <f>($R$2/$P$2)*I24</f>
        <v>1001.2992514836459</v>
      </c>
      <c r="S24" s="3"/>
      <c r="U24" s="14">
        <f>($S$2/$U$2)*L24</f>
        <v>649.25818827850651</v>
      </c>
      <c r="AD24" s="7">
        <v>43109</v>
      </c>
    </row>
    <row r="25" spans="1:30" x14ac:dyDescent="0.35">
      <c r="A25" s="31" t="s">
        <v>60</v>
      </c>
      <c r="B25" s="32">
        <v>43290</v>
      </c>
      <c r="C25" s="33">
        <v>0.90874999999999995</v>
      </c>
      <c r="D25" s="31" t="s">
        <v>42</v>
      </c>
      <c r="E25" s="34">
        <v>2.383</v>
      </c>
      <c r="F25" s="34">
        <v>15.3172</v>
      </c>
      <c r="G25" s="34" t="s">
        <v>43</v>
      </c>
      <c r="H25" s="34">
        <v>3.6429999999999998</v>
      </c>
      <c r="I25" s="34">
        <v>3424.6192000000001</v>
      </c>
      <c r="J25" s="34" t="s">
        <v>44</v>
      </c>
      <c r="K25" s="34">
        <v>3.15</v>
      </c>
      <c r="L25" s="34">
        <v>435.86090000000002</v>
      </c>
      <c r="O25" s="17">
        <f t="shared" si="2"/>
        <v>2.0689725997805359</v>
      </c>
      <c r="P25" s="3"/>
      <c r="R25" s="17">
        <f t="shared" si="3"/>
        <v>514.22682866309879</v>
      </c>
      <c r="S25" s="3"/>
      <c r="U25" s="17">
        <f t="shared" si="4"/>
        <v>670.05861823755913</v>
      </c>
      <c r="AD25" s="7">
        <v>43109</v>
      </c>
    </row>
    <row r="26" spans="1:30" x14ac:dyDescent="0.35">
      <c r="A26" s="31" t="s">
        <v>61</v>
      </c>
      <c r="B26" s="32">
        <v>43290</v>
      </c>
      <c r="C26" s="33">
        <v>0.91219907407407408</v>
      </c>
      <c r="D26" s="31" t="s">
        <v>42</v>
      </c>
      <c r="E26" s="34">
        <v>2.3860000000000001</v>
      </c>
      <c r="F26" s="34">
        <v>15.5335</v>
      </c>
      <c r="G26" s="34" t="s">
        <v>43</v>
      </c>
      <c r="H26" s="34">
        <v>3.6459999999999999</v>
      </c>
      <c r="I26" s="34">
        <v>5322.4643999999998</v>
      </c>
      <c r="J26" s="34" t="s">
        <v>44</v>
      </c>
      <c r="K26" s="34">
        <v>3.15</v>
      </c>
      <c r="L26" s="34">
        <v>442.43759999999997</v>
      </c>
      <c r="O26" s="17">
        <f t="shared" si="2"/>
        <v>2.0981893478371347</v>
      </c>
      <c r="P26" s="3"/>
      <c r="R26" s="17">
        <f t="shared" si="3"/>
        <v>799.19951073224229</v>
      </c>
      <c r="S26" s="3"/>
      <c r="U26" s="17">
        <f t="shared" si="4"/>
        <v>680.1691248569025</v>
      </c>
      <c r="AD26" s="7">
        <v>43109</v>
      </c>
    </row>
    <row r="27" spans="1:30" x14ac:dyDescent="0.35">
      <c r="A27" s="31" t="s">
        <v>62</v>
      </c>
      <c r="B27" s="32">
        <v>43290</v>
      </c>
      <c r="C27" s="33">
        <v>0.9156481481481481</v>
      </c>
      <c r="D27" s="31" t="s">
        <v>42</v>
      </c>
      <c r="E27" s="34">
        <v>2.383</v>
      </c>
      <c r="F27" s="34">
        <v>15.120799999999999</v>
      </c>
      <c r="G27" s="34" t="s">
        <v>43</v>
      </c>
      <c r="H27" s="34">
        <v>3.6429999999999998</v>
      </c>
      <c r="I27" s="34">
        <v>7052.6855999999998</v>
      </c>
      <c r="J27" s="34" t="s">
        <v>44</v>
      </c>
      <c r="K27" s="34">
        <v>3.15</v>
      </c>
      <c r="L27" s="34">
        <v>445.62920000000003</v>
      </c>
      <c r="O27" s="17">
        <f t="shared" si="2"/>
        <v>2.0424438465751917</v>
      </c>
      <c r="P27" s="3"/>
      <c r="R27" s="17">
        <f t="shared" si="3"/>
        <v>1059.0024577465151</v>
      </c>
      <c r="S27" s="3"/>
      <c r="U27" s="17">
        <f>($S$2/$U$2)*L27</f>
        <v>685.07564224804037</v>
      </c>
      <c r="AD27" s="7">
        <v>43109</v>
      </c>
    </row>
    <row r="28" spans="1:30" x14ac:dyDescent="0.35">
      <c r="A28" s="31" t="s">
        <v>63</v>
      </c>
      <c r="B28" s="32">
        <v>43290</v>
      </c>
      <c r="C28" s="33">
        <v>0.91909722222222223</v>
      </c>
      <c r="D28" s="31" t="s">
        <v>42</v>
      </c>
      <c r="E28" s="34">
        <v>2.38</v>
      </c>
      <c r="F28" s="34">
        <v>15.389200000000001</v>
      </c>
      <c r="G28" s="34" t="s">
        <v>43</v>
      </c>
      <c r="H28" s="34">
        <v>3.64</v>
      </c>
      <c r="I28" s="34">
        <v>8591.5288</v>
      </c>
      <c r="J28" s="34" t="s">
        <v>44</v>
      </c>
      <c r="K28" s="34">
        <v>3.1459999999999999</v>
      </c>
      <c r="L28" s="34">
        <v>445.89859999999999</v>
      </c>
      <c r="O28" s="17">
        <f t="shared" si="2"/>
        <v>2.0786980082875872</v>
      </c>
      <c r="P28" s="3"/>
      <c r="R28" s="17">
        <f t="shared" si="3"/>
        <v>1290.0688661068298</v>
      </c>
      <c r="S28" s="3"/>
      <c r="U28" s="17">
        <f>($S$2/$U$2)*L28</f>
        <v>685.489796836702</v>
      </c>
      <c r="AD28" s="7">
        <v>43109</v>
      </c>
    </row>
    <row r="29" spans="1:30" x14ac:dyDescent="0.35">
      <c r="A29" s="31" t="s">
        <v>64</v>
      </c>
      <c r="B29" s="32">
        <v>43290</v>
      </c>
      <c r="C29" s="33">
        <v>0.92254629629629636</v>
      </c>
      <c r="D29" s="31" t="s">
        <v>42</v>
      </c>
      <c r="E29" s="34">
        <v>2.383</v>
      </c>
      <c r="F29" s="34">
        <v>15.248799999999999</v>
      </c>
      <c r="G29" s="34" t="s">
        <v>43</v>
      </c>
      <c r="H29" s="34">
        <v>3.6429999999999998</v>
      </c>
      <c r="I29" s="34">
        <v>9416.3435000000009</v>
      </c>
      <c r="J29" s="34" t="s">
        <v>44</v>
      </c>
      <c r="K29" s="34">
        <v>3.1459999999999999</v>
      </c>
      <c r="L29" s="34">
        <v>438.29640000000001</v>
      </c>
      <c r="O29" s="17">
        <f t="shared" si="2"/>
        <v>2.0597334616988379</v>
      </c>
      <c r="P29" s="3"/>
      <c r="R29" s="17">
        <f t="shared" si="3"/>
        <v>1413.9196718885955</v>
      </c>
      <c r="S29" s="3"/>
      <c r="T29" s="17">
        <f>($S$2/$U$2)*L29</f>
        <v>673.80276634700772</v>
      </c>
      <c r="AD29" s="7">
        <v>43109</v>
      </c>
    </row>
    <row r="30" spans="1:30" x14ac:dyDescent="0.35">
      <c r="A30" s="27" t="s">
        <v>41</v>
      </c>
      <c r="B30" s="28">
        <v>43290</v>
      </c>
      <c r="C30" s="29">
        <v>0.92598379629629635</v>
      </c>
      <c r="D30" s="27" t="s">
        <v>42</v>
      </c>
      <c r="E30" s="30">
        <v>2.3860000000000001</v>
      </c>
      <c r="F30" s="30">
        <v>30.097999999999999</v>
      </c>
      <c r="G30" s="30" t="s">
        <v>43</v>
      </c>
      <c r="H30" s="30">
        <v>3.6459999999999999</v>
      </c>
      <c r="I30" s="30">
        <v>2613.6356000000001</v>
      </c>
      <c r="J30" s="30" t="s">
        <v>44</v>
      </c>
      <c r="K30" s="30">
        <v>3.15</v>
      </c>
      <c r="L30" s="30">
        <v>607.65660000000003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27" t="s">
        <v>41</v>
      </c>
      <c r="B31" s="28">
        <v>43290</v>
      </c>
      <c r="C31" s="29">
        <v>0.92943287037037037</v>
      </c>
      <c r="D31" s="27" t="s">
        <v>42</v>
      </c>
      <c r="E31" s="30">
        <v>2.38</v>
      </c>
      <c r="F31" s="30">
        <v>30.127800000000001</v>
      </c>
      <c r="G31" s="30" t="s">
        <v>43</v>
      </c>
      <c r="H31" s="30">
        <v>3.64</v>
      </c>
      <c r="I31" s="30">
        <v>2617.9416000000001</v>
      </c>
      <c r="J31" s="30" t="s">
        <v>44</v>
      </c>
      <c r="K31" s="30">
        <v>3.1429999999999998</v>
      </c>
      <c r="L31" s="30">
        <v>614.43859999999995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27" t="s">
        <v>41</v>
      </c>
      <c r="B32" s="28">
        <v>43290</v>
      </c>
      <c r="C32" s="29">
        <v>0.93287037037037035</v>
      </c>
      <c r="D32" s="27" t="s">
        <v>42</v>
      </c>
      <c r="E32" s="30">
        <v>2.383</v>
      </c>
      <c r="F32" s="30">
        <v>30.1099</v>
      </c>
      <c r="G32" s="30" t="s">
        <v>43</v>
      </c>
      <c r="H32" s="30">
        <v>3.6429999999999998</v>
      </c>
      <c r="I32" s="30">
        <v>2621.0144</v>
      </c>
      <c r="J32" s="30" t="s">
        <v>44</v>
      </c>
      <c r="K32" s="30">
        <v>3.15</v>
      </c>
      <c r="L32" s="30">
        <v>615.20249999999999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27" t="s">
        <v>41</v>
      </c>
      <c r="B33" s="28">
        <v>43290</v>
      </c>
      <c r="C33" s="29">
        <v>0.93631944444444448</v>
      </c>
      <c r="D33" s="27" t="s">
        <v>42</v>
      </c>
      <c r="E33" s="30">
        <v>2.38</v>
      </c>
      <c r="F33" s="30">
        <v>29.9818</v>
      </c>
      <c r="G33" s="30" t="s">
        <v>43</v>
      </c>
      <c r="H33" s="30">
        <v>3.64</v>
      </c>
      <c r="I33" s="30">
        <v>2617.2492000000002</v>
      </c>
      <c r="J33" s="30" t="s">
        <v>44</v>
      </c>
      <c r="K33" s="30">
        <v>3.1429999999999998</v>
      </c>
      <c r="L33" s="30">
        <v>615.44849999999997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43290</v>
      </c>
      <c r="C34" s="33">
        <v>0.93976851851851861</v>
      </c>
      <c r="D34" s="31" t="s">
        <v>42</v>
      </c>
      <c r="E34" s="34">
        <v>2.3860000000000001</v>
      </c>
      <c r="F34" s="34">
        <v>15.6812</v>
      </c>
      <c r="G34" s="34" t="s">
        <v>43</v>
      </c>
      <c r="H34" s="34">
        <v>3.6459999999999999</v>
      </c>
      <c r="I34" s="34">
        <v>4963.3801999999996</v>
      </c>
      <c r="J34" s="34" t="s">
        <v>44</v>
      </c>
      <c r="K34" s="34">
        <v>3.15</v>
      </c>
      <c r="L34" s="34">
        <v>431.6105</v>
      </c>
      <c r="O34" s="19">
        <f>($O$2/$M$2)*F34</f>
        <v>2.118139942788404</v>
      </c>
      <c r="R34" s="19">
        <f t="shared" ref="R34:R43" si="5">($R$2/$P$2)*I34</f>
        <v>745.28089420722074</v>
      </c>
      <c r="U34" s="19">
        <f>($S$2/$U$2)*L34</f>
        <v>663.52438414829601</v>
      </c>
      <c r="AD34" s="7">
        <v>43109</v>
      </c>
    </row>
    <row r="35" spans="1:30" x14ac:dyDescent="0.35">
      <c r="A35" s="31" t="s">
        <v>66</v>
      </c>
      <c r="B35" s="32">
        <v>43290</v>
      </c>
      <c r="C35" s="33">
        <v>0.94321759259259252</v>
      </c>
      <c r="D35" s="31" t="s">
        <v>42</v>
      </c>
      <c r="E35" s="34">
        <v>2.3759999999999999</v>
      </c>
      <c r="F35" s="34">
        <v>15.6896</v>
      </c>
      <c r="G35" s="34" t="s">
        <v>43</v>
      </c>
      <c r="H35" s="34">
        <v>3.6360000000000001</v>
      </c>
      <c r="I35" s="34">
        <v>6427.9674999999997</v>
      </c>
      <c r="J35" s="34" t="s">
        <v>44</v>
      </c>
      <c r="K35" s="34">
        <v>3.1429999999999998</v>
      </c>
      <c r="L35" s="34">
        <v>435.41390000000001</v>
      </c>
      <c r="O35" s="19">
        <f>($O$2/$M$2)*F35</f>
        <v>2.1192745737808933</v>
      </c>
      <c r="R35" s="19">
        <f t="shared" si="5"/>
        <v>965.1973399770892</v>
      </c>
      <c r="U35" s="19">
        <f>($S$2/$U$2)*L35</f>
        <v>669.37143523410055</v>
      </c>
      <c r="AD35" s="7">
        <v>43109</v>
      </c>
    </row>
    <row r="36" spans="1:30" x14ac:dyDescent="0.35">
      <c r="A36" s="31" t="s">
        <v>67</v>
      </c>
      <c r="B36" s="32">
        <v>43290</v>
      </c>
      <c r="C36" s="33">
        <v>0.94666666666666666</v>
      </c>
      <c r="D36" s="31" t="s">
        <v>42</v>
      </c>
      <c r="E36" s="34">
        <v>2.3860000000000001</v>
      </c>
      <c r="F36" s="34">
        <v>15.823399999999999</v>
      </c>
      <c r="G36" s="34" t="s">
        <v>43</v>
      </c>
      <c r="H36" s="34">
        <v>3.6459999999999999</v>
      </c>
      <c r="I36" s="34">
        <v>7391.0973999999997</v>
      </c>
      <c r="J36" s="34" t="s">
        <v>44</v>
      </c>
      <c r="K36" s="34">
        <v>3.15</v>
      </c>
      <c r="L36" s="34">
        <v>424.12599999999998</v>
      </c>
      <c r="O36" s="19">
        <f>($O$2/$M$2)*F36</f>
        <v>2.1373476245898293</v>
      </c>
      <c r="R36" s="19">
        <f t="shared" si="5"/>
        <v>1109.8169911393579</v>
      </c>
      <c r="U36" s="19">
        <f>($S$2/$U$2)*L36</f>
        <v>652.01829647629097</v>
      </c>
      <c r="AD36" s="7">
        <v>43109</v>
      </c>
    </row>
    <row r="37" spans="1:30" x14ac:dyDescent="0.35">
      <c r="A37" s="31" t="s">
        <v>68</v>
      </c>
      <c r="B37" s="32">
        <v>43290</v>
      </c>
      <c r="C37" s="33">
        <v>0.95011574074074068</v>
      </c>
      <c r="D37" s="31" t="s">
        <v>42</v>
      </c>
      <c r="E37" s="34">
        <v>2.383</v>
      </c>
      <c r="F37" s="34">
        <v>15.627000000000001</v>
      </c>
      <c r="G37" s="34" t="s">
        <v>43</v>
      </c>
      <c r="H37" s="34">
        <v>3.6459999999999999</v>
      </c>
      <c r="I37" s="34">
        <v>8333.4336000000003</v>
      </c>
      <c r="J37" s="34" t="s">
        <v>44</v>
      </c>
      <c r="K37" s="34">
        <v>3.153</v>
      </c>
      <c r="L37" s="34">
        <v>429.66739999999999</v>
      </c>
      <c r="O37" s="19">
        <f>($O$2/$M$2)*F37</f>
        <v>2.1108188713844855</v>
      </c>
      <c r="R37" s="19">
        <f t="shared" si="5"/>
        <v>1251.3143452569882</v>
      </c>
      <c r="U37" s="19">
        <f>($S$2/$U$2)*L37</f>
        <v>660.53721346816064</v>
      </c>
      <c r="AD37" s="7">
        <v>43109</v>
      </c>
    </row>
    <row r="38" spans="1:30" x14ac:dyDescent="0.35">
      <c r="A38" s="31" t="s">
        <v>69</v>
      </c>
      <c r="B38" s="32">
        <v>43290</v>
      </c>
      <c r="C38" s="33">
        <v>0.95357638888888896</v>
      </c>
      <c r="D38" s="31" t="s">
        <v>42</v>
      </c>
      <c r="E38" s="34">
        <v>2.38</v>
      </c>
      <c r="F38" s="34">
        <v>15.690200000000001</v>
      </c>
      <c r="G38" s="34" t="s">
        <v>43</v>
      </c>
      <c r="H38" s="34">
        <v>3.64</v>
      </c>
      <c r="I38" s="34">
        <v>8227.4405999999999</v>
      </c>
      <c r="J38" s="34" t="s">
        <v>44</v>
      </c>
      <c r="K38" s="34">
        <v>3.1429999999999998</v>
      </c>
      <c r="L38" s="34">
        <v>438.26479999999998</v>
      </c>
      <c r="O38" s="19">
        <f>($O$2/$M$2)*F38</f>
        <v>2.1193556188517855</v>
      </c>
      <c r="Q38" s="19">
        <f>($R$2/$P$2)*I38</f>
        <v>1235.3988693843751</v>
      </c>
      <c r="U38" s="19">
        <f>($S$2/$U$2)*L38</f>
        <v>673.75418696689746</v>
      </c>
      <c r="AD38" s="7">
        <v>43109</v>
      </c>
    </row>
    <row r="39" spans="1:30" x14ac:dyDescent="0.35">
      <c r="A39" s="31" t="s">
        <v>70</v>
      </c>
      <c r="B39" s="32">
        <v>43290</v>
      </c>
      <c r="C39" s="33">
        <v>0.95701388888888894</v>
      </c>
      <c r="D39" s="31" t="s">
        <v>42</v>
      </c>
      <c r="E39" s="34">
        <v>2.3860000000000001</v>
      </c>
      <c r="F39" s="34">
        <v>14.660600000000001</v>
      </c>
      <c r="G39" s="34" t="s">
        <v>43</v>
      </c>
      <c r="H39" s="34">
        <v>3.6459999999999999</v>
      </c>
      <c r="I39" s="34">
        <v>4113.0793999999996</v>
      </c>
      <c r="J39" s="34" t="s">
        <v>44</v>
      </c>
      <c r="K39" s="34">
        <v>3.15</v>
      </c>
      <c r="L39" s="34">
        <v>437.14159999999998</v>
      </c>
      <c r="O39" s="26">
        <f>($O$2/$M$2)*F39</f>
        <v>1.980282277200959</v>
      </c>
      <c r="R39" s="16">
        <f t="shared" si="5"/>
        <v>617.60319976642108</v>
      </c>
      <c r="U39" s="16">
        <f>($S$2/$U$2)*L39</f>
        <v>672.02746672196508</v>
      </c>
      <c r="AD39" s="7">
        <v>43109</v>
      </c>
    </row>
    <row r="40" spans="1:30" x14ac:dyDescent="0.35">
      <c r="A40" s="31" t="s">
        <v>71</v>
      </c>
      <c r="B40" s="32">
        <v>43290</v>
      </c>
      <c r="C40" s="33">
        <v>0.96046296296296296</v>
      </c>
      <c r="D40" s="31" t="s">
        <v>42</v>
      </c>
      <c r="E40" s="34">
        <v>2.383</v>
      </c>
      <c r="F40" s="34">
        <v>14.0602</v>
      </c>
      <c r="G40" s="34" t="s">
        <v>43</v>
      </c>
      <c r="H40" s="34">
        <v>3.6429999999999998</v>
      </c>
      <c r="I40" s="34">
        <v>5336.5763999999999</v>
      </c>
      <c r="J40" s="34" t="s">
        <v>44</v>
      </c>
      <c r="K40" s="34">
        <v>3.1459999999999999</v>
      </c>
      <c r="L40" s="34">
        <v>437.23719999999997</v>
      </c>
      <c r="O40" s="16">
        <f>($O$2/$M$2)*F40</f>
        <v>1.8991831762616076</v>
      </c>
      <c r="R40" s="16">
        <f t="shared" si="5"/>
        <v>801.318511001263</v>
      </c>
      <c r="U40" s="16">
        <f>($S$2/$U$2)*L40</f>
        <v>672.17443472002026</v>
      </c>
      <c r="AD40" s="7">
        <v>43109</v>
      </c>
    </row>
    <row r="41" spans="1:30" x14ac:dyDescent="0.35">
      <c r="A41" s="31" t="s">
        <v>72</v>
      </c>
      <c r="B41" s="32">
        <v>43290</v>
      </c>
      <c r="C41" s="33">
        <v>0.96391203703703709</v>
      </c>
      <c r="D41" s="31" t="s">
        <v>42</v>
      </c>
      <c r="E41" s="34">
        <v>2.383</v>
      </c>
      <c r="F41" s="34">
        <v>13.5639</v>
      </c>
      <c r="G41" s="34" t="s">
        <v>43</v>
      </c>
      <c r="H41" s="34">
        <v>3.6429999999999998</v>
      </c>
      <c r="I41" s="34">
        <v>6665.2043999999996</v>
      </c>
      <c r="J41" s="34" t="s">
        <v>44</v>
      </c>
      <c r="K41" s="34">
        <v>3.153</v>
      </c>
      <c r="L41" s="34">
        <v>442.83839999999998</v>
      </c>
      <c r="O41" s="16">
        <f>($O$2/$M$2)*F41</f>
        <v>1.8321453951220337</v>
      </c>
      <c r="R41" s="16">
        <f t="shared" si="5"/>
        <v>1000.8198637101993</v>
      </c>
      <c r="U41" s="16">
        <f>($S$2/$U$2)*L41</f>
        <v>680.78528357678215</v>
      </c>
      <c r="AD41" s="7">
        <v>43109</v>
      </c>
    </row>
    <row r="42" spans="1:30" x14ac:dyDescent="0.35">
      <c r="A42" s="31" t="s">
        <v>73</v>
      </c>
      <c r="B42" s="32">
        <v>43290</v>
      </c>
      <c r="C42" s="33">
        <v>0.96736111111111101</v>
      </c>
      <c r="D42" s="31" t="s">
        <v>42</v>
      </c>
      <c r="E42" s="34">
        <v>2.3860000000000001</v>
      </c>
      <c r="F42" s="34">
        <v>12.754799999999999</v>
      </c>
      <c r="G42" s="34" t="s">
        <v>43</v>
      </c>
      <c r="H42" s="34">
        <v>3.6459999999999999</v>
      </c>
      <c r="I42" s="34">
        <v>7536.0762000000004</v>
      </c>
      <c r="J42" s="34" t="s">
        <v>44</v>
      </c>
      <c r="K42" s="34">
        <v>3.153</v>
      </c>
      <c r="L42" s="34">
        <v>428.44490000000002</v>
      </c>
      <c r="O42" s="16">
        <f>($O$2/$M$2)*F42</f>
        <v>1.7228561170240502</v>
      </c>
      <c r="R42" s="16">
        <f t="shared" si="5"/>
        <v>1131.5864154734218</v>
      </c>
      <c r="U42" s="16">
        <f>($S$2/$U$2)*L42</f>
        <v>658.6578371331982</v>
      </c>
      <c r="AD42" s="7">
        <v>43109</v>
      </c>
    </row>
    <row r="43" spans="1:30" x14ac:dyDescent="0.35">
      <c r="A43" s="31" t="s">
        <v>74</v>
      </c>
      <c r="B43" s="32">
        <v>43290</v>
      </c>
      <c r="C43" s="33">
        <v>0.97081018518518514</v>
      </c>
      <c r="D43" s="31" t="s">
        <v>42</v>
      </c>
      <c r="E43" s="34">
        <v>2.3860000000000001</v>
      </c>
      <c r="F43" s="34">
        <v>12.532999999999999</v>
      </c>
      <c r="G43" s="34" t="s">
        <v>43</v>
      </c>
      <c r="H43" s="34">
        <v>3.6429999999999998</v>
      </c>
      <c r="I43" s="34">
        <v>8650.8112000000001</v>
      </c>
      <c r="J43" s="34" t="s">
        <v>44</v>
      </c>
      <c r="K43" s="34">
        <v>3.1459999999999999</v>
      </c>
      <c r="L43" s="34">
        <v>431.15039999999999</v>
      </c>
      <c r="O43" s="16">
        <f t="shared" ref="O43" si="6">($O$2/$M$2)*F43</f>
        <v>1.6928964558176076</v>
      </c>
      <c r="R43" s="16">
        <f t="shared" si="5"/>
        <v>1298.970469107694</v>
      </c>
      <c r="U43" s="16">
        <f>($S$2/$U$2)*L43</f>
        <v>662.81706222460173</v>
      </c>
      <c r="AD43" s="7">
        <v>43109</v>
      </c>
    </row>
    <row r="44" spans="1:30" x14ac:dyDescent="0.35">
      <c r="A44" s="27" t="s">
        <v>41</v>
      </c>
      <c r="B44" s="28">
        <v>43290</v>
      </c>
      <c r="C44" s="29">
        <v>0.97424768518518512</v>
      </c>
      <c r="D44" s="27" t="s">
        <v>42</v>
      </c>
      <c r="E44" s="30">
        <v>2.383</v>
      </c>
      <c r="F44" s="30">
        <v>30.390599999999999</v>
      </c>
      <c r="G44" s="30" t="s">
        <v>43</v>
      </c>
      <c r="H44" s="30">
        <v>3.6429999999999998</v>
      </c>
      <c r="I44" s="30">
        <v>2617.3033999999998</v>
      </c>
      <c r="J44" s="30" t="s">
        <v>44</v>
      </c>
      <c r="K44" s="30">
        <v>3.15</v>
      </c>
      <c r="L44" s="30">
        <v>611.40599999999995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27" t="s">
        <v>41</v>
      </c>
      <c r="B45" s="28">
        <v>43290</v>
      </c>
      <c r="C45" s="29">
        <v>0.97769675925925925</v>
      </c>
      <c r="D45" s="27" t="s">
        <v>42</v>
      </c>
      <c r="E45" s="30">
        <v>2.383</v>
      </c>
      <c r="F45" s="30">
        <v>30.12</v>
      </c>
      <c r="G45" s="30" t="s">
        <v>43</v>
      </c>
      <c r="H45" s="30">
        <v>3.6429999999999998</v>
      </c>
      <c r="I45" s="30">
        <v>2623.9479999999999</v>
      </c>
      <c r="J45" s="30" t="s">
        <v>44</v>
      </c>
      <c r="K45" s="30">
        <v>3.15</v>
      </c>
      <c r="L45" s="30">
        <v>618.08799999999997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27" t="s">
        <v>41</v>
      </c>
      <c r="B46" s="28">
        <v>43290</v>
      </c>
      <c r="C46" s="29">
        <v>0.98113425925925923</v>
      </c>
      <c r="D46" s="27" t="s">
        <v>42</v>
      </c>
      <c r="E46" s="30">
        <v>2.38</v>
      </c>
      <c r="F46" s="30">
        <v>30.5901</v>
      </c>
      <c r="G46" s="30" t="s">
        <v>43</v>
      </c>
      <c r="H46" s="30">
        <v>3.64</v>
      </c>
      <c r="I46" s="30">
        <v>2621.4789000000001</v>
      </c>
      <c r="J46" s="30" t="s">
        <v>44</v>
      </c>
      <c r="K46" s="30">
        <v>3.1429999999999998</v>
      </c>
      <c r="L46" s="30">
        <v>609.18650000000002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27" t="s">
        <v>41</v>
      </c>
      <c r="B47" s="28">
        <v>43290</v>
      </c>
      <c r="C47" s="29">
        <v>0.98458333333333325</v>
      </c>
      <c r="D47" s="27" t="s">
        <v>42</v>
      </c>
      <c r="E47" s="30">
        <v>2.3860000000000001</v>
      </c>
      <c r="F47" s="30">
        <v>30.1112</v>
      </c>
      <c r="G47" s="30" t="s">
        <v>43</v>
      </c>
      <c r="H47" s="30">
        <v>3.6459999999999999</v>
      </c>
      <c r="I47" s="30">
        <v>2599.136</v>
      </c>
      <c r="J47" s="30" t="s">
        <v>44</v>
      </c>
      <c r="K47" s="30">
        <v>3.15</v>
      </c>
      <c r="L47" s="30">
        <v>610.68920000000003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1" t="s">
        <v>75</v>
      </c>
      <c r="B48" s="32">
        <v>43290</v>
      </c>
      <c r="C48" s="33">
        <v>0.98803240740740739</v>
      </c>
      <c r="D48" s="31" t="s">
        <v>42</v>
      </c>
      <c r="E48" s="34">
        <v>2.38</v>
      </c>
      <c r="F48" s="34">
        <v>15.3367</v>
      </c>
      <c r="G48" s="34" t="s">
        <v>43</v>
      </c>
      <c r="H48" s="34">
        <v>3.6429999999999998</v>
      </c>
      <c r="I48" s="34">
        <v>3236.6253999999999</v>
      </c>
      <c r="J48" s="34" t="s">
        <v>44</v>
      </c>
      <c r="K48" s="34">
        <v>3.1459999999999999</v>
      </c>
      <c r="L48" s="34">
        <v>434.92500000000001</v>
      </c>
      <c r="O48" s="22">
        <f t="shared" ref="O48:O57" si="7">($O$2/$M$2)*F48</f>
        <v>2.071606564584529</v>
      </c>
      <c r="R48" s="22">
        <f t="shared" ref="R48:R57" si="8">($R$2/$P$2)*I48</f>
        <v>485.99844765585431</v>
      </c>
      <c r="T48" s="22">
        <f>($S$2/$U$2)*L48</f>
        <v>668.61983843233111</v>
      </c>
      <c r="AD48" s="7">
        <v>43109</v>
      </c>
    </row>
    <row r="49" spans="1:30" x14ac:dyDescent="0.35">
      <c r="A49" s="31" t="s">
        <v>76</v>
      </c>
      <c r="B49" s="32">
        <v>43290</v>
      </c>
      <c r="C49" s="33">
        <v>0.99148148148148152</v>
      </c>
      <c r="D49" s="31" t="s">
        <v>42</v>
      </c>
      <c r="E49" s="34">
        <v>2.38</v>
      </c>
      <c r="F49" s="34">
        <v>14.2035</v>
      </c>
      <c r="G49" s="34" t="s">
        <v>43</v>
      </c>
      <c r="H49" s="34">
        <v>3.64</v>
      </c>
      <c r="I49" s="34">
        <v>3845.0718000000002</v>
      </c>
      <c r="J49" s="34" t="s">
        <v>44</v>
      </c>
      <c r="K49" s="34">
        <v>3.1429999999999998</v>
      </c>
      <c r="L49" s="34">
        <v>438.31200000000001</v>
      </c>
      <c r="O49" s="22">
        <f t="shared" si="7"/>
        <v>1.9185394406930016</v>
      </c>
      <c r="R49" s="22">
        <f t="shared" si="8"/>
        <v>577.36027342716318</v>
      </c>
      <c r="U49" s="22">
        <f>($S$2/$U$2)*L49</f>
        <v>673.8267485726318</v>
      </c>
      <c r="AD49" s="7">
        <v>43109</v>
      </c>
    </row>
    <row r="50" spans="1:30" x14ac:dyDescent="0.35">
      <c r="A50" s="31" t="s">
        <v>77</v>
      </c>
      <c r="B50" s="32">
        <v>43290</v>
      </c>
      <c r="C50" s="33">
        <v>0.99493055555555554</v>
      </c>
      <c r="D50" s="31" t="s">
        <v>42</v>
      </c>
      <c r="E50" s="34">
        <v>2.38</v>
      </c>
      <c r="F50" s="34">
        <v>14.150399999999999</v>
      </c>
      <c r="G50" s="34" t="s">
        <v>43</v>
      </c>
      <c r="H50" s="34">
        <v>3.64</v>
      </c>
      <c r="I50" s="34">
        <v>4562.8469999999998</v>
      </c>
      <c r="J50" s="34" t="s">
        <v>44</v>
      </c>
      <c r="K50" s="34">
        <v>3.1429999999999998</v>
      </c>
      <c r="L50" s="34">
        <v>436.25670000000002</v>
      </c>
      <c r="O50" s="22">
        <f t="shared" si="7"/>
        <v>1.9113669519190517</v>
      </c>
      <c r="R50" s="22">
        <f t="shared" si="8"/>
        <v>685.13846517152456</v>
      </c>
      <c r="U50" s="22">
        <f>($S$2/$U$2)*L50</f>
        <v>670.66709034666189</v>
      </c>
      <c r="AD50" s="7">
        <v>43109</v>
      </c>
    </row>
    <row r="51" spans="1:30" x14ac:dyDescent="0.35">
      <c r="A51" s="31" t="s">
        <v>78</v>
      </c>
      <c r="B51" s="32">
        <v>43290</v>
      </c>
      <c r="C51" s="33">
        <v>0.99837962962962967</v>
      </c>
      <c r="D51" s="31" t="s">
        <v>42</v>
      </c>
      <c r="E51" s="34">
        <v>2.3860000000000001</v>
      </c>
      <c r="F51" s="34">
        <v>13.5398</v>
      </c>
      <c r="G51" s="34" t="s">
        <v>43</v>
      </c>
      <c r="H51" s="34">
        <v>3.6459999999999999</v>
      </c>
      <c r="I51" s="34">
        <v>4924.8946999999998</v>
      </c>
      <c r="J51" s="34" t="s">
        <v>44</v>
      </c>
      <c r="K51" s="34">
        <v>3.153</v>
      </c>
      <c r="L51" s="34">
        <v>433.346</v>
      </c>
      <c r="O51" s="22">
        <f t="shared" si="7"/>
        <v>1.8288900847745346</v>
      </c>
      <c r="R51" s="22">
        <f t="shared" si="8"/>
        <v>739.50206874992216</v>
      </c>
      <c r="U51" s="22">
        <f>($S$2/$U$2)*L51</f>
        <v>666.19240674897264</v>
      </c>
      <c r="AD51" s="7">
        <v>43109</v>
      </c>
    </row>
    <row r="52" spans="1:30" x14ac:dyDescent="0.35">
      <c r="A52" s="31" t="s">
        <v>79</v>
      </c>
      <c r="B52" s="32">
        <v>43291</v>
      </c>
      <c r="C52" s="33">
        <v>1.8171296296296297E-3</v>
      </c>
      <c r="D52" s="31" t="s">
        <v>42</v>
      </c>
      <c r="E52" s="34">
        <v>2.38</v>
      </c>
      <c r="F52" s="34">
        <v>13.138400000000001</v>
      </c>
      <c r="G52" s="34" t="s">
        <v>43</v>
      </c>
      <c r="H52" s="34">
        <v>3.64</v>
      </c>
      <c r="I52" s="34">
        <v>4813.1000000000004</v>
      </c>
      <c r="J52" s="34" t="s">
        <v>44</v>
      </c>
      <c r="K52" s="34">
        <v>3.1459999999999999</v>
      </c>
      <c r="L52" s="34">
        <v>419.35059999999999</v>
      </c>
      <c r="O52" s="22">
        <f t="shared" si="7"/>
        <v>1.7746709323477265</v>
      </c>
      <c r="Q52" s="22">
        <f>($R$2/$P$2)*I52</f>
        <v>722.71543330667566</v>
      </c>
      <c r="U52" s="22">
        <f t="shared" ref="U52:U57" si="9">($S$2/$U$2)*L52</f>
        <v>644.67696825544886</v>
      </c>
      <c r="AD52" s="7">
        <v>43109</v>
      </c>
    </row>
    <row r="53" spans="1:30" x14ac:dyDescent="0.35">
      <c r="A53" s="31" t="s">
        <v>80</v>
      </c>
      <c r="B53" s="32">
        <v>43291</v>
      </c>
      <c r="C53" s="33">
        <v>5.2777777777777771E-3</v>
      </c>
      <c r="D53" s="31" t="s">
        <v>42</v>
      </c>
      <c r="E53" s="34">
        <v>2.38</v>
      </c>
      <c r="F53" s="34">
        <v>14.8988</v>
      </c>
      <c r="G53" s="34" t="s">
        <v>43</v>
      </c>
      <c r="H53" s="34">
        <v>3.6429999999999998</v>
      </c>
      <c r="I53" s="34">
        <v>3144.1777000000002</v>
      </c>
      <c r="J53" s="34" t="s">
        <v>44</v>
      </c>
      <c r="K53" s="34">
        <v>3.15</v>
      </c>
      <c r="L53" s="34">
        <v>431.67770000000002</v>
      </c>
      <c r="O53" s="24">
        <f t="shared" si="7"/>
        <v>2.0124571703451188</v>
      </c>
      <c r="R53" s="24">
        <f t="shared" si="8"/>
        <v>472.1168786953703</v>
      </c>
      <c r="U53" s="24">
        <f t="shared" si="9"/>
        <v>663.62769219713812</v>
      </c>
      <c r="AD53" s="7">
        <v>43109</v>
      </c>
    </row>
    <row r="54" spans="1:30" x14ac:dyDescent="0.35">
      <c r="A54" s="31" t="s">
        <v>81</v>
      </c>
      <c r="B54" s="32">
        <v>43291</v>
      </c>
      <c r="C54" s="33">
        <v>8.7152777777777784E-3</v>
      </c>
      <c r="D54" s="31" t="s">
        <v>42</v>
      </c>
      <c r="E54" s="34">
        <v>2.3860000000000001</v>
      </c>
      <c r="F54" s="34">
        <v>14.6572</v>
      </c>
      <c r="G54" s="34" t="s">
        <v>43</v>
      </c>
      <c r="H54" s="34">
        <v>3.6459999999999999</v>
      </c>
      <c r="I54" s="34">
        <v>3745.9895999999999</v>
      </c>
      <c r="J54" s="34" t="s">
        <v>44</v>
      </c>
      <c r="K54" s="34">
        <v>3.153</v>
      </c>
      <c r="L54" s="34">
        <v>434.48439999999999</v>
      </c>
      <c r="O54" s="24">
        <f t="shared" si="7"/>
        <v>1.979823021799237</v>
      </c>
      <c r="R54" s="24">
        <f t="shared" si="8"/>
        <v>562.48249505023796</v>
      </c>
      <c r="U54" s="24">
        <f t="shared" si="9"/>
        <v>667.9424942906669</v>
      </c>
      <c r="AD54" s="7">
        <v>43109</v>
      </c>
    </row>
    <row r="55" spans="1:30" x14ac:dyDescent="0.35">
      <c r="A55" s="31" t="s">
        <v>82</v>
      </c>
      <c r="B55" s="32">
        <v>43291</v>
      </c>
      <c r="C55" s="33">
        <v>1.2164351851851852E-2</v>
      </c>
      <c r="D55" s="31" t="s">
        <v>42</v>
      </c>
      <c r="E55" s="34">
        <v>2.383</v>
      </c>
      <c r="F55" s="34">
        <v>13.8063</v>
      </c>
      <c r="G55" s="34" t="s">
        <v>43</v>
      </c>
      <c r="H55" s="34">
        <v>3.6459999999999999</v>
      </c>
      <c r="I55" s="34">
        <v>4748.6019999999999</v>
      </c>
      <c r="J55" s="34" t="s">
        <v>44</v>
      </c>
      <c r="K55" s="34">
        <v>3.15</v>
      </c>
      <c r="L55" s="34">
        <v>440.61009999999999</v>
      </c>
      <c r="O55" s="24">
        <f t="shared" si="7"/>
        <v>1.864887603762438</v>
      </c>
      <c r="R55" s="24">
        <f t="shared" si="8"/>
        <v>713.03067711681581</v>
      </c>
      <c r="U55" s="24">
        <f t="shared" si="9"/>
        <v>677.35966861793008</v>
      </c>
      <c r="AD55" s="7">
        <v>43109</v>
      </c>
    </row>
    <row r="56" spans="1:30" x14ac:dyDescent="0.35">
      <c r="A56" s="31" t="s">
        <v>83</v>
      </c>
      <c r="B56" s="32">
        <v>43291</v>
      </c>
      <c r="C56" s="33">
        <v>1.5601851851851851E-2</v>
      </c>
      <c r="D56" s="31" t="s">
        <v>42</v>
      </c>
      <c r="E56" s="34">
        <v>2.383</v>
      </c>
      <c r="F56" s="34">
        <v>13.6913</v>
      </c>
      <c r="G56" s="34" t="s">
        <v>43</v>
      </c>
      <c r="H56" s="34">
        <v>3.6459999999999999</v>
      </c>
      <c r="I56" s="34">
        <v>4819.4152000000004</v>
      </c>
      <c r="J56" s="34" t="s">
        <v>44</v>
      </c>
      <c r="K56" s="34">
        <v>3.153</v>
      </c>
      <c r="L56" s="34">
        <v>445.04910000000001</v>
      </c>
      <c r="O56" s="24">
        <f t="shared" si="7"/>
        <v>1.8493539651747875</v>
      </c>
      <c r="R56" s="24">
        <f t="shared" si="8"/>
        <v>723.66369793953561</v>
      </c>
      <c r="U56" s="24">
        <f t="shared" si="9"/>
        <v>684.18384166569956</v>
      </c>
      <c r="AD56" s="7">
        <v>43109</v>
      </c>
    </row>
    <row r="57" spans="1:30" x14ac:dyDescent="0.35">
      <c r="A57" s="31" t="s">
        <v>84</v>
      </c>
      <c r="B57" s="32">
        <v>43291</v>
      </c>
      <c r="C57" s="33">
        <v>1.9050925925925926E-2</v>
      </c>
      <c r="D57" s="31" t="s">
        <v>42</v>
      </c>
      <c r="E57" s="34">
        <v>2.38</v>
      </c>
      <c r="F57" s="34">
        <v>13.2872</v>
      </c>
      <c r="G57" s="34" t="s">
        <v>43</v>
      </c>
      <c r="H57" s="34">
        <v>3.64</v>
      </c>
      <c r="I57" s="34">
        <v>5217.7866000000004</v>
      </c>
      <c r="J57" s="34" t="s">
        <v>44</v>
      </c>
      <c r="K57" s="34">
        <v>3.1429999999999998</v>
      </c>
      <c r="L57" s="34">
        <v>432.03980000000001</v>
      </c>
      <c r="M57" s="3"/>
      <c r="N57" s="2"/>
      <c r="O57" s="24">
        <f t="shared" si="7"/>
        <v>1.7947701099289648</v>
      </c>
      <c r="P57" s="3"/>
      <c r="Q57" s="2"/>
      <c r="R57" s="24">
        <f t="shared" si="8"/>
        <v>783.48151991871475</v>
      </c>
      <c r="S57" s="3"/>
      <c r="T57" s="24">
        <f>($S$2/$U$2)*L57</f>
        <v>664.18435654960422</v>
      </c>
      <c r="AD57" s="7">
        <v>43109</v>
      </c>
    </row>
    <row r="58" spans="1:30" x14ac:dyDescent="0.35">
      <c r="A58" s="27" t="s">
        <v>41</v>
      </c>
      <c r="B58" s="28">
        <v>43291</v>
      </c>
      <c r="C58" s="29">
        <v>2.2499999999999996E-2</v>
      </c>
      <c r="D58" s="27" t="s">
        <v>42</v>
      </c>
      <c r="E58" s="30">
        <v>2.3860000000000001</v>
      </c>
      <c r="F58" s="30">
        <v>29.9146</v>
      </c>
      <c r="G58" s="30" t="s">
        <v>43</v>
      </c>
      <c r="H58" s="30">
        <v>3.65</v>
      </c>
      <c r="I58" s="30">
        <v>2617.6197999999999</v>
      </c>
      <c r="J58" s="30" t="s">
        <v>44</v>
      </c>
      <c r="K58" s="30">
        <v>3.153</v>
      </c>
      <c r="L58" s="30">
        <v>618.68399999999997</v>
      </c>
      <c r="AD58" s="7">
        <v>43109</v>
      </c>
    </row>
    <row r="59" spans="1:30" x14ac:dyDescent="0.35">
      <c r="A59" s="27" t="s">
        <v>41</v>
      </c>
      <c r="B59" s="28">
        <v>43291</v>
      </c>
      <c r="C59" s="29">
        <v>2.5949074074074072E-2</v>
      </c>
      <c r="D59" s="27" t="s">
        <v>42</v>
      </c>
      <c r="E59" s="30">
        <v>2.3860000000000001</v>
      </c>
      <c r="F59" s="30">
        <v>29.702000000000002</v>
      </c>
      <c r="G59" s="30" t="s">
        <v>43</v>
      </c>
      <c r="H59" s="30">
        <v>3.6459999999999999</v>
      </c>
      <c r="I59" s="30">
        <v>2608.1587</v>
      </c>
      <c r="J59" s="30" t="s">
        <v>44</v>
      </c>
      <c r="K59" s="30">
        <v>3.153</v>
      </c>
      <c r="L59" s="30">
        <v>614.02020000000005</v>
      </c>
    </row>
    <row r="60" spans="1:30" x14ac:dyDescent="0.35">
      <c r="A60" s="27" t="s">
        <v>41</v>
      </c>
      <c r="B60" s="28">
        <v>43291</v>
      </c>
      <c r="C60" s="29">
        <v>2.9398148148148149E-2</v>
      </c>
      <c r="D60" s="27" t="s">
        <v>42</v>
      </c>
      <c r="E60" s="30">
        <v>2.383</v>
      </c>
      <c r="F60" s="30">
        <v>30.008400000000002</v>
      </c>
      <c r="G60" s="30" t="s">
        <v>43</v>
      </c>
      <c r="H60" s="30">
        <v>3.6429999999999998</v>
      </c>
      <c r="I60" s="30">
        <v>2601.7183</v>
      </c>
      <c r="J60" s="30" t="s">
        <v>44</v>
      </c>
      <c r="K60" s="30">
        <v>3.15</v>
      </c>
      <c r="L60" s="30">
        <v>604.80700000000002</v>
      </c>
    </row>
    <row r="61" spans="1:30" x14ac:dyDescent="0.35">
      <c r="A61" s="27" t="s">
        <v>41</v>
      </c>
      <c r="B61" s="28">
        <v>43291</v>
      </c>
      <c r="C61" s="29">
        <v>3.2847222222222222E-2</v>
      </c>
      <c r="D61" s="27" t="s">
        <v>42</v>
      </c>
      <c r="E61" s="30">
        <v>2.38</v>
      </c>
      <c r="F61" s="30">
        <v>30.8004</v>
      </c>
      <c r="G61" s="30" t="s">
        <v>43</v>
      </c>
      <c r="H61" s="30">
        <v>3.6429999999999998</v>
      </c>
      <c r="I61" s="30">
        <v>2619.4877999999999</v>
      </c>
      <c r="J61" s="30" t="s">
        <v>44</v>
      </c>
      <c r="K61" s="30">
        <v>3.1459999999999999</v>
      </c>
      <c r="L61" s="30">
        <v>615.22649999999999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2020-04-18T12:23:11Z</dcterms:modified>
</cp:coreProperties>
</file>