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E9F0F815-E173-4737-9ED6-C5BDCCD72B1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N14" i="1"/>
  <c r="O21" i="1"/>
  <c r="O20" i="1"/>
  <c r="O12" i="1"/>
  <c r="O34" i="1"/>
  <c r="O28" i="1"/>
  <c r="O8" i="1"/>
  <c r="O22" i="1"/>
  <c r="T2" i="1"/>
  <c r="S2" i="1"/>
  <c r="T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N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T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<sst xmlns="http://schemas.openxmlformats.org/spreadsheetml/2006/main" count="281" uniqueCount="86">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</sst>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6" zoomScale="80" zoomScaleNormal="80" workbookViewId="0">
      <selection activeCell="T57" sqref="T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85</v>
      </c>
      <c r="B2" s="7">
        <v>43286</v>
      </c>
      <c r="C2" s="8">
        <v>2.0266203703703703E-2</v>
      </c>
      <c r="D2" s="9" t="s">
        <v>42</v>
      </c>
      <c r="E2" s="9">
        <v>2.383</v>
      </c>
      <c r="F2" s="9">
        <v>29.0276</v>
      </c>
      <c r="G2" s="9" t="s">
        <v>43</v>
      </c>
      <c r="H2" s="9">
        <v>3.6429999999999998</v>
      </c>
      <c r="I2" s="9">
        <v>2680.4621999999999</v>
      </c>
      <c r="J2" s="9" t="s">
        <v>44</v>
      </c>
      <c r="K2" s="9">
        <v>3.15</v>
      </c>
      <c r="L2" s="9">
        <v>606.43960000000004</v>
      </c>
      <c r="M2" s="4">
        <f>AVERAGE(F2:F5,F16:F19,F30:F33,F44:F47,F58:F61)</f>
        <v>29.181159999999998</v>
      </c>
      <c r="N2" s="4">
        <f>STDEV(F2:F5,F16:F19,F30:F33,F44:F47,G58:G61)</f>
        <v>0.32708476169539502</v>
      </c>
      <c r="O2" s="4">
        <v>4.08</v>
      </c>
      <c r="P2" s="4">
        <f>AVERAGE(I2:I5,I16:I19,I30:I33,I44:I47,I58:I61)</f>
        <v>2667.4208249999997</v>
      </c>
      <c r="Q2" s="4">
        <f>STDEV(I2:I5,I16:I19,I30:I33,I44:I47,I58:I61)</f>
        <v>16.236803559388871</v>
      </c>
      <c r="R2" s="4">
        <v>393.3</v>
      </c>
      <c r="S2" s="4">
        <f>AVERAGE(L2:L5,L16:L19,L30:L33,L44:L47,L58:L61)</f>
        <v>608.07106499999998</v>
      </c>
      <c r="T2" s="4">
        <f>STDEV(L2:L5,L16:L19,L30:L33,L44:L47,L58:L61)</f>
        <v>5.4787843634644027</v>
      </c>
      <c r="U2" s="4">
        <v>399</v>
      </c>
      <c r="AD2" s="7">
        <v>43109</v>
      </c>
      <c r="AE2" s="6">
        <f>(N2/M2)^2</f>
        <v>1.2563641038842963E-4</v>
      </c>
      <c r="AF2" s="6">
        <f>(T2/S2)^2</f>
        <v>8.1181998641182451E-5</v>
      </c>
      <c r="AG2" s="6">
        <f>(T2/S2)^2</f>
        <v>8.1181998641182451E-5</v>
      </c>
    </row>
    <row r="3" spans="1:33" x14ac:dyDescent="0.35">
      <c r="A3" s="5" t="s">
        <v>85</v>
      </c>
      <c r="B3" s="7">
        <v>43286</v>
      </c>
      <c r="C3" s="8">
        <v>2.3715277777777776E-2</v>
      </c>
      <c r="D3" s="9" t="s">
        <v>42</v>
      </c>
      <c r="E3" s="9">
        <v>2.3860000000000001</v>
      </c>
      <c r="F3" s="9">
        <v>28.803000000000001</v>
      </c>
      <c r="G3" s="9" t="s">
        <v>43</v>
      </c>
      <c r="H3" s="9">
        <v>3.6459999999999999</v>
      </c>
      <c r="I3" s="9">
        <v>2682.2592</v>
      </c>
      <c r="J3" s="9" t="s">
        <v>44</v>
      </c>
      <c r="K3" s="9">
        <v>3.153</v>
      </c>
      <c r="L3" s="9">
        <v>602.99770000000001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85</v>
      </c>
      <c r="B4" s="7">
        <v>43286</v>
      </c>
      <c r="C4" s="8">
        <v>2.7164351851851853E-2</v>
      </c>
      <c r="D4" s="9" t="s">
        <v>42</v>
      </c>
      <c r="E4" s="9">
        <v>2.3860000000000001</v>
      </c>
      <c r="F4" s="9">
        <v>29.071400000000001</v>
      </c>
      <c r="G4" s="9" t="s">
        <v>43</v>
      </c>
      <c r="H4" s="9">
        <v>3.6459999999999999</v>
      </c>
      <c r="I4" s="9">
        <v>2690.1541999999999</v>
      </c>
      <c r="J4" s="9" t="s">
        <v>44</v>
      </c>
      <c r="K4" s="9">
        <v>3.153</v>
      </c>
      <c r="L4" s="9">
        <v>601.73559999999998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85</v>
      </c>
      <c r="B5" s="7">
        <v>43286</v>
      </c>
      <c r="C5" s="8">
        <v>3.0613425925925929E-2</v>
      </c>
      <c r="D5" s="9" t="s">
        <v>42</v>
      </c>
      <c r="E5" s="9">
        <v>2.383</v>
      </c>
      <c r="F5" s="9">
        <v>28.968599999999999</v>
      </c>
      <c r="G5" s="9" t="s">
        <v>43</v>
      </c>
      <c r="H5" s="9">
        <v>3.6429999999999998</v>
      </c>
      <c r="I5" s="9">
        <v>2660.6284000000001</v>
      </c>
      <c r="J5" s="9" t="s">
        <v>44</v>
      </c>
      <c r="K5" s="9">
        <v>3.153</v>
      </c>
      <c r="L5" s="9">
        <v>613.85929999999996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43286</v>
      </c>
      <c r="C6" s="29">
        <v>3.4062500000000002E-2</v>
      </c>
      <c r="D6" s="30" t="s">
        <v>42</v>
      </c>
      <c r="E6" s="30">
        <v>2.3860000000000001</v>
      </c>
      <c r="F6" s="30">
        <v>15.866199999999999</v>
      </c>
      <c r="G6" s="30" t="s">
        <v>43</v>
      </c>
      <c r="H6" s="30">
        <v>3.6459999999999999</v>
      </c>
      <c r="I6" s="30">
        <v>2918.4695999999999</v>
      </c>
      <c r="J6" s="30" t="s">
        <v>44</v>
      </c>
      <c r="K6" s="30">
        <v>3.153</v>
      </c>
      <c r="L6" s="30">
        <v>448.72269999999997</v>
      </c>
      <c r="O6" s="10">
        <f>($O$2/$M$2)*F6</f>
        <v>2.2183523890071539</v>
      </c>
      <c r="R6" s="10">
        <f t="shared" ref="R6:R15" si="0">($R$2/$P$2)*I6</f>
        <v>430.3160877061834</v>
      </c>
      <c r="U6" s="10">
        <f>($S$2/$U$2)*L6</f>
        <v>683.84784480871053</v>
      </c>
      <c r="V6" s="3">
        <v>0</v>
      </c>
      <c r="W6" s="11" t="s">
        <v>33</v>
      </c>
      <c r="X6" s="2">
        <f>SLOPE(O6:O10,$V$6:$V$10)</f>
        <v>-3.30497622438586E-3</v>
      </c>
      <c r="Y6" s="2">
        <f>RSQ(O6:O10,$V$6:$V$10)</f>
        <v>0.85347859766888767</v>
      </c>
      <c r="Z6" s="2">
        <f>SLOPE($R6:$R10,$V$6:$V$10)</f>
        <v>5.6364693161604897</v>
      </c>
      <c r="AA6" s="2">
        <f>RSQ(R6:R10,$V$6:$V$10)</f>
        <v>0.92448657992830308</v>
      </c>
      <c r="AB6" s="2">
        <f>SLOPE(U6:U10,$V$6:$V$10)</f>
        <v>0.2512964165215783</v>
      </c>
      <c r="AC6" s="2">
        <f>RSQ(U6:U10,$V$6:$V$10)</f>
        <v>0.37859591466781239</v>
      </c>
      <c r="AD6" s="7">
        <v>43109</v>
      </c>
      <c r="AE6" s="2"/>
    </row>
    <row r="7" spans="1:33" x14ac:dyDescent="0.35">
      <c r="A7" s="27" t="s">
        <v>46</v>
      </c>
      <c r="B7" s="28">
        <v>43286</v>
      </c>
      <c r="C7" s="29">
        <v>3.7499999999999999E-2</v>
      </c>
      <c r="D7" s="30" t="s">
        <v>42</v>
      </c>
      <c r="E7" s="30">
        <v>2.383</v>
      </c>
      <c r="F7" s="30">
        <v>14.9931</v>
      </c>
      <c r="G7" s="30" t="s">
        <v>43</v>
      </c>
      <c r="H7" s="30">
        <v>3.64</v>
      </c>
      <c r="I7" s="30">
        <v>3684.8164000000002</v>
      </c>
      <c r="J7" s="30" t="s">
        <v>44</v>
      </c>
      <c r="K7" s="30">
        <v>3.1459999999999999</v>
      </c>
      <c r="L7" s="30">
        <v>452.35300000000001</v>
      </c>
      <c r="N7" s="10">
        <f>($O$2/$M$2)*F7</f>
        <v>2.0962788319587022</v>
      </c>
      <c r="R7" s="10">
        <f t="shared" si="0"/>
        <v>543.3107054339655</v>
      </c>
      <c r="U7" s="10">
        <f>($S$2/$U$2)*L7</f>
        <v>689.3803771076316</v>
      </c>
      <c r="V7" s="3">
        <v>10</v>
      </c>
      <c r="W7" s="13" t="s">
        <v>34</v>
      </c>
      <c r="X7" s="2">
        <f>SLOPE($O11:$O15,$V$6:$V$10)</f>
        <v>1.4708268720542339E-3</v>
      </c>
      <c r="Y7" s="2">
        <f>RSQ(O11:O15,$V$6:$V$10)</f>
        <v>0.93361695051426941</v>
      </c>
      <c r="Z7" s="2">
        <f>SLOPE($R11:$R15,$V$6:$V$10)</f>
        <v>3.8271941833924901</v>
      </c>
      <c r="AA7" s="2">
        <f>RSQ(R11:R15,$V$6:$V$10)</f>
        <v>0.95108599598244215</v>
      </c>
      <c r="AB7" s="2">
        <f>SLOPE(U11:U15,$V$6:$V$10)</f>
        <v>-0.12525654343947396</v>
      </c>
      <c r="AC7" s="2">
        <f>RSQ(U11:U15,$V$6:$V$10)</f>
        <v>6.6948014095571273E-2</v>
      </c>
      <c r="AD7" s="7">
        <v>43109</v>
      </c>
      <c r="AE7" s="2"/>
    </row>
    <row r="8" spans="1:33" x14ac:dyDescent="0.35">
      <c r="A8" s="27" t="s">
        <v>47</v>
      </c>
      <c r="B8" s="28">
        <v>43286</v>
      </c>
      <c r="C8" s="29">
        <v>4.0949074074074075E-2</v>
      </c>
      <c r="D8" s="30" t="s">
        <v>42</v>
      </c>
      <c r="E8" s="30">
        <v>2.38</v>
      </c>
      <c r="F8" s="30">
        <v>15.073</v>
      </c>
      <c r="G8" s="30" t="s">
        <v>43</v>
      </c>
      <c r="H8" s="30">
        <v>3.64</v>
      </c>
      <c r="I8" s="30">
        <v>4055.4398999999999</v>
      </c>
      <c r="J8" s="30" t="s">
        <v>44</v>
      </c>
      <c r="K8" s="30">
        <v>3.1429999999999998</v>
      </c>
      <c r="L8" s="30">
        <v>448.30059999999997</v>
      </c>
      <c r="O8" s="10">
        <f>($O$2/$M$2)*F8</f>
        <v>2.1074501493429327</v>
      </c>
      <c r="R8" s="10">
        <f t="shared" si="0"/>
        <v>597.95758424057442</v>
      </c>
      <c r="U8" s="10">
        <f>($S$2/$U$2)*L8</f>
        <v>683.20456962942103</v>
      </c>
      <c r="V8" s="3">
        <v>20</v>
      </c>
      <c r="W8" s="15" t="s">
        <v>35</v>
      </c>
      <c r="X8" s="2">
        <f>SLOPE($O20:$O24,$V$6:$V$10)</f>
        <v>1.0905666532785574E-5</v>
      </c>
      <c r="Y8" s="2">
        <f>RSQ(O20:O24,$V$6:$V$10)</f>
        <v>5.1935816209037888E-5</v>
      </c>
      <c r="Z8" s="2">
        <f>SLOPE($R20:$R24,$V$6:$V$10)</f>
        <v>7.2119909535084323</v>
      </c>
      <c r="AA8" s="2">
        <f>RSQ(R20:R24,$V$6:$V$10)</f>
        <v>0.95926248144391579</v>
      </c>
      <c r="AB8" s="2">
        <f>SLOPE($U20:$U24,$V$6:$V$10)</f>
        <v>0.80544422715341968</v>
      </c>
      <c r="AC8" s="2">
        <f>RSQ(U20:U24,$V$6:$V$10)</f>
        <v>0.57967665601324481</v>
      </c>
      <c r="AD8" s="7">
        <v>43109</v>
      </c>
      <c r="AE8" s="2"/>
    </row>
    <row r="9" spans="1:33" x14ac:dyDescent="0.35">
      <c r="A9" s="27" t="s">
        <v>48</v>
      </c>
      <c r="B9" s="28">
        <v>43286</v>
      </c>
      <c r="C9" s="29">
        <v>4.4398148148148152E-2</v>
      </c>
      <c r="D9" s="30" t="s">
        <v>42</v>
      </c>
      <c r="E9" s="30">
        <v>2.383</v>
      </c>
      <c r="F9" s="30">
        <v>14.966200000000001</v>
      </c>
      <c r="G9" s="30" t="s">
        <v>43</v>
      </c>
      <c r="H9" s="30">
        <v>3.6429999999999998</v>
      </c>
      <c r="I9" s="30">
        <v>4298.3887999999997</v>
      </c>
      <c r="J9" s="30" t="s">
        <v>44</v>
      </c>
      <c r="K9" s="30">
        <v>3.1459999999999999</v>
      </c>
      <c r="L9" s="30">
        <v>458.68740000000003</v>
      </c>
      <c r="O9" s="10">
        <f t="shared" ref="O9:O15" si="1">($O$2/$M$2)*F9</f>
        <v>2.0925177751672659</v>
      </c>
      <c r="R9" s="10">
        <f t="shared" si="0"/>
        <v>633.77937938982689</v>
      </c>
      <c r="U9" s="10">
        <f>($S$2/$U$2)*L9</f>
        <v>699.03392436110528</v>
      </c>
      <c r="V9" s="3">
        <v>30</v>
      </c>
      <c r="W9" s="18" t="s">
        <v>36</v>
      </c>
      <c r="X9" s="2">
        <f>SLOPE($O25:$O29,$V$6:$V$10)</f>
        <v>7.3557322601295553E-4</v>
      </c>
      <c r="Y9" s="2">
        <f>RSQ(O25:O29,$V$6:$V$10)</f>
        <v>0.22369266039772009</v>
      </c>
      <c r="Z9" s="2">
        <f>SLOPE($R25:$R29,$V$6:$V$10)</f>
        <v>19.611473451250426</v>
      </c>
      <c r="AA9" s="2">
        <f>RSQ(R25:R29,$V$6:$V$10)</f>
        <v>0.99456035669635234</v>
      </c>
      <c r="AB9" s="2">
        <f>SLOPE(U25:U29,$V$6:$V$10)</f>
        <v>2.7752622484497373</v>
      </c>
      <c r="AC9" s="2">
        <f>RSQ(U25:U29,$V$6:$V$10)</f>
        <v>0.97546980694459218</v>
      </c>
      <c r="AD9" s="7">
        <v>43109</v>
      </c>
      <c r="AE9" s="2"/>
    </row>
    <row r="10" spans="1:33" x14ac:dyDescent="0.35">
      <c r="A10" s="27" t="s">
        <v>49</v>
      </c>
      <c r="B10" s="28">
        <v>43286</v>
      </c>
      <c r="C10" s="29">
        <v>4.7835648148148148E-2</v>
      </c>
      <c r="D10" s="30" t="s">
        <v>42</v>
      </c>
      <c r="E10" s="30">
        <v>2.383</v>
      </c>
      <c r="F10" s="30">
        <v>14.9567</v>
      </c>
      <c r="G10" s="30" t="s">
        <v>43</v>
      </c>
      <c r="H10" s="30">
        <v>3.64</v>
      </c>
      <c r="I10" s="30">
        <v>4523.0532999999996</v>
      </c>
      <c r="J10" s="30" t="s">
        <v>44</v>
      </c>
      <c r="K10" s="30">
        <v>3.1459999999999999</v>
      </c>
      <c r="L10" s="30">
        <v>453.80020000000002</v>
      </c>
      <c r="O10" s="10">
        <f t="shared" si="1"/>
        <v>2.091189520910067</v>
      </c>
      <c r="R10" s="10">
        <f t="shared" si="0"/>
        <v>666.90521653627718</v>
      </c>
      <c r="U10" s="10">
        <f>($S$2/$U$2)*L10</f>
        <v>691.58589200805261</v>
      </c>
      <c r="V10" s="3">
        <v>40</v>
      </c>
      <c r="W10" s="20" t="s">
        <v>37</v>
      </c>
      <c r="X10" s="2">
        <f>SLOPE($O34:$O38,$V$6:$V$10)</f>
        <v>-3.1738285935172249E-4</v>
      </c>
      <c r="Y10" s="2">
        <f>RSQ(O34:O38,$V$6:$V$10)</f>
        <v>6.9128770093079009E-2</v>
      </c>
      <c r="Z10" s="2">
        <f>SLOPE($R34:$R38,$V$6:$V$10)</f>
        <v>26.938829243225992</v>
      </c>
      <c r="AA10" s="2">
        <f>RSQ(R34:R38,$V$6:$V$10)</f>
        <v>0.97044971783359735</v>
      </c>
      <c r="AB10" s="2">
        <f>SLOPE(U34:U38,$V$6:$V$10)</f>
        <v>2.5687299206305272</v>
      </c>
      <c r="AC10" s="2">
        <f>RSQ(U34:U38,$V$6:$V$10)</f>
        <v>0.9153589886999276</v>
      </c>
      <c r="AD10" s="7">
        <v>43109</v>
      </c>
      <c r="AE10" s="2"/>
    </row>
    <row r="11" spans="1:33" x14ac:dyDescent="0.35">
      <c r="A11" s="27" t="s">
        <v>50</v>
      </c>
      <c r="B11" s="28">
        <v>43286</v>
      </c>
      <c r="C11" s="29">
        <v>5.1284722222222225E-2</v>
      </c>
      <c r="D11" s="30" t="s">
        <v>42</v>
      </c>
      <c r="E11" s="30">
        <v>2.38</v>
      </c>
      <c r="F11" s="30">
        <v>14.7766</v>
      </c>
      <c r="G11" s="30" t="s">
        <v>43</v>
      </c>
      <c r="H11" s="30">
        <v>3.64</v>
      </c>
      <c r="I11" s="30">
        <v>2911.4549999999999</v>
      </c>
      <c r="J11" s="30" t="s">
        <v>44</v>
      </c>
      <c r="K11" s="30">
        <v>3.1429999999999998</v>
      </c>
      <c r="L11" s="30">
        <v>451.21699999999998</v>
      </c>
      <c r="O11" s="12">
        <f t="shared" si="1"/>
        <v>2.0660086165183293</v>
      </c>
      <c r="R11" s="12">
        <f t="shared" si="0"/>
        <v>429.28181439087331</v>
      </c>
      <c r="U11" s="12">
        <f>($S$2/$U$2)*L11</f>
        <v>687.64912715815785</v>
      </c>
      <c r="V11" s="3"/>
      <c r="W11" s="21" t="s">
        <v>38</v>
      </c>
      <c r="X11" s="2">
        <f>SLOPE($O39:$O43,$V$6:$V$10)</f>
        <v>-9.3542655603821145E-3</v>
      </c>
      <c r="Y11" s="2">
        <f>RSQ(O39:O43,$V$6:$V$10)</f>
        <v>0.99381005374231424</v>
      </c>
      <c r="Z11" s="2">
        <f>SLOPE($R39:$R43,$V$6:$V$10)</f>
        <v>28.740941458984075</v>
      </c>
      <c r="AA11" s="2">
        <f>RSQ(R39:R43,$V$6:$V$10)</f>
        <v>0.97726752526803773</v>
      </c>
      <c r="AB11" s="2">
        <f>SLOPE($U39:$U43,$V$6:$V$10)</f>
        <v>-0.37547702469315825</v>
      </c>
      <c r="AC11" s="2">
        <f>RSQ(U39:U43,$V$6:$V$10)</f>
        <v>0.88948790126016808</v>
      </c>
      <c r="AD11" s="7">
        <v>43109</v>
      </c>
      <c r="AE11" s="2"/>
    </row>
    <row r="12" spans="1:33" x14ac:dyDescent="0.35">
      <c r="A12" s="27" t="s">
        <v>51</v>
      </c>
      <c r="B12" s="28">
        <v>43286</v>
      </c>
      <c r="C12" s="29">
        <v>5.4722222222222228E-2</v>
      </c>
      <c r="D12" s="30" t="s">
        <v>42</v>
      </c>
      <c r="E12" s="30">
        <v>2.3860000000000001</v>
      </c>
      <c r="F12" s="30">
        <v>14.8688</v>
      </c>
      <c r="G12" s="30" t="s">
        <v>43</v>
      </c>
      <c r="H12" s="30">
        <v>3.6459999999999999</v>
      </c>
      <c r="I12" s="30">
        <v>3372.3546000000001</v>
      </c>
      <c r="J12" s="30" t="s">
        <v>44</v>
      </c>
      <c r="K12" s="30">
        <v>3.153</v>
      </c>
      <c r="L12" s="30">
        <v>445.66320000000002</v>
      </c>
      <c r="O12" s="12">
        <f t="shared" si="1"/>
        <v>2.0788996736250378</v>
      </c>
      <c r="R12" s="12">
        <f t="shared" si="0"/>
        <v>497.23952506819023</v>
      </c>
      <c r="U12" s="12">
        <f>($S$2/$U$2)*L12</f>
        <v>679.18520464989479</v>
      </c>
      <c r="V12" s="3"/>
      <c r="W12" s="23" t="s">
        <v>39</v>
      </c>
      <c r="X12" s="2">
        <f>SLOPE($O48:$O52,$V$6:$V$10)</f>
        <v>-7.2701647227183513E-3</v>
      </c>
      <c r="Y12" s="2">
        <f>RSQ(O48:O52,$V$6:$V$10)</f>
        <v>0.95208042039691265</v>
      </c>
      <c r="Z12" s="2">
        <f>SLOPE($R48:$R52,$V$6:$V$10)</f>
        <v>14.23922347168449</v>
      </c>
      <c r="AA12" s="2">
        <f>RSQ(R48:R52,$V$6:$V$10)</f>
        <v>0.95316069551240601</v>
      </c>
      <c r="AB12" s="2">
        <f>SLOPE(U48:U52,$V$6:$V$10)</f>
        <v>-7.9727412946052706E-2</v>
      </c>
      <c r="AC12" s="2">
        <f>RSQ(U48:U52,$V$6:$V$10)</f>
        <v>3.6943477244293317E-2</v>
      </c>
      <c r="AD12" s="7">
        <v>43109</v>
      </c>
      <c r="AE12" s="2"/>
    </row>
    <row r="13" spans="1:33" x14ac:dyDescent="0.35">
      <c r="A13" s="27" t="s">
        <v>52</v>
      </c>
      <c r="B13" s="28">
        <v>43286</v>
      </c>
      <c r="C13" s="29">
        <v>5.8182870370370371E-2</v>
      </c>
      <c r="D13" s="30" t="s">
        <v>42</v>
      </c>
      <c r="E13" s="30">
        <v>2.383</v>
      </c>
      <c r="F13" s="30">
        <v>15.073</v>
      </c>
      <c r="G13" s="30" t="s">
        <v>43</v>
      </c>
      <c r="H13" s="30">
        <v>3.6429999999999998</v>
      </c>
      <c r="I13" s="30">
        <v>3624.9605999999999</v>
      </c>
      <c r="J13" s="30" t="s">
        <v>44</v>
      </c>
      <c r="K13" s="30">
        <v>3.1459999999999999</v>
      </c>
      <c r="L13" s="30">
        <v>457.77170000000001</v>
      </c>
      <c r="O13" s="12">
        <f t="shared" si="1"/>
        <v>2.1074501493429327</v>
      </c>
      <c r="R13" s="12">
        <f t="shared" si="0"/>
        <v>534.4852190617504</v>
      </c>
      <c r="U13" s="12">
        <f>($S$2/$U$2)*L13</f>
        <v>697.63840888686843</v>
      </c>
      <c r="V13" s="3"/>
      <c r="W13" s="25" t="s">
        <v>40</v>
      </c>
      <c r="X13" s="2">
        <f>SLOPE($O53:$O57,$V$6:$V$10)</f>
        <v>-8.5742307708124021E-3</v>
      </c>
      <c r="Y13" s="2">
        <f>RSQ(O53:O57,$V$6:$V$10)</f>
        <v>0.95132789228406256</v>
      </c>
      <c r="Z13" s="2">
        <f>SLOPE($R53:$R57,$V$6:$V$10)</f>
        <v>12.958856921873208</v>
      </c>
      <c r="AA13" s="2">
        <f>RSQ(R53:R57,$V$6:$V$10)</f>
        <v>0.95739227845449881</v>
      </c>
      <c r="AB13" s="2">
        <f>SLOPE(U53:U57,$V$6:$V$10)</f>
        <v>0.31512101853210311</v>
      </c>
      <c r="AC13" s="2">
        <f>RSQ(U53:U57,$V$6:$V$10)</f>
        <v>0.96339945536290295</v>
      </c>
      <c r="AD13" s="7">
        <v>43109</v>
      </c>
      <c r="AE13" s="2"/>
    </row>
    <row r="14" spans="1:33" x14ac:dyDescent="0.35">
      <c r="A14" s="27" t="s">
        <v>53</v>
      </c>
      <c r="B14" s="28">
        <v>43286</v>
      </c>
      <c r="C14" s="29">
        <v>6.1631944444444448E-2</v>
      </c>
      <c r="D14" s="30" t="s">
        <v>42</v>
      </c>
      <c r="E14" s="30">
        <v>2.3860000000000001</v>
      </c>
      <c r="F14" s="30">
        <v>14.8925</v>
      </c>
      <c r="G14" s="30" t="s">
        <v>43</v>
      </c>
      <c r="H14" s="30">
        <v>3.6459999999999999</v>
      </c>
      <c r="I14" s="30">
        <v>3829.7827000000002</v>
      </c>
      <c r="J14" s="30" t="s">
        <v>44</v>
      </c>
      <c r="K14" s="30">
        <v>3.15</v>
      </c>
      <c r="L14" s="30">
        <v>448.20420000000001</v>
      </c>
      <c r="N14" s="12">
        <f>($O$2/$M$2)*F14</f>
        <v>2.0822133184561551</v>
      </c>
      <c r="R14" s="12">
        <f t="shared" si="0"/>
        <v>564.68537764752591</v>
      </c>
      <c r="U14" s="12">
        <f>($S$2/$U$2)*L14</f>
        <v>683.0576572217368</v>
      </c>
      <c r="AD14" s="7">
        <v>43109</v>
      </c>
    </row>
    <row r="15" spans="1:33" x14ac:dyDescent="0.35">
      <c r="A15" s="27" t="s">
        <v>54</v>
      </c>
      <c r="B15" s="28">
        <v>43286</v>
      </c>
      <c r="C15" s="29">
        <v>6.508101851851851E-2</v>
      </c>
      <c r="D15" s="30" t="s">
        <v>42</v>
      </c>
      <c r="E15" s="30">
        <v>2.38</v>
      </c>
      <c r="F15" s="30">
        <v>15.1835</v>
      </c>
      <c r="G15" s="30" t="s">
        <v>43</v>
      </c>
      <c r="H15" s="30">
        <v>3.64</v>
      </c>
      <c r="I15" s="30">
        <v>3980.5718000000002</v>
      </c>
      <c r="J15" s="30" t="s">
        <v>44</v>
      </c>
      <c r="K15" s="30">
        <v>3.1459999999999999</v>
      </c>
      <c r="L15" s="30">
        <v>445.83699999999999</v>
      </c>
      <c r="O15" s="12">
        <f t="shared" si="1"/>
        <v>2.1228998435977187</v>
      </c>
      <c r="R15" s="12">
        <f t="shared" si="0"/>
        <v>586.91859727082999</v>
      </c>
      <c r="U15" s="12">
        <f>($S$2/$U$2)*L15</f>
        <v>679.45007370026315</v>
      </c>
      <c r="AD15" s="7">
        <v>43109</v>
      </c>
    </row>
    <row r="16" spans="1:33" x14ac:dyDescent="0.35">
      <c r="A16" s="5" t="s">
        <v>85</v>
      </c>
      <c r="B16" s="7">
        <v>43286</v>
      </c>
      <c r="C16" s="8">
        <v>6.8530092592592587E-2</v>
      </c>
      <c r="D16" s="9" t="s">
        <v>42</v>
      </c>
      <c r="E16" s="9">
        <v>2.3759999999999999</v>
      </c>
      <c r="F16" s="9">
        <v>28.7928</v>
      </c>
      <c r="G16" s="9" t="s">
        <v>43</v>
      </c>
      <c r="H16" s="9">
        <v>3.64</v>
      </c>
      <c r="I16" s="9">
        <v>2666.4549999999999</v>
      </c>
      <c r="J16" s="9" t="s">
        <v>44</v>
      </c>
      <c r="K16" s="9">
        <v>3.1429999999999998</v>
      </c>
      <c r="L16" s="9">
        <v>608.45860000000005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85</v>
      </c>
      <c r="B17" s="7">
        <v>43286</v>
      </c>
      <c r="C17" s="8">
        <v>7.1967592592592597E-2</v>
      </c>
      <c r="D17" s="9" t="s">
        <v>42</v>
      </c>
      <c r="E17" s="9">
        <v>2.383</v>
      </c>
      <c r="F17" s="9">
        <v>29.587199999999999</v>
      </c>
      <c r="G17" s="9" t="s">
        <v>43</v>
      </c>
      <c r="H17" s="9">
        <v>3.6459999999999999</v>
      </c>
      <c r="I17" s="9">
        <v>2654.7768000000001</v>
      </c>
      <c r="J17" s="9" t="s">
        <v>44</v>
      </c>
      <c r="K17" s="9">
        <v>3.1560000000000001</v>
      </c>
      <c r="L17" s="9">
        <v>613.19860000000006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85</v>
      </c>
      <c r="B18" s="7">
        <v>43286</v>
      </c>
      <c r="C18" s="8">
        <v>7.5416666666666674E-2</v>
      </c>
      <c r="D18" s="9" t="s">
        <v>42</v>
      </c>
      <c r="E18" s="9">
        <v>2.3860000000000001</v>
      </c>
      <c r="F18" s="9">
        <v>29.081199999999999</v>
      </c>
      <c r="G18" s="9" t="s">
        <v>43</v>
      </c>
      <c r="H18" s="9">
        <v>3.65</v>
      </c>
      <c r="I18" s="9">
        <v>2672.9549999999999</v>
      </c>
      <c r="J18" s="9" t="s">
        <v>44</v>
      </c>
      <c r="K18" s="9">
        <v>3.153</v>
      </c>
      <c r="L18" s="9">
        <v>601.87120000000004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85</v>
      </c>
      <c r="B19" s="7">
        <v>43286</v>
      </c>
      <c r="C19" s="8">
        <v>7.886574074074075E-2</v>
      </c>
      <c r="D19" s="9" t="s">
        <v>42</v>
      </c>
      <c r="E19" s="9">
        <v>2.38</v>
      </c>
      <c r="F19" s="9">
        <v>28.6478</v>
      </c>
      <c r="G19" s="9" t="s">
        <v>43</v>
      </c>
      <c r="H19" s="9">
        <v>3.6429999999999998</v>
      </c>
      <c r="I19" s="9">
        <v>2699.7377999999999</v>
      </c>
      <c r="J19" s="9" t="s">
        <v>44</v>
      </c>
      <c r="K19" s="9">
        <v>3.1459999999999999</v>
      </c>
      <c r="L19" s="9">
        <v>599.37620000000004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43286</v>
      </c>
      <c r="C20" s="29">
        <v>8.2303240740740746E-2</v>
      </c>
      <c r="D20" s="30" t="s">
        <v>42</v>
      </c>
      <c r="E20" s="30">
        <v>2.3759999999999999</v>
      </c>
      <c r="F20" s="30">
        <v>14.845800000000001</v>
      </c>
      <c r="G20" s="30" t="s">
        <v>43</v>
      </c>
      <c r="H20" s="30">
        <v>3.64</v>
      </c>
      <c r="I20" s="30">
        <v>2807.7465999999999</v>
      </c>
      <c r="J20" s="30" t="s">
        <v>44</v>
      </c>
      <c r="K20" s="30">
        <v>3.1459999999999999</v>
      </c>
      <c r="L20" s="30">
        <v>456.26060000000001</v>
      </c>
      <c r="O20" s="14">
        <f t="shared" ref="O20:O29" si="2">($O$2/$M$2)*F20</f>
        <v>2.0756839001602407</v>
      </c>
      <c r="P20" s="3"/>
      <c r="R20" s="14">
        <f t="shared" ref="R20:R29" si="3">($R$2/$P$2)*I20</f>
        <v>413.99044628812931</v>
      </c>
      <c r="S20" s="3"/>
      <c r="U20" s="14">
        <f t="shared" ref="U20:U26" si="4">($S$2/$U$2)*L20</f>
        <v>695.33551117678951</v>
      </c>
      <c r="AD20" s="7">
        <v>43109</v>
      </c>
    </row>
    <row r="21" spans="1:30" x14ac:dyDescent="0.35">
      <c r="A21" s="27" t="s">
        <v>56</v>
      </c>
      <c r="B21" s="28">
        <v>43286</v>
      </c>
      <c r="C21" s="29">
        <v>8.5740740740740742E-2</v>
      </c>
      <c r="D21" s="30" t="s">
        <v>42</v>
      </c>
      <c r="E21" s="30">
        <v>2.383</v>
      </c>
      <c r="F21" s="30">
        <v>14.8062</v>
      </c>
      <c r="G21" s="30" t="s">
        <v>43</v>
      </c>
      <c r="H21" s="30">
        <v>3.6459999999999999</v>
      </c>
      <c r="I21" s="30">
        <v>3580.7959999999998</v>
      </c>
      <c r="J21" s="30" t="s">
        <v>44</v>
      </c>
      <c r="K21" s="30">
        <v>3.15</v>
      </c>
      <c r="L21" s="30">
        <v>445.96809999999999</v>
      </c>
      <c r="O21" s="14">
        <f t="shared" si="2"/>
        <v>2.0701471771512856</v>
      </c>
      <c r="P21" s="3"/>
      <c r="R21" s="14">
        <f t="shared" si="3"/>
        <v>527.9733342413266</v>
      </c>
      <c r="S21" s="3"/>
      <c r="U21" s="14">
        <f t="shared" si="4"/>
        <v>679.6498684787631</v>
      </c>
      <c r="AD21" s="7">
        <v>43109</v>
      </c>
    </row>
    <row r="22" spans="1:30" x14ac:dyDescent="0.35">
      <c r="A22" s="27" t="s">
        <v>57</v>
      </c>
      <c r="B22" s="28">
        <v>43286</v>
      </c>
      <c r="C22" s="29">
        <v>8.9189814814814819E-2</v>
      </c>
      <c r="D22" s="30" t="s">
        <v>42</v>
      </c>
      <c r="E22" s="30">
        <v>2.3860000000000001</v>
      </c>
      <c r="F22" s="30">
        <v>15.2012</v>
      </c>
      <c r="G22" s="30" t="s">
        <v>43</v>
      </c>
      <c r="H22" s="30">
        <v>3.65</v>
      </c>
      <c r="I22" s="30">
        <v>4122.2277000000004</v>
      </c>
      <c r="J22" s="30" t="s">
        <v>44</v>
      </c>
      <c r="K22" s="30">
        <v>3.1560000000000001</v>
      </c>
      <c r="L22" s="30">
        <v>462.24419999999998</v>
      </c>
      <c r="O22" s="14">
        <f t="shared" si="2"/>
        <v>2.1253745910032364</v>
      </c>
      <c r="P22" s="3"/>
      <c r="R22" s="14">
        <f t="shared" si="3"/>
        <v>607.80516490494153</v>
      </c>
      <c r="S22" s="3"/>
      <c r="U22" s="14">
        <f t="shared" si="4"/>
        <v>704.45444356910525</v>
      </c>
      <c r="AD22" s="7">
        <v>43109</v>
      </c>
    </row>
    <row r="23" spans="1:30" x14ac:dyDescent="0.35">
      <c r="A23" s="27" t="s">
        <v>58</v>
      </c>
      <c r="B23" s="28">
        <v>43286</v>
      </c>
      <c r="C23" s="29">
        <v>9.2638888888888882E-2</v>
      </c>
      <c r="D23" s="30" t="s">
        <v>42</v>
      </c>
      <c r="E23" s="30">
        <v>2.383</v>
      </c>
      <c r="F23" s="30">
        <v>14.785600000000001</v>
      </c>
      <c r="G23" s="30" t="s">
        <v>43</v>
      </c>
      <c r="H23" s="30">
        <v>3.6560000000000001</v>
      </c>
      <c r="I23" s="30">
        <v>4533.2115000000003</v>
      </c>
      <c r="J23" s="30" t="s">
        <v>44</v>
      </c>
      <c r="K23" s="30">
        <v>3.1629999999999998</v>
      </c>
      <c r="L23" s="30">
        <v>474.27319999999997</v>
      </c>
      <c r="O23" s="14">
        <f t="shared" si="2"/>
        <v>2.0672669626567282</v>
      </c>
      <c r="P23" s="3"/>
      <c r="R23" s="14">
        <f t="shared" si="3"/>
        <v>668.40300047143865</v>
      </c>
      <c r="S23" s="3"/>
      <c r="U23" s="14">
        <f t="shared" si="4"/>
        <v>722.78649078936837</v>
      </c>
      <c r="AD23" s="7">
        <v>43109</v>
      </c>
    </row>
    <row r="24" spans="1:30" x14ac:dyDescent="0.35">
      <c r="A24" s="27" t="s">
        <v>59</v>
      </c>
      <c r="B24" s="28">
        <v>43286</v>
      </c>
      <c r="C24" s="29">
        <v>9.6087962962962958E-2</v>
      </c>
      <c r="D24" s="30" t="s">
        <v>42</v>
      </c>
      <c r="E24" s="30">
        <v>2.39</v>
      </c>
      <c r="F24" s="30">
        <v>14.86</v>
      </c>
      <c r="G24" s="30" t="s">
        <v>43</v>
      </c>
      <c r="H24" s="30">
        <v>3.6629999999999998</v>
      </c>
      <c r="I24" s="30">
        <v>4777.1801999999998</v>
      </c>
      <c r="J24" s="30" t="s">
        <v>44</v>
      </c>
      <c r="K24" s="30">
        <v>3.1659999999999999</v>
      </c>
      <c r="L24" s="30">
        <v>468.53359999999998</v>
      </c>
      <c r="O24" s="14">
        <f t="shared" si="2"/>
        <v>2.0776692907341587</v>
      </c>
      <c r="P24" s="3"/>
      <c r="R24" s="14">
        <f t="shared" si="3"/>
        <v>704.37516084849494</v>
      </c>
      <c r="S24" s="3"/>
      <c r="U24" s="14">
        <f t="shared" si="4"/>
        <v>714.03941137915785</v>
      </c>
      <c r="AD24" s="7">
        <v>43109</v>
      </c>
    </row>
    <row r="25" spans="1:30" x14ac:dyDescent="0.35">
      <c r="A25" s="27" t="s">
        <v>60</v>
      </c>
      <c r="B25" s="28">
        <v>43286</v>
      </c>
      <c r="C25" s="29">
        <v>9.9537037037037035E-2</v>
      </c>
      <c r="D25" s="30" t="s">
        <v>42</v>
      </c>
      <c r="E25" s="30">
        <v>2.39</v>
      </c>
      <c r="F25" s="30">
        <v>14.7484</v>
      </c>
      <c r="G25" s="30" t="s">
        <v>43</v>
      </c>
      <c r="H25" s="30">
        <v>3.6629999999999998</v>
      </c>
      <c r="I25" s="30">
        <v>3297.7</v>
      </c>
      <c r="J25" s="30" t="s">
        <v>44</v>
      </c>
      <c r="K25" s="30">
        <v>3.1659999999999999</v>
      </c>
      <c r="L25" s="30">
        <v>460.57749999999999</v>
      </c>
      <c r="O25" s="17">
        <f t="shared" si="2"/>
        <v>2.0620657986180126</v>
      </c>
      <c r="P25" s="3"/>
      <c r="R25" s="17">
        <f t="shared" si="3"/>
        <v>486.23201777694754</v>
      </c>
      <c r="S25" s="3"/>
      <c r="U25" s="17">
        <f t="shared" si="4"/>
        <v>701.91441338355264</v>
      </c>
      <c r="AD25" s="7">
        <v>43109</v>
      </c>
    </row>
    <row r="26" spans="1:30" x14ac:dyDescent="0.35">
      <c r="A26" s="27" t="s">
        <v>61</v>
      </c>
      <c r="B26" s="28">
        <v>43286</v>
      </c>
      <c r="C26" s="29">
        <v>0.10298611111111111</v>
      </c>
      <c r="D26" s="30" t="s">
        <v>42</v>
      </c>
      <c r="E26" s="30">
        <v>2.39</v>
      </c>
      <c r="F26" s="30">
        <v>14.6312</v>
      </c>
      <c r="G26" s="30" t="s">
        <v>43</v>
      </c>
      <c r="H26" s="30">
        <v>3.6659999999999999</v>
      </c>
      <c r="I26" s="30">
        <v>4720.1427999999996</v>
      </c>
      <c r="J26" s="30" t="s">
        <v>44</v>
      </c>
      <c r="K26" s="30">
        <v>3.17</v>
      </c>
      <c r="L26" s="30">
        <v>466.40890000000002</v>
      </c>
      <c r="O26" s="17">
        <f t="shared" si="2"/>
        <v>2.045679335571307</v>
      </c>
      <c r="P26" s="3"/>
      <c r="R26" s="17">
        <f t="shared" si="3"/>
        <v>695.96523572166382</v>
      </c>
      <c r="S26" s="3"/>
      <c r="U26" s="17">
        <f t="shared" si="4"/>
        <v>710.80139485834206</v>
      </c>
      <c r="AD26" s="7">
        <v>43109</v>
      </c>
    </row>
    <row r="27" spans="1:30" x14ac:dyDescent="0.35">
      <c r="A27" s="27" t="s">
        <v>62</v>
      </c>
      <c r="B27" s="28">
        <v>43286</v>
      </c>
      <c r="C27" s="29">
        <v>0.10642361111111111</v>
      </c>
      <c r="D27" s="30" t="s">
        <v>42</v>
      </c>
      <c r="E27" s="30">
        <v>2.39</v>
      </c>
      <c r="F27" s="30">
        <v>14.4916</v>
      </c>
      <c r="G27" s="30" t="s">
        <v>43</v>
      </c>
      <c r="H27" s="30">
        <v>3.6659999999999999</v>
      </c>
      <c r="I27" s="30">
        <v>6312.7289000000001</v>
      </c>
      <c r="J27" s="30" t="s">
        <v>44</v>
      </c>
      <c r="K27" s="30">
        <v>3.173</v>
      </c>
      <c r="L27" s="30">
        <v>489.92919999999998</v>
      </c>
      <c r="O27" s="17">
        <f t="shared" si="2"/>
        <v>2.0261609888023644</v>
      </c>
      <c r="P27" s="3"/>
      <c r="R27" s="17">
        <f t="shared" si="3"/>
        <v>930.78536881033767</v>
      </c>
      <c r="S27" s="3"/>
      <c r="U27" s="17">
        <f>($S$2/$U$2)*L27</f>
        <v>746.64604114936833</v>
      </c>
      <c r="AD27" s="7">
        <v>43109</v>
      </c>
    </row>
    <row r="28" spans="1:30" x14ac:dyDescent="0.35">
      <c r="A28" s="27" t="s">
        <v>63</v>
      </c>
      <c r="B28" s="28">
        <v>43286</v>
      </c>
      <c r="C28" s="29">
        <v>0.10987268518518518</v>
      </c>
      <c r="D28" s="30" t="s">
        <v>42</v>
      </c>
      <c r="E28" s="30">
        <v>2.39</v>
      </c>
      <c r="F28" s="30">
        <v>14.9277</v>
      </c>
      <c r="G28" s="30" t="s">
        <v>43</v>
      </c>
      <c r="H28" s="30">
        <v>3.6659999999999999</v>
      </c>
      <c r="I28" s="30">
        <v>7453.2911999999997</v>
      </c>
      <c r="J28" s="30" t="s">
        <v>44</v>
      </c>
      <c r="K28" s="30">
        <v>3.17</v>
      </c>
      <c r="L28" s="30">
        <v>510.5806</v>
      </c>
      <c r="O28" s="17">
        <f t="shared" si="2"/>
        <v>2.0871348500196705</v>
      </c>
      <c r="P28" s="3"/>
      <c r="R28" s="17">
        <f t="shared" si="3"/>
        <v>1098.9564906617238</v>
      </c>
      <c r="S28" s="3"/>
      <c r="U28" s="17">
        <f>($S$2/$U$2)*L28</f>
        <v>778.11851932415789</v>
      </c>
      <c r="AD28" s="7">
        <v>43109</v>
      </c>
    </row>
    <row r="29" spans="1:30" x14ac:dyDescent="0.35">
      <c r="A29" s="27" t="s">
        <v>64</v>
      </c>
      <c r="B29" s="28">
        <v>43286</v>
      </c>
      <c r="C29" s="29">
        <v>0.11331018518518519</v>
      </c>
      <c r="D29" s="30" t="s">
        <v>42</v>
      </c>
      <c r="E29" s="30">
        <v>2.39</v>
      </c>
      <c r="F29" s="30">
        <v>14.863200000000001</v>
      </c>
      <c r="G29" s="30" t="s">
        <v>43</v>
      </c>
      <c r="H29" s="30">
        <v>3.6659999999999999</v>
      </c>
      <c r="I29" s="30">
        <v>8581.5265999999992</v>
      </c>
      <c r="J29" s="30" t="s">
        <v>44</v>
      </c>
      <c r="K29" s="30">
        <v>3.17</v>
      </c>
      <c r="L29" s="30">
        <v>529.54430000000002</v>
      </c>
      <c r="O29" s="17">
        <f t="shared" si="2"/>
        <v>2.0781167026944787</v>
      </c>
      <c r="P29" s="3"/>
      <c r="R29" s="17">
        <f t="shared" si="3"/>
        <v>1265.3100628694388</v>
      </c>
      <c r="S29" s="3"/>
      <c r="U29" s="17">
        <f>($S$2/$U$2)*L29</f>
        <v>807.0189635731316</v>
      </c>
      <c r="AD29" s="7">
        <v>43109</v>
      </c>
    </row>
    <row r="30" spans="1:30" x14ac:dyDescent="0.35">
      <c r="A30" s="5" t="s">
        <v>41</v>
      </c>
      <c r="B30" s="7">
        <v>43286</v>
      </c>
      <c r="C30" s="8">
        <v>0.11675925925925927</v>
      </c>
      <c r="D30" s="9" t="s">
        <v>42</v>
      </c>
      <c r="E30" s="9">
        <v>2.39</v>
      </c>
      <c r="F30" s="9">
        <v>29.473400000000002</v>
      </c>
      <c r="G30" s="9" t="s">
        <v>43</v>
      </c>
      <c r="H30" s="9">
        <v>3.67</v>
      </c>
      <c r="I30" s="9">
        <v>2651.4823999999999</v>
      </c>
      <c r="J30" s="9" t="s">
        <v>44</v>
      </c>
      <c r="K30" s="9">
        <v>3.173</v>
      </c>
      <c r="L30" s="9">
        <v>613.16899999999998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43286</v>
      </c>
      <c r="C31" s="8">
        <v>0.12020833333333332</v>
      </c>
      <c r="D31" s="9" t="s">
        <v>42</v>
      </c>
      <c r="E31" s="9">
        <v>2.39</v>
      </c>
      <c r="F31" s="9">
        <v>29.5989</v>
      </c>
      <c r="G31" s="9" t="s">
        <v>43</v>
      </c>
      <c r="H31" s="9">
        <v>3.67</v>
      </c>
      <c r="I31" s="9">
        <v>2656.3234000000002</v>
      </c>
      <c r="J31" s="9" t="s">
        <v>44</v>
      </c>
      <c r="K31" s="9">
        <v>3.17</v>
      </c>
      <c r="L31" s="9">
        <v>613.6902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43286</v>
      </c>
      <c r="C32" s="8">
        <v>0.12365740740740742</v>
      </c>
      <c r="D32" s="9" t="s">
        <v>42</v>
      </c>
      <c r="E32" s="9">
        <v>2.39</v>
      </c>
      <c r="F32" s="9">
        <v>29.245000000000001</v>
      </c>
      <c r="G32" s="9" t="s">
        <v>43</v>
      </c>
      <c r="H32" s="9">
        <v>3.6659999999999999</v>
      </c>
      <c r="I32" s="9">
        <v>2662.6671000000001</v>
      </c>
      <c r="J32" s="9" t="s">
        <v>44</v>
      </c>
      <c r="K32" s="9">
        <v>3.17</v>
      </c>
      <c r="L32" s="9">
        <v>609.80719999999997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43286</v>
      </c>
      <c r="C33" s="8">
        <v>0.12710648148148149</v>
      </c>
      <c r="D33" s="9" t="s">
        <v>42</v>
      </c>
      <c r="E33" s="9">
        <v>2.3860000000000001</v>
      </c>
      <c r="F33" s="9">
        <v>29.604900000000001</v>
      </c>
      <c r="G33" s="9" t="s">
        <v>43</v>
      </c>
      <c r="H33" s="9">
        <v>3.6629999999999998</v>
      </c>
      <c r="I33" s="9">
        <v>2659.107</v>
      </c>
      <c r="J33" s="9" t="s">
        <v>44</v>
      </c>
      <c r="K33" s="9">
        <v>3.17</v>
      </c>
      <c r="L33" s="9">
        <v>615.68910000000005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43286</v>
      </c>
      <c r="C34" s="29">
        <v>0.13055555555555556</v>
      </c>
      <c r="D34" s="30" t="s">
        <v>42</v>
      </c>
      <c r="E34" s="30">
        <v>2.383</v>
      </c>
      <c r="F34" s="30">
        <v>14.945600000000001</v>
      </c>
      <c r="G34" s="30" t="s">
        <v>43</v>
      </c>
      <c r="H34" s="30">
        <v>3.66</v>
      </c>
      <c r="I34" s="30">
        <v>4137.7336999999998</v>
      </c>
      <c r="J34" s="30" t="s">
        <v>44</v>
      </c>
      <c r="K34" s="30">
        <v>3.1629999999999998</v>
      </c>
      <c r="L34" s="30">
        <v>461.45420000000001</v>
      </c>
      <c r="O34" s="19">
        <f>($O$2/$M$2)*F34</f>
        <v>2.0896375606727084</v>
      </c>
      <c r="R34" s="19">
        <f t="shared" ref="R34:R43" si="5">($R$2/$P$2)*I34</f>
        <v>610.09145949439755</v>
      </c>
      <c r="U34" s="19">
        <f>($S$2/$U$2)*L34</f>
        <v>703.25049334015796</v>
      </c>
      <c r="AD34" s="7">
        <v>43109</v>
      </c>
    </row>
    <row r="35" spans="1:30" x14ac:dyDescent="0.35">
      <c r="A35" s="27" t="s">
        <v>66</v>
      </c>
      <c r="B35" s="28">
        <v>43286</v>
      </c>
      <c r="C35" s="29">
        <v>0.13400462962962964</v>
      </c>
      <c r="D35" s="30" t="s">
        <v>42</v>
      </c>
      <c r="E35" s="30">
        <v>2.39</v>
      </c>
      <c r="F35" s="30">
        <v>15.063800000000001</v>
      </c>
      <c r="G35" s="30" t="s">
        <v>43</v>
      </c>
      <c r="H35" s="30">
        <v>3.67</v>
      </c>
      <c r="I35" s="30">
        <v>6492.5816999999997</v>
      </c>
      <c r="J35" s="30" t="s">
        <v>44</v>
      </c>
      <c r="K35" s="30">
        <v>3.1760000000000002</v>
      </c>
      <c r="L35" s="30">
        <v>470.38209999999998</v>
      </c>
      <c r="O35" s="19">
        <f>($O$2/$M$2)*F35</f>
        <v>2.1061638399570137</v>
      </c>
      <c r="R35" s="19">
        <f t="shared" si="5"/>
        <v>957.30390895857238</v>
      </c>
      <c r="U35" s="19">
        <f>($S$2/$U$2)*L35</f>
        <v>716.85650251613151</v>
      </c>
      <c r="AD35" s="7">
        <v>43109</v>
      </c>
    </row>
    <row r="36" spans="1:30" x14ac:dyDescent="0.35">
      <c r="A36" s="27" t="s">
        <v>67</v>
      </c>
      <c r="B36" s="28">
        <v>43286</v>
      </c>
      <c r="C36" s="29">
        <v>0.13744212962962962</v>
      </c>
      <c r="D36" s="30" t="s">
        <v>42</v>
      </c>
      <c r="E36" s="30">
        <v>2.383</v>
      </c>
      <c r="F36" s="30">
        <v>14.718500000000001</v>
      </c>
      <c r="G36" s="30" t="s">
        <v>43</v>
      </c>
      <c r="H36" s="30">
        <v>3.66</v>
      </c>
      <c r="I36" s="30">
        <v>8973.4958999999999</v>
      </c>
      <c r="J36" s="30" t="s">
        <v>44</v>
      </c>
      <c r="K36" s="30">
        <v>3.1629999999999998</v>
      </c>
      <c r="L36" s="30">
        <v>507.45260000000002</v>
      </c>
      <c r="O36" s="19">
        <f>($O$2/$M$2)*F36</f>
        <v>2.0578852931137765</v>
      </c>
      <c r="R36" s="19">
        <f t="shared" si="5"/>
        <v>1323.1042902538636</v>
      </c>
      <c r="U36" s="19">
        <f>($S$2/$U$2)*L36</f>
        <v>773.35148601257902</v>
      </c>
      <c r="AD36" s="7">
        <v>43109</v>
      </c>
    </row>
    <row r="37" spans="1:30" x14ac:dyDescent="0.35">
      <c r="A37" s="27" t="s">
        <v>68</v>
      </c>
      <c r="B37" s="28">
        <v>43286</v>
      </c>
      <c r="C37" s="29">
        <v>0.1408912037037037</v>
      </c>
      <c r="D37" s="30" t="s">
        <v>42</v>
      </c>
      <c r="E37" s="30">
        <v>2.383</v>
      </c>
      <c r="F37" s="30">
        <v>15.013199999999999</v>
      </c>
      <c r="G37" s="30" t="s">
        <v>43</v>
      </c>
      <c r="H37" s="30">
        <v>3.6629999999999998</v>
      </c>
      <c r="I37" s="30">
        <v>10236.070400000001</v>
      </c>
      <c r="J37" s="30" t="s">
        <v>44</v>
      </c>
      <c r="K37" s="30">
        <v>3.17</v>
      </c>
      <c r="L37" s="30">
        <v>526.31179999999995</v>
      </c>
      <c r="O37" s="19">
        <f>($O$2/$M$2)*F37</f>
        <v>2.0990891383344596</v>
      </c>
      <c r="R37" s="19">
        <f t="shared" si="5"/>
        <v>1509.2655986593343</v>
      </c>
      <c r="T37" s="19">
        <f>($S$2/$U$2)*L37</f>
        <v>802.09267355405257</v>
      </c>
      <c r="AD37" s="7">
        <v>43109</v>
      </c>
    </row>
    <row r="38" spans="1:30" x14ac:dyDescent="0.35">
      <c r="A38" s="27" t="s">
        <v>69</v>
      </c>
      <c r="B38" s="28">
        <v>43286</v>
      </c>
      <c r="C38" s="29">
        <v>0.14434027777777778</v>
      </c>
      <c r="D38" s="30" t="s">
        <v>42</v>
      </c>
      <c r="E38" s="30">
        <v>2.383</v>
      </c>
      <c r="F38" s="30">
        <v>14.8574</v>
      </c>
      <c r="G38" s="30" t="s">
        <v>43</v>
      </c>
      <c r="H38" s="30">
        <v>3.66</v>
      </c>
      <c r="I38" s="30">
        <v>11401.152599999999</v>
      </c>
      <c r="J38" s="30" t="s">
        <v>44</v>
      </c>
      <c r="K38" s="30">
        <v>3.1629999999999998</v>
      </c>
      <c r="L38" s="30">
        <v>524.86770000000001</v>
      </c>
      <c r="O38" s="19">
        <f>($O$2/$M$2)*F38</f>
        <v>2.0773057685163994</v>
      </c>
      <c r="R38" s="19">
        <f t="shared" si="5"/>
        <v>1681.0520768053163</v>
      </c>
      <c r="U38" s="19">
        <f>($S$2/$U$2)*L38</f>
        <v>799.89188301528952</v>
      </c>
      <c r="AD38" s="7">
        <v>43109</v>
      </c>
    </row>
    <row r="39" spans="1:30" x14ac:dyDescent="0.35">
      <c r="A39" s="27" t="s">
        <v>70</v>
      </c>
      <c r="B39" s="28">
        <v>43286</v>
      </c>
      <c r="C39" s="29">
        <v>0.14777777777777779</v>
      </c>
      <c r="D39" s="30" t="s">
        <v>42</v>
      </c>
      <c r="E39" s="30">
        <v>2.39</v>
      </c>
      <c r="F39" s="30">
        <v>14.6563</v>
      </c>
      <c r="G39" s="30" t="s">
        <v>43</v>
      </c>
      <c r="H39" s="30">
        <v>3.6629999999999998</v>
      </c>
      <c r="I39" s="30">
        <v>3786.0470999999998</v>
      </c>
      <c r="J39" s="30" t="s">
        <v>44</v>
      </c>
      <c r="K39" s="30">
        <v>3.17</v>
      </c>
      <c r="L39" s="30">
        <v>459.11559999999997</v>
      </c>
      <c r="O39" s="26">
        <f>($O$2/$M$2)*F39</f>
        <v>2.0491887231350643</v>
      </c>
      <c r="R39" s="16">
        <f t="shared" si="5"/>
        <v>558.23674707570751</v>
      </c>
      <c r="U39" s="16">
        <f>($S$2/$U$2)*L39</f>
        <v>699.68649586494735</v>
      </c>
      <c r="AD39" s="7">
        <v>43109</v>
      </c>
    </row>
    <row r="40" spans="1:30" x14ac:dyDescent="0.35">
      <c r="A40" s="27" t="s">
        <v>71</v>
      </c>
      <c r="B40" s="28">
        <v>43286</v>
      </c>
      <c r="C40" s="29">
        <v>0.15122685185185183</v>
      </c>
      <c r="D40" s="30" t="s">
        <v>42</v>
      </c>
      <c r="E40" s="30">
        <v>2.383</v>
      </c>
      <c r="F40" s="30">
        <v>13.8706</v>
      </c>
      <c r="G40" s="30" t="s">
        <v>43</v>
      </c>
      <c r="H40" s="30">
        <v>3.6560000000000001</v>
      </c>
      <c r="I40" s="30">
        <v>6521.8894</v>
      </c>
      <c r="J40" s="30" t="s">
        <v>44</v>
      </c>
      <c r="K40" s="30">
        <v>3.1629999999999998</v>
      </c>
      <c r="L40" s="30">
        <v>458.61700000000002</v>
      </c>
      <c r="O40" s="16">
        <f>($O$2/$M$2)*F40</f>
        <v>1.9393351052528414</v>
      </c>
      <c r="R40" s="16">
        <f t="shared" si="5"/>
        <v>961.62520625893376</v>
      </c>
      <c r="U40" s="16">
        <f>($S$2/$U$2)*L40</f>
        <v>698.92663563184215</v>
      </c>
      <c r="AD40" s="7">
        <v>43109</v>
      </c>
    </row>
    <row r="41" spans="1:30" x14ac:dyDescent="0.35">
      <c r="A41" s="27" t="s">
        <v>72</v>
      </c>
      <c r="B41" s="28">
        <v>43286</v>
      </c>
      <c r="C41" s="29">
        <v>0.15466435185185187</v>
      </c>
      <c r="D41" s="30" t="s">
        <v>42</v>
      </c>
      <c r="E41" s="30">
        <v>2.39</v>
      </c>
      <c r="F41" s="30">
        <v>13.1502</v>
      </c>
      <c r="G41" s="30" t="s">
        <v>43</v>
      </c>
      <c r="H41" s="30">
        <v>3.6629999999999998</v>
      </c>
      <c r="I41" s="30">
        <v>8263.1740000000009</v>
      </c>
      <c r="J41" s="30" t="s">
        <v>44</v>
      </c>
      <c r="K41" s="30">
        <v>3.1659999999999999</v>
      </c>
      <c r="L41" s="30">
        <v>456.11799999999999</v>
      </c>
      <c r="O41" s="16">
        <f>($O$2/$M$2)*F41</f>
        <v>1.8386114876858908</v>
      </c>
      <c r="R41" s="16">
        <f t="shared" si="5"/>
        <v>1218.3703087794559</v>
      </c>
      <c r="U41" s="16">
        <f>($S$2/$U$2)*L41</f>
        <v>695.11819054052626</v>
      </c>
      <c r="AD41" s="7">
        <v>43109</v>
      </c>
    </row>
    <row r="42" spans="1:30" x14ac:dyDescent="0.35">
      <c r="A42" s="27" t="s">
        <v>73</v>
      </c>
      <c r="B42" s="28">
        <v>43286</v>
      </c>
      <c r="C42" s="29">
        <v>0.15811342592592592</v>
      </c>
      <c r="D42" s="30" t="s">
        <v>42</v>
      </c>
      <c r="E42" s="30">
        <v>2.39</v>
      </c>
      <c r="F42" s="30">
        <v>12.507199999999999</v>
      </c>
      <c r="G42" s="30" t="s">
        <v>43</v>
      </c>
      <c r="H42" s="30">
        <v>3.6659999999999999</v>
      </c>
      <c r="I42" s="30">
        <v>10595.970799999999</v>
      </c>
      <c r="J42" s="30" t="s">
        <v>44</v>
      </c>
      <c r="K42" s="30">
        <v>3.17</v>
      </c>
      <c r="L42" s="30">
        <v>451.73599999999999</v>
      </c>
      <c r="O42" s="16">
        <f>($O$2/$M$2)*F42</f>
        <v>1.7487096469091703</v>
      </c>
      <c r="R42" s="16">
        <f t="shared" si="5"/>
        <v>1562.3314013978279</v>
      </c>
      <c r="U42" s="16">
        <f>($S$2/$U$2)*L42</f>
        <v>688.44007673894737</v>
      </c>
      <c r="AD42" s="7">
        <v>43109</v>
      </c>
    </row>
    <row r="43" spans="1:30" x14ac:dyDescent="0.35">
      <c r="A43" s="27" t="s">
        <v>74</v>
      </c>
      <c r="B43" s="28">
        <v>43286</v>
      </c>
      <c r="C43" s="29">
        <v>0.1615625</v>
      </c>
      <c r="D43" s="30" t="s">
        <v>42</v>
      </c>
      <c r="E43" s="30">
        <v>2.3860000000000001</v>
      </c>
      <c r="F43" s="30">
        <v>11.992800000000001</v>
      </c>
      <c r="G43" s="30" t="s">
        <v>43</v>
      </c>
      <c r="H43" s="30">
        <v>3.6629999999999998</v>
      </c>
      <c r="I43" s="30">
        <v>11495.279699999999</v>
      </c>
      <c r="J43" s="30" t="s">
        <v>44</v>
      </c>
      <c r="K43" s="30">
        <v>3.1659999999999999</v>
      </c>
      <c r="L43" s="30">
        <v>463.04199999999997</v>
      </c>
      <c r="O43" s="16">
        <f t="shared" ref="O43" si="6">($O$2/$M$2)*F43</f>
        <v>1.6767881742877941</v>
      </c>
      <c r="R43" s="16">
        <f t="shared" si="5"/>
        <v>1694.9307224554641</v>
      </c>
      <c r="T43" s="16">
        <f>($S$2/$U$2)*L43</f>
        <v>705.67028090157885</v>
      </c>
      <c r="AD43" s="7">
        <v>43109</v>
      </c>
    </row>
    <row r="44" spans="1:30" x14ac:dyDescent="0.35">
      <c r="A44" s="5" t="s">
        <v>41</v>
      </c>
      <c r="B44" s="7">
        <v>43286</v>
      </c>
      <c r="C44" s="8">
        <v>0.16501157407407407</v>
      </c>
      <c r="D44" s="9" t="s">
        <v>42</v>
      </c>
      <c r="E44" s="9">
        <v>2.383</v>
      </c>
      <c r="F44" s="9">
        <v>29.4466</v>
      </c>
      <c r="G44" s="9" t="s">
        <v>43</v>
      </c>
      <c r="H44" s="9">
        <v>3.6629999999999998</v>
      </c>
      <c r="I44" s="9">
        <v>2678.8712</v>
      </c>
      <c r="J44" s="9" t="s">
        <v>44</v>
      </c>
      <c r="K44" s="9">
        <v>3.1629999999999998</v>
      </c>
      <c r="L44" s="9">
        <v>613.94039999999995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43286</v>
      </c>
      <c r="C45" s="8">
        <v>0.16846064814814812</v>
      </c>
      <c r="D45" s="9" t="s">
        <v>42</v>
      </c>
      <c r="E45" s="9">
        <v>2.39</v>
      </c>
      <c r="F45" s="9">
        <v>28.824400000000001</v>
      </c>
      <c r="G45" s="9" t="s">
        <v>43</v>
      </c>
      <c r="H45" s="9">
        <v>3.6659999999999999</v>
      </c>
      <c r="I45" s="9">
        <v>2684.1224000000002</v>
      </c>
      <c r="J45" s="9" t="s">
        <v>44</v>
      </c>
      <c r="K45" s="9">
        <v>3.17</v>
      </c>
      <c r="L45" s="9">
        <v>606.09410000000003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43286</v>
      </c>
      <c r="C46" s="8">
        <v>0.17189814814814816</v>
      </c>
      <c r="D46" s="9" t="s">
        <v>42</v>
      </c>
      <c r="E46" s="9">
        <v>2.3860000000000001</v>
      </c>
      <c r="F46" s="9">
        <v>28.944400000000002</v>
      </c>
      <c r="G46" s="9" t="s">
        <v>43</v>
      </c>
      <c r="H46" s="9">
        <v>3.6659999999999999</v>
      </c>
      <c r="I46" s="9">
        <v>2677.9414999999999</v>
      </c>
      <c r="J46" s="9" t="s">
        <v>44</v>
      </c>
      <c r="K46" s="9">
        <v>3.17</v>
      </c>
      <c r="L46" s="9">
        <v>607.02919999999995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43286</v>
      </c>
      <c r="C47" s="8">
        <v>0.17534722222222221</v>
      </c>
      <c r="D47" s="9" t="s">
        <v>42</v>
      </c>
      <c r="E47" s="9">
        <v>2.3929999999999998</v>
      </c>
      <c r="F47" s="9">
        <v>29.4636</v>
      </c>
      <c r="G47" s="9" t="s">
        <v>43</v>
      </c>
      <c r="H47" s="9">
        <v>3.673</v>
      </c>
      <c r="I47" s="9">
        <v>2665.5866000000001</v>
      </c>
      <c r="J47" s="9" t="s">
        <v>44</v>
      </c>
      <c r="K47" s="9">
        <v>3.173</v>
      </c>
      <c r="L47" s="9">
        <v>616.34720000000004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43286</v>
      </c>
      <c r="C48" s="29">
        <v>0.17878472222222222</v>
      </c>
      <c r="D48" s="30" t="s">
        <v>42</v>
      </c>
      <c r="E48" s="30">
        <v>2.39</v>
      </c>
      <c r="F48" s="30">
        <v>14.9655</v>
      </c>
      <c r="G48" s="30" t="s">
        <v>43</v>
      </c>
      <c r="H48" s="30">
        <v>3.6629999999999998</v>
      </c>
      <c r="I48" s="30">
        <v>3354.3202000000001</v>
      </c>
      <c r="J48" s="30" t="s">
        <v>44</v>
      </c>
      <c r="K48" s="30">
        <v>3.1659999999999999</v>
      </c>
      <c r="L48" s="30">
        <v>449.14609999999999</v>
      </c>
      <c r="O48" s="22">
        <f t="shared" ref="O48:O57" si="7">($O$2/$M$2)*F48</f>
        <v>2.0924199038009457</v>
      </c>
      <c r="R48" s="22">
        <f t="shared" ref="R48:R57" si="8">($R$2/$P$2)*I48</f>
        <v>494.58042851562431</v>
      </c>
      <c r="U48" s="22">
        <f>($S$2/$U$2)*L48</f>
        <v>684.49310117192101</v>
      </c>
      <c r="AD48" s="7">
        <v>43109</v>
      </c>
    </row>
    <row r="49" spans="1:30" x14ac:dyDescent="0.35">
      <c r="A49" s="27" t="s">
        <v>76</v>
      </c>
      <c r="B49" s="28">
        <v>43286</v>
      </c>
      <c r="C49" s="29">
        <v>0.1822337962962963</v>
      </c>
      <c r="D49" s="30" t="s">
        <v>42</v>
      </c>
      <c r="E49" s="30">
        <v>2.383</v>
      </c>
      <c r="F49" s="30">
        <v>13.9666</v>
      </c>
      <c r="G49" s="30" t="s">
        <v>43</v>
      </c>
      <c r="H49" s="30">
        <v>3.653</v>
      </c>
      <c r="I49" s="30">
        <v>5091.4930999999997</v>
      </c>
      <c r="J49" s="30" t="s">
        <v>44</v>
      </c>
      <c r="K49" s="30">
        <v>3.1560000000000001</v>
      </c>
      <c r="L49" s="30">
        <v>457.7047</v>
      </c>
      <c r="O49" s="22">
        <f t="shared" si="7"/>
        <v>1.9527574640624294</v>
      </c>
      <c r="R49" s="22">
        <f t="shared" si="8"/>
        <v>750.71927813639979</v>
      </c>
      <c r="U49" s="22">
        <f>($S$2/$U$2)*L49</f>
        <v>697.53630171555267</v>
      </c>
      <c r="AD49" s="7">
        <v>43109</v>
      </c>
    </row>
    <row r="50" spans="1:30" x14ac:dyDescent="0.35">
      <c r="A50" s="27" t="s">
        <v>77</v>
      </c>
      <c r="B50" s="28">
        <v>43286</v>
      </c>
      <c r="C50" s="29">
        <v>0.18568287037037037</v>
      </c>
      <c r="D50" s="30" t="s">
        <v>42</v>
      </c>
      <c r="E50" s="30">
        <v>2.39</v>
      </c>
      <c r="F50" s="30">
        <v>13.6982</v>
      </c>
      <c r="G50" s="30" t="s">
        <v>43</v>
      </c>
      <c r="H50" s="30">
        <v>3.66</v>
      </c>
      <c r="I50" s="30">
        <v>5725.3414000000002</v>
      </c>
      <c r="J50" s="30" t="s">
        <v>44</v>
      </c>
      <c r="K50" s="30">
        <v>3.1659999999999999</v>
      </c>
      <c r="L50" s="30">
        <v>448.60700000000003</v>
      </c>
      <c r="O50" s="22">
        <f t="shared" si="7"/>
        <v>1.9152307858906228</v>
      </c>
      <c r="R50" s="22">
        <f t="shared" si="8"/>
        <v>844.17754840764587</v>
      </c>
      <c r="U50" s="22">
        <f>($S$2/$U$2)*L50</f>
        <v>683.67151943973693</v>
      </c>
      <c r="AD50" s="7">
        <v>43109</v>
      </c>
    </row>
    <row r="51" spans="1:30" x14ac:dyDescent="0.35">
      <c r="A51" s="27" t="s">
        <v>78</v>
      </c>
      <c r="B51" s="28">
        <v>43286</v>
      </c>
      <c r="C51" s="29">
        <v>0.18912037037037036</v>
      </c>
      <c r="D51" s="30" t="s">
        <v>42</v>
      </c>
      <c r="E51" s="30">
        <v>2.383</v>
      </c>
      <c r="F51" s="30">
        <v>13.338200000000001</v>
      </c>
      <c r="G51" s="30" t="s">
        <v>43</v>
      </c>
      <c r="H51" s="30">
        <v>3.66</v>
      </c>
      <c r="I51" s="30">
        <v>6880.2548999999999</v>
      </c>
      <c r="J51" s="30" t="s">
        <v>44</v>
      </c>
      <c r="K51" s="30">
        <v>3.1659999999999999</v>
      </c>
      <c r="L51" s="30">
        <v>454.649</v>
      </c>
      <c r="O51" s="22">
        <f t="shared" si="7"/>
        <v>1.8648969403546676</v>
      </c>
      <c r="R51" s="22">
        <f t="shared" si="8"/>
        <v>1014.4646944375567</v>
      </c>
      <c r="U51" s="22">
        <f>($S$2/$U$2)*L51</f>
        <v>692.87945270973682</v>
      </c>
      <c r="AD51" s="7">
        <v>43109</v>
      </c>
    </row>
    <row r="52" spans="1:30" x14ac:dyDescent="0.35">
      <c r="A52" s="27" t="s">
        <v>79</v>
      </c>
      <c r="B52" s="28">
        <v>43286</v>
      </c>
      <c r="C52" s="29">
        <v>0.19256944444444443</v>
      </c>
      <c r="D52" s="30" t="s">
        <v>42</v>
      </c>
      <c r="E52" s="30">
        <v>2.39</v>
      </c>
      <c r="F52" s="30">
        <v>12.6798</v>
      </c>
      <c r="G52" s="30" t="s">
        <v>43</v>
      </c>
      <c r="H52" s="30">
        <v>3.67</v>
      </c>
      <c r="I52" s="30">
        <v>7288.5690000000004</v>
      </c>
      <c r="J52" s="30" t="s">
        <v>44</v>
      </c>
      <c r="K52" s="30">
        <v>3.173</v>
      </c>
      <c r="L52" s="30">
        <v>448.0582</v>
      </c>
      <c r="O52" s="22">
        <f t="shared" si="7"/>
        <v>1.7728419295189091</v>
      </c>
      <c r="R52" s="22">
        <f t="shared" si="8"/>
        <v>1074.6688939492703</v>
      </c>
      <c r="U52" s="22">
        <f t="shared" ref="U52:U57" si="9">($S$2/$U$2)*L52</f>
        <v>682.8351550275263</v>
      </c>
      <c r="AD52" s="7">
        <v>43109</v>
      </c>
    </row>
    <row r="53" spans="1:30" x14ac:dyDescent="0.35">
      <c r="A53" s="27" t="s">
        <v>80</v>
      </c>
      <c r="B53" s="28">
        <v>43286</v>
      </c>
      <c r="C53" s="29">
        <v>0.19601851851851851</v>
      </c>
      <c r="D53" s="30" t="s">
        <v>42</v>
      </c>
      <c r="E53" s="30">
        <v>2.383</v>
      </c>
      <c r="F53" s="30">
        <v>14.735799999999999</v>
      </c>
      <c r="G53" s="30" t="s">
        <v>43</v>
      </c>
      <c r="H53" s="30">
        <v>3.653</v>
      </c>
      <c r="I53" s="30">
        <v>3376.3454000000002</v>
      </c>
      <c r="J53" s="30" t="s">
        <v>44</v>
      </c>
      <c r="K53" s="30">
        <v>3.16</v>
      </c>
      <c r="L53" s="30">
        <v>446.33300000000003</v>
      </c>
      <c r="O53" s="24">
        <f t="shared" si="7"/>
        <v>2.0603041140242544</v>
      </c>
      <c r="R53" s="24">
        <f t="shared" si="8"/>
        <v>497.82795177060228</v>
      </c>
      <c r="U53" s="24">
        <f t="shared" si="9"/>
        <v>680.2059715655264</v>
      </c>
      <c r="AD53" s="7">
        <v>43109</v>
      </c>
    </row>
    <row r="54" spans="1:30" x14ac:dyDescent="0.35">
      <c r="A54" s="27" t="s">
        <v>81</v>
      </c>
      <c r="B54" s="28">
        <v>43286</v>
      </c>
      <c r="C54" s="29">
        <v>0.19946759259259261</v>
      </c>
      <c r="D54" s="30" t="s">
        <v>42</v>
      </c>
      <c r="E54" s="30">
        <v>2.383</v>
      </c>
      <c r="F54" s="30">
        <v>13.791</v>
      </c>
      <c r="G54" s="30" t="s">
        <v>43</v>
      </c>
      <c r="H54" s="30">
        <v>3.6560000000000001</v>
      </c>
      <c r="I54" s="30">
        <v>4814.6704</v>
      </c>
      <c r="J54" s="30" t="s">
        <v>44</v>
      </c>
      <c r="K54" s="30">
        <v>3.16</v>
      </c>
      <c r="L54" s="30">
        <v>447.19540000000001</v>
      </c>
      <c r="O54" s="24">
        <f t="shared" si="7"/>
        <v>1.9282057327398914</v>
      </c>
      <c r="R54" s="24">
        <f t="shared" si="8"/>
        <v>709.90293341509027</v>
      </c>
      <c r="U54" s="24">
        <f t="shared" si="9"/>
        <v>681.52025849899997</v>
      </c>
      <c r="AD54" s="7">
        <v>43109</v>
      </c>
    </row>
    <row r="55" spans="1:30" x14ac:dyDescent="0.35">
      <c r="A55" s="27" t="s">
        <v>82</v>
      </c>
      <c r="B55" s="28">
        <v>43286</v>
      </c>
      <c r="C55" s="29">
        <v>0.20291666666666666</v>
      </c>
      <c r="D55" s="30" t="s">
        <v>42</v>
      </c>
      <c r="E55" s="30">
        <v>2.38</v>
      </c>
      <c r="F55" s="30">
        <v>12.982200000000001</v>
      </c>
      <c r="G55" s="30" t="s">
        <v>43</v>
      </c>
      <c r="H55" s="30">
        <v>3.6560000000000001</v>
      </c>
      <c r="I55" s="30">
        <v>5764.9902000000002</v>
      </c>
      <c r="J55" s="30" t="s">
        <v>44</v>
      </c>
      <c r="K55" s="30">
        <v>3.16</v>
      </c>
      <c r="L55" s="30">
        <v>449.99579999999997</v>
      </c>
      <c r="O55" s="24">
        <f t="shared" si="7"/>
        <v>1.8151223597691117</v>
      </c>
      <c r="R55" s="24">
        <f t="shared" si="8"/>
        <v>850.02359748016147</v>
      </c>
      <c r="U55" s="24">
        <f t="shared" si="9"/>
        <v>685.78803346247366</v>
      </c>
      <c r="AD55" s="7">
        <v>43109</v>
      </c>
    </row>
    <row r="56" spans="1:30" x14ac:dyDescent="0.35">
      <c r="A56" s="27" t="s">
        <v>83</v>
      </c>
      <c r="B56" s="28">
        <v>43286</v>
      </c>
      <c r="C56" s="29">
        <v>0.20635416666666664</v>
      </c>
      <c r="D56" s="30" t="s">
        <v>42</v>
      </c>
      <c r="E56" s="30">
        <v>2.39</v>
      </c>
      <c r="F56" s="30">
        <v>12.6273</v>
      </c>
      <c r="G56" s="30" t="s">
        <v>43</v>
      </c>
      <c r="H56" s="30">
        <v>3.6659999999999999</v>
      </c>
      <c r="I56" s="30">
        <v>6466.7987999999996</v>
      </c>
      <c r="J56" s="30" t="s">
        <v>44</v>
      </c>
      <c r="K56" s="30">
        <v>3.17</v>
      </c>
      <c r="L56" s="30">
        <v>452.29199999999997</v>
      </c>
      <c r="O56" s="24">
        <f t="shared" si="7"/>
        <v>1.7655015770449156</v>
      </c>
      <c r="R56" s="24">
        <f t="shared" si="8"/>
        <v>953.50232861738266</v>
      </c>
      <c r="U56" s="24">
        <f t="shared" si="9"/>
        <v>689.28741386210527</v>
      </c>
      <c r="AD56" s="7">
        <v>43109</v>
      </c>
    </row>
    <row r="57" spans="1:30" x14ac:dyDescent="0.35">
      <c r="A57" s="27" t="s">
        <v>84</v>
      </c>
      <c r="B57" s="28">
        <v>43286</v>
      </c>
      <c r="C57" s="29">
        <v>0.20981481481481482</v>
      </c>
      <c r="D57" s="30" t="s">
        <v>42</v>
      </c>
      <c r="E57" s="30">
        <v>2.3929999999999998</v>
      </c>
      <c r="F57" s="30">
        <v>12.2514</v>
      </c>
      <c r="G57" s="30" t="s">
        <v>43</v>
      </c>
      <c r="H57" s="30">
        <v>3.67</v>
      </c>
      <c r="I57" s="30">
        <v>6944.7287999999999</v>
      </c>
      <c r="J57" s="30" t="s">
        <v>44</v>
      </c>
      <c r="K57" s="30">
        <v>3.1760000000000002</v>
      </c>
      <c r="L57" s="30">
        <v>448.3306</v>
      </c>
      <c r="M57" s="3"/>
      <c r="N57" s="2"/>
      <c r="O57" s="24">
        <f t="shared" si="7"/>
        <v>1.7129446533311221</v>
      </c>
      <c r="P57" s="3"/>
      <c r="Q57" s="2"/>
      <c r="R57" s="24">
        <f t="shared" si="8"/>
        <v>1023.9711002631166</v>
      </c>
      <c r="S57" s="3"/>
      <c r="T57" s="24">
        <f>($S$2/$U$2)*L57</f>
        <v>683.25028925836841</v>
      </c>
      <c r="AD57" s="7">
        <v>43109</v>
      </c>
    </row>
    <row r="58" spans="1:30" x14ac:dyDescent="0.35">
      <c r="A58" s="5" t="s">
        <v>85</v>
      </c>
      <c r="B58" s="7">
        <v>43286</v>
      </c>
      <c r="C58" s="8">
        <v>0.21326388888888889</v>
      </c>
      <c r="D58" s="9" t="s">
        <v>42</v>
      </c>
      <c r="E58" s="9">
        <v>2.39</v>
      </c>
      <c r="F58" s="9">
        <v>29.531600000000001</v>
      </c>
      <c r="G58" s="9" t="s">
        <v>43</v>
      </c>
      <c r="H58" s="9">
        <v>3.67</v>
      </c>
      <c r="I58" s="9">
        <v>2636.0070000000001</v>
      </c>
      <c r="J58" s="9" t="s">
        <v>44</v>
      </c>
      <c r="K58" s="9">
        <v>3.17</v>
      </c>
      <c r="L58" s="9">
        <v>609.35360000000003</v>
      </c>
      <c r="AD58" s="7">
        <v>43109</v>
      </c>
    </row>
    <row r="59" spans="1:30" x14ac:dyDescent="0.35">
      <c r="A59" s="5" t="s">
        <v>85</v>
      </c>
      <c r="B59" s="7">
        <v>43286</v>
      </c>
      <c r="C59" s="8">
        <v>0.21671296296296297</v>
      </c>
      <c r="D59" s="9" t="s">
        <v>42</v>
      </c>
      <c r="E59" s="9">
        <v>2.39</v>
      </c>
      <c r="F59" s="9">
        <v>29.101400000000002</v>
      </c>
      <c r="G59" s="9" t="s">
        <v>43</v>
      </c>
      <c r="H59" s="9">
        <v>3.67</v>
      </c>
      <c r="I59" s="9">
        <v>2663.4387999999999</v>
      </c>
      <c r="J59" s="9" t="s">
        <v>44</v>
      </c>
      <c r="K59" s="9">
        <v>3.1760000000000002</v>
      </c>
      <c r="L59" s="9">
        <v>601.26710000000003</v>
      </c>
    </row>
    <row r="60" spans="1:30" x14ac:dyDescent="0.35">
      <c r="A60" s="5" t="s">
        <v>85</v>
      </c>
      <c r="B60" s="7">
        <v>43286</v>
      </c>
      <c r="C60" s="8">
        <v>0.22016203703703704</v>
      </c>
      <c r="D60" s="9" t="s">
        <v>42</v>
      </c>
      <c r="E60" s="9">
        <v>2.3860000000000001</v>
      </c>
      <c r="F60" s="9">
        <v>29.341000000000001</v>
      </c>
      <c r="G60" s="9" t="s">
        <v>43</v>
      </c>
      <c r="H60" s="9">
        <v>3.66</v>
      </c>
      <c r="I60" s="9">
        <v>2638.7181</v>
      </c>
      <c r="J60" s="9" t="s">
        <v>44</v>
      </c>
      <c r="K60" s="9">
        <v>3.1629999999999998</v>
      </c>
      <c r="L60" s="9">
        <v>606.03959999999995</v>
      </c>
    </row>
    <row r="61" spans="1:30" x14ac:dyDescent="0.35">
      <c r="A61" s="5" t="s">
        <v>85</v>
      </c>
      <c r="B61" s="7">
        <v>43286</v>
      </c>
      <c r="C61" s="8">
        <v>0.22361111111111109</v>
      </c>
      <c r="D61" s="9" t="s">
        <v>42</v>
      </c>
      <c r="E61" s="9">
        <v>2.39</v>
      </c>
      <c r="F61" s="9">
        <v>29.0684</v>
      </c>
      <c r="G61" s="9" t="s">
        <v>43</v>
      </c>
      <c r="H61" s="9">
        <v>3.66</v>
      </c>
      <c r="I61" s="9">
        <v>2666.7224000000001</v>
      </c>
      <c r="J61" s="9" t="s">
        <v>44</v>
      </c>
      <c r="K61" s="9">
        <v>3.1659999999999999</v>
      </c>
      <c r="L61" s="9">
        <v>601.05780000000004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2020-04-18T12:27:26Z</dcterms:modified>
</cp:coreProperties>
</file>