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0F03C46E-F042-4890-8A87-FAF22622959F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l="1"/>
  <c r="O8" i="1"/>
  <c r="O13" i="1"/>
  <c r="O26" i="1"/>
  <c r="N14" i="1"/>
  <c r="O21" i="1"/>
  <c r="O20" i="1"/>
  <c r="O12" i="1"/>
  <c r="O34" i="1"/>
  <c r="O28" i="1"/>
  <c r="O22" i="1"/>
  <c r="T2" i="1"/>
  <c r="S2" i="1"/>
  <c r="U57" i="1" s="1"/>
  <c r="Q2" i="1"/>
  <c r="P2" i="1"/>
  <c r="N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N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T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<sst xmlns="http://schemas.openxmlformats.org/spreadsheetml/2006/main" count="281" uniqueCount="85">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</sst>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39" zoomScale="70" zoomScaleNormal="70" workbookViewId="0">
      <selection activeCell="T36" sqref="T3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43298</v>
      </c>
      <c r="C2" s="8">
        <v>0.4049537037037037</v>
      </c>
      <c r="D2" s="5" t="s">
        <v>42</v>
      </c>
      <c r="E2" s="9">
        <v>2.38</v>
      </c>
      <c r="F2" s="9">
        <v>29.777999999999999</v>
      </c>
      <c r="G2" s="9" t="s">
        <v>43</v>
      </c>
      <c r="H2" s="9">
        <v>3.6360000000000001</v>
      </c>
      <c r="I2" s="9">
        <v>2570.4339</v>
      </c>
      <c r="J2" s="9" t="s">
        <v>44</v>
      </c>
      <c r="K2" s="9">
        <v>3.14</v>
      </c>
      <c r="L2" s="9">
        <v>610.90779999999995</v>
      </c>
      <c r="M2" s="4">
        <f>AVERAGE(F2:F5,F16:F19,F30:F33,F44:F47,F58:F61)</f>
        <v>29.861934999999995</v>
      </c>
      <c r="N2" s="4">
        <f>STDEV(F2:F5,F16:F19,F30:F33,F44:F47,G58:G61)</f>
        <v>0.23834041446357054</v>
      </c>
      <c r="O2" s="4">
        <v>4.08</v>
      </c>
      <c r="P2" s="4">
        <f>AVERAGE(I2:I5,I16:I19,I30:I33,I44:I47,I58:I61)</f>
        <v>2581.2174649999997</v>
      </c>
      <c r="Q2" s="4">
        <f>STDEV(I2:I5,I16:I19,I30:I33,I44:I47,I58:I61)</f>
        <v>9.2302141033658174</v>
      </c>
      <c r="R2" s="4">
        <v>393.3</v>
      </c>
      <c r="S2" s="4">
        <f>AVERAGE(L2:L5,L16:L19,L30:L33,L44:L47,L58:L61)</f>
        <v>606.69544500000006</v>
      </c>
      <c r="T2" s="4">
        <f>STDEV(L2:L5,L16:L19,L30:L33,L44:L47,L58:L61)</f>
        <v>3.3170071447608636</v>
      </c>
      <c r="U2" s="4">
        <v>399</v>
      </c>
      <c r="AD2" s="7">
        <v>43109</v>
      </c>
      <c r="AE2" s="6">
        <f>(N2/M2)^2</f>
        <v>6.3702941849700927E-5</v>
      </c>
      <c r="AF2" s="6">
        <f>(T2/S2)^2</f>
        <v>2.9891750271477225E-5</v>
      </c>
      <c r="AG2" s="6">
        <f>(T2/S2)^2</f>
        <v>2.9891750271477225E-5</v>
      </c>
    </row>
    <row r="3" spans="1:33" x14ac:dyDescent="0.35">
      <c r="A3" s="5" t="s">
        <v>41</v>
      </c>
      <c r="B3" s="7">
        <v>43298</v>
      </c>
      <c r="C3" s="8">
        <v>0.40839120370370369</v>
      </c>
      <c r="D3" s="5" t="s">
        <v>42</v>
      </c>
      <c r="E3" s="9">
        <v>2.38</v>
      </c>
      <c r="F3" s="9">
        <v>29.802</v>
      </c>
      <c r="G3" s="9" t="s">
        <v>43</v>
      </c>
      <c r="H3" s="9">
        <v>3.6360000000000001</v>
      </c>
      <c r="I3" s="9">
        <v>2586.0826000000002</v>
      </c>
      <c r="J3" s="9" t="s">
        <v>44</v>
      </c>
      <c r="K3" s="9">
        <v>3.14</v>
      </c>
      <c r="L3" s="9">
        <v>614.48609999999996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43298</v>
      </c>
      <c r="C4" s="8">
        <v>0.41184027777777782</v>
      </c>
      <c r="D4" s="5" t="s">
        <v>42</v>
      </c>
      <c r="E4" s="9">
        <v>2.3860000000000001</v>
      </c>
      <c r="F4" s="9">
        <v>29.904</v>
      </c>
      <c r="G4" s="9" t="s">
        <v>43</v>
      </c>
      <c r="H4" s="9">
        <v>3.6429999999999998</v>
      </c>
      <c r="I4" s="9">
        <v>2568.152</v>
      </c>
      <c r="J4" s="9" t="s">
        <v>44</v>
      </c>
      <c r="K4" s="9">
        <v>3.1459999999999999</v>
      </c>
      <c r="L4" s="9">
        <v>606.51639999999998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43298</v>
      </c>
      <c r="C5" s="8">
        <v>0.41528935185185184</v>
      </c>
      <c r="D5" s="5" t="s">
        <v>42</v>
      </c>
      <c r="E5" s="9">
        <v>2.3860000000000001</v>
      </c>
      <c r="F5" s="9">
        <v>29.653199999999998</v>
      </c>
      <c r="G5" s="9" t="s">
        <v>43</v>
      </c>
      <c r="H5" s="9">
        <v>3.6429999999999998</v>
      </c>
      <c r="I5" s="9">
        <v>2573.5695000000001</v>
      </c>
      <c r="J5" s="9" t="s">
        <v>44</v>
      </c>
      <c r="K5" s="9">
        <v>3.1459999999999999</v>
      </c>
      <c r="L5" s="9">
        <v>611.11659999999995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7" t="s">
        <v>45</v>
      </c>
      <c r="B6" s="28">
        <v>43298</v>
      </c>
      <c r="C6" s="29">
        <v>0.41873842592592592</v>
      </c>
      <c r="D6" s="27" t="s">
        <v>42</v>
      </c>
      <c r="E6" s="30">
        <v>2.3759999999999999</v>
      </c>
      <c r="F6" s="30">
        <v>14.8063</v>
      </c>
      <c r="G6" s="30" t="s">
        <v>43</v>
      </c>
      <c r="H6" s="30">
        <v>3.6360000000000001</v>
      </c>
      <c r="I6" s="30">
        <v>2932.5965999999999</v>
      </c>
      <c r="J6" s="30" t="s">
        <v>44</v>
      </c>
      <c r="K6" s="30">
        <v>3.14</v>
      </c>
      <c r="L6" s="30">
        <v>430.34820000000002</v>
      </c>
      <c r="O6" s="10">
        <f>($O$2/$M$2)*F6</f>
        <v>2.0229668305151698</v>
      </c>
      <c r="R6" s="10">
        <f t="shared" ref="R6:R15" si="0">($R$2/$P$2)*I6</f>
        <v>446.8396244870442</v>
      </c>
      <c r="U6" s="10">
        <f>($S$2/$U$2)*L6</f>
        <v>654.36163584949634</v>
      </c>
      <c r="V6" s="3">
        <v>0</v>
      </c>
      <c r="W6" s="11" t="s">
        <v>33</v>
      </c>
      <c r="X6" s="2">
        <f>SLOPE(O6:O10,$V$6:$V$10)</f>
        <v>3.8775250163795681E-4</v>
      </c>
      <c r="Y6" s="2">
        <f>RSQ(O6:O10,$V$6:$V$10)</f>
        <v>1.6907201512421338E-2</v>
      </c>
      <c r="Z6" s="2">
        <f>SLOPE($R6:$R10,$V$6:$V$10)</f>
        <v>10.518815036454127</v>
      </c>
      <c r="AA6" s="2">
        <f>RSQ(R6:R10,$V$6:$V$10)</f>
        <v>0.99338387770403958</v>
      </c>
      <c r="AB6" s="2">
        <f>SLOPE(U6:U10,$V$6:$V$10)</f>
        <v>0.47098117119541372</v>
      </c>
      <c r="AC6" s="2">
        <f>RSQ(U6:U10,$V$6:$V$10)</f>
        <v>0.65382378863727508</v>
      </c>
      <c r="AD6" s="7">
        <v>43109</v>
      </c>
      <c r="AE6" s="2"/>
    </row>
    <row r="7" spans="1:33" x14ac:dyDescent="0.35">
      <c r="A7" s="27" t="s">
        <v>46</v>
      </c>
      <c r="B7" s="28">
        <v>43298</v>
      </c>
      <c r="C7" s="29">
        <v>0.4221759259259259</v>
      </c>
      <c r="D7" s="27" t="s">
        <v>42</v>
      </c>
      <c r="E7" s="30">
        <v>2.383</v>
      </c>
      <c r="F7" s="30">
        <v>15.3614</v>
      </c>
      <c r="G7" s="30" t="s">
        <v>43</v>
      </c>
      <c r="H7" s="30">
        <v>3.64</v>
      </c>
      <c r="I7" s="30">
        <v>3811.1138000000001</v>
      </c>
      <c r="J7" s="30" t="s">
        <v>44</v>
      </c>
      <c r="K7" s="30">
        <v>3.1429999999999998</v>
      </c>
      <c r="L7" s="30">
        <v>432.72809999999998</v>
      </c>
      <c r="O7" s="10">
        <f>($O$2/$M$2)*F7</f>
        <v>2.0988094709870615</v>
      </c>
      <c r="R7" s="10">
        <f t="shared" si="0"/>
        <v>580.69925446595425</v>
      </c>
      <c r="U7" s="10">
        <f>($S$2/$U$2)*L7</f>
        <v>657.98036890602634</v>
      </c>
      <c r="V7" s="3">
        <v>10</v>
      </c>
      <c r="W7" s="13" t="s">
        <v>34</v>
      </c>
      <c r="X7" s="2">
        <f>SLOPE($O11:$O15,$V$6:$V$10)</f>
        <v>-2.5900133875641777E-3</v>
      </c>
      <c r="Y7" s="2">
        <f>RSQ(O11:O15,$V$6:$V$10)</f>
        <v>0.98824528330249517</v>
      </c>
      <c r="Z7" s="2">
        <f>SLOPE($R11:$R15,$V$6:$V$10)</f>
        <v>8.6475947641629674</v>
      </c>
      <c r="AA7" s="2">
        <f>RSQ(R11:R15,$V$6:$V$10)</f>
        <v>0.98515409404205823</v>
      </c>
      <c r="AB7" s="2">
        <f>SLOPE(U11:U15,$V$6:$V$10)</f>
        <v>8.497993741894902E-2</v>
      </c>
      <c r="AC7" s="2">
        <f>RSQ(U11:U15,$V$6:$V$10)</f>
        <v>2.8994717241393221E-2</v>
      </c>
      <c r="AD7" s="7">
        <v>43109</v>
      </c>
      <c r="AE7" s="2"/>
    </row>
    <row r="8" spans="1:33" x14ac:dyDescent="0.35">
      <c r="A8" s="27" t="s">
        <v>47</v>
      </c>
      <c r="B8" s="28">
        <v>43298</v>
      </c>
      <c r="C8" s="29">
        <v>0.42562499999999998</v>
      </c>
      <c r="D8" s="27" t="s">
        <v>42</v>
      </c>
      <c r="E8" s="30">
        <v>2.38</v>
      </c>
      <c r="F8" s="30">
        <v>14.566000000000001</v>
      </c>
      <c r="G8" s="30" t="s">
        <v>43</v>
      </c>
      <c r="H8" s="30">
        <v>3.6360000000000001</v>
      </c>
      <c r="I8" s="30">
        <v>4513.2388000000001</v>
      </c>
      <c r="J8" s="30" t="s">
        <v>44</v>
      </c>
      <c r="K8" s="30">
        <v>3.14</v>
      </c>
      <c r="L8" s="30">
        <v>444.03919999999999</v>
      </c>
      <c r="O8" s="10">
        <f>($O$2/$M$2)*F8</f>
        <v>1.9901349326492077</v>
      </c>
      <c r="R8" s="10">
        <f t="shared" si="0"/>
        <v>687.68201211593782</v>
      </c>
      <c r="U8" s="10">
        <f>($S$2/$U$2)*L8</f>
        <v>675.17934847479705</v>
      </c>
      <c r="V8" s="3">
        <v>20</v>
      </c>
      <c r="W8" s="15" t="s">
        <v>35</v>
      </c>
      <c r="X8" s="2">
        <f>SLOPE($O20:$O24,$V$6:$V$10)</f>
        <v>1.5235476200721853E-3</v>
      </c>
      <c r="Y8" s="2">
        <f>RSQ(O20:O24,$V$6:$V$10)</f>
        <v>0.17661284164686653</v>
      </c>
      <c r="Z8" s="2">
        <f>SLOPE($R20:$R24,$V$6:$V$10)</f>
        <v>9.1060400122854439</v>
      </c>
      <c r="AA8" s="2">
        <f>RSQ(R20:R24,$V$6:$V$10)</f>
        <v>0.90722667446602856</v>
      </c>
      <c r="AB8" s="2">
        <f>SLOPE($U20:$U24,$V$6:$V$10)</f>
        <v>-0.26721665191330884</v>
      </c>
      <c r="AC8" s="2">
        <f>RSQ(U20:U24,$V$6:$V$10)</f>
        <v>0.39280509766418531</v>
      </c>
      <c r="AD8" s="7">
        <v>43109</v>
      </c>
      <c r="AE8" s="2"/>
    </row>
    <row r="9" spans="1:33" x14ac:dyDescent="0.35">
      <c r="A9" s="27" t="s">
        <v>48</v>
      </c>
      <c r="B9" s="28">
        <v>43298</v>
      </c>
      <c r="C9" s="29">
        <v>0.42907407407407411</v>
      </c>
      <c r="D9" s="27" t="s">
        <v>42</v>
      </c>
      <c r="E9" s="30">
        <v>2.3860000000000001</v>
      </c>
      <c r="F9" s="30">
        <v>14.740600000000001</v>
      </c>
      <c r="G9" s="30" t="s">
        <v>43</v>
      </c>
      <c r="H9" s="30">
        <v>3.6429999999999998</v>
      </c>
      <c r="I9" s="30">
        <v>5119.1750000000002</v>
      </c>
      <c r="J9" s="30" t="s">
        <v>44</v>
      </c>
      <c r="K9" s="30">
        <v>3.15</v>
      </c>
      <c r="L9" s="30">
        <v>438.61649999999997</v>
      </c>
      <c r="O9" s="10">
        <f t="shared" ref="O9:O15" si="1">($O$2/$M$2)*F9</f>
        <v>2.0139903191136148</v>
      </c>
      <c r="R9" s="10">
        <f t="shared" si="0"/>
        <v>780.00848622802903</v>
      </c>
      <c r="U9" s="10">
        <f>($S$2/$U$2)*L9</f>
        <v>666.93391642065797</v>
      </c>
      <c r="V9" s="3">
        <v>30</v>
      </c>
      <c r="W9" s="18" t="s">
        <v>36</v>
      </c>
      <c r="X9" s="2">
        <f>SLOPE($O25:$O29,$V$6:$V$10)</f>
        <v>-1.2087548914696922E-3</v>
      </c>
      <c r="Y9" s="2">
        <f>RSQ(O25:O29,$V$6:$V$10)</f>
        <v>0.19510148883675979</v>
      </c>
      <c r="Z9" s="2">
        <f>SLOPE($R25:$R29,$V$6:$V$10)</f>
        <v>17.08386915551883</v>
      </c>
      <c r="AA9" s="2">
        <f>RSQ(R25:R29,$V$6:$V$10)</f>
        <v>0.99065792947950271</v>
      </c>
      <c r="AB9" s="2">
        <f>SLOPE(U25:U29,$V$6:$V$10)</f>
        <v>1.1857170626840344E-2</v>
      </c>
      <c r="AC9" s="2">
        <f>RSQ(U25:U29,$V$6:$V$10)</f>
        <v>4.2414421112919165E-4</v>
      </c>
      <c r="AD9" s="7">
        <v>43109</v>
      </c>
      <c r="AE9" s="2"/>
    </row>
    <row r="10" spans="1:33" x14ac:dyDescent="0.35">
      <c r="A10" s="27" t="s">
        <v>49</v>
      </c>
      <c r="B10" s="28">
        <v>43298</v>
      </c>
      <c r="C10" s="29">
        <v>0.43252314814814818</v>
      </c>
      <c r="D10" s="27" t="s">
        <v>42</v>
      </c>
      <c r="E10" s="30">
        <v>2.383</v>
      </c>
      <c r="F10" s="30">
        <v>15.258599999999999</v>
      </c>
      <c r="G10" s="30" t="s">
        <v>43</v>
      </c>
      <c r="H10" s="30">
        <v>3.6429999999999998</v>
      </c>
      <c r="I10" s="30">
        <v>5730.3011999999999</v>
      </c>
      <c r="J10" s="30" t="s">
        <v>44</v>
      </c>
      <c r="K10" s="30">
        <v>3.1459999999999999</v>
      </c>
      <c r="L10" s="30">
        <v>442.8913</v>
      </c>
      <c r="O10" s="10">
        <f t="shared" si="1"/>
        <v>2.084764031533791</v>
      </c>
      <c r="R10" s="10">
        <f t="shared" si="0"/>
        <v>873.12576042871319</v>
      </c>
      <c r="U10" s="10">
        <f>($S$2/$U$2)*L10</f>
        <v>673.43392065195121</v>
      </c>
      <c r="V10" s="3">
        <v>40</v>
      </c>
      <c r="W10" s="20" t="s">
        <v>37</v>
      </c>
      <c r="X10" s="2">
        <f>SLOPE($O34:$O38,$V$6:$V$10)</f>
        <v>-6.0089341162921977E-4</v>
      </c>
      <c r="Y10" s="2">
        <f>RSQ(O34:O38,$V$6:$V$10)</f>
        <v>7.4393389998820378E-2</v>
      </c>
      <c r="Z10" s="2">
        <f>SLOPE($R34:$R38,$V$6:$V$10)</f>
        <v>34.388672161684767</v>
      </c>
      <c r="AA10" s="2">
        <f>RSQ(R34:R38,$V$6:$V$10)</f>
        <v>0.97898012340520779</v>
      </c>
      <c r="AB10" s="2">
        <f>SLOPE(U34:U38,$V$6:$V$10)</f>
        <v>2.4061571759499256</v>
      </c>
      <c r="AC10" s="2">
        <f>RSQ(U34:U38,$V$6:$V$10)</f>
        <v>0.99080824767058018</v>
      </c>
      <c r="AD10" s="7">
        <v>43109</v>
      </c>
      <c r="AE10" s="2"/>
    </row>
    <row r="11" spans="1:33" x14ac:dyDescent="0.35">
      <c r="A11" s="27" t="s">
        <v>50</v>
      </c>
      <c r="B11" s="28">
        <v>43298</v>
      </c>
      <c r="C11" s="29">
        <v>0.43597222222222221</v>
      </c>
      <c r="D11" s="27" t="s">
        <v>42</v>
      </c>
      <c r="E11" s="30">
        <v>2.38</v>
      </c>
      <c r="F11" s="30">
        <v>15.312799999999999</v>
      </c>
      <c r="G11" s="30" t="s">
        <v>43</v>
      </c>
      <c r="H11" s="30">
        <v>3.64</v>
      </c>
      <c r="I11" s="30">
        <v>3250.1338999999998</v>
      </c>
      <c r="J11" s="30" t="s">
        <v>44</v>
      </c>
      <c r="K11" s="30">
        <v>3.1429999999999998</v>
      </c>
      <c r="L11" s="30">
        <v>433.36059999999998</v>
      </c>
      <c r="O11" s="12">
        <f t="shared" si="1"/>
        <v>2.0921693118681026</v>
      </c>
      <c r="R11" s="12">
        <f t="shared" si="0"/>
        <v>495.22276995363507</v>
      </c>
      <c r="U11" s="12">
        <f>($S$2/$U$2)*L11</f>
        <v>658.94211043224811</v>
      </c>
      <c r="V11" s="3"/>
      <c r="W11" s="21" t="s">
        <v>38</v>
      </c>
      <c r="X11" s="2">
        <f>SLOPE($O39:$O43,$V$6:$V$10)</f>
        <v>-4.3547693744561489E-3</v>
      </c>
      <c r="Y11" s="2">
        <f>RSQ(O39:O43,$V$6:$V$10)</f>
        <v>0.80548408149805972</v>
      </c>
      <c r="Z11" s="2">
        <f>SLOPE($R39:$R43,$V$6:$V$10)</f>
        <v>4.9824074649983059</v>
      </c>
      <c r="AA11" s="2">
        <f>RSQ(R39:R43,$V$6:$V$10)</f>
        <v>0.94572813901931307</v>
      </c>
      <c r="AB11" s="2">
        <f>SLOPE($U39:$U43,$V$6:$V$10)</f>
        <v>-0.25565598657913369</v>
      </c>
      <c r="AC11" s="2">
        <f>RSQ(U39:U43,$V$6:$V$10)</f>
        <v>0.18875746398709919</v>
      </c>
      <c r="AD11" s="7">
        <v>43109</v>
      </c>
      <c r="AE11" s="2"/>
    </row>
    <row r="12" spans="1:33" x14ac:dyDescent="0.35">
      <c r="A12" s="27" t="s">
        <v>51</v>
      </c>
      <c r="B12" s="28">
        <v>43298</v>
      </c>
      <c r="C12" s="29">
        <v>0.43942129629629628</v>
      </c>
      <c r="D12" s="27" t="s">
        <v>42</v>
      </c>
      <c r="E12" s="30">
        <v>2.38</v>
      </c>
      <c r="F12" s="30">
        <v>15.148400000000001</v>
      </c>
      <c r="G12" s="30" t="s">
        <v>43</v>
      </c>
      <c r="H12" s="30">
        <v>3.64</v>
      </c>
      <c r="I12" s="30">
        <v>3948.1426999999999</v>
      </c>
      <c r="J12" s="30" t="s">
        <v>44</v>
      </c>
      <c r="K12" s="30">
        <v>3.1429999999999998</v>
      </c>
      <c r="L12" s="30">
        <v>441.17340000000002</v>
      </c>
      <c r="O12" s="12">
        <f t="shared" si="1"/>
        <v>2.0697075390459467</v>
      </c>
      <c r="R12" s="12">
        <f t="shared" si="0"/>
        <v>601.57834237728594</v>
      </c>
      <c r="U12" s="12">
        <f>($S$2/$U$2)*L12</f>
        <v>670.82178505053389</v>
      </c>
      <c r="V12" s="3"/>
      <c r="W12" s="23" t="s">
        <v>39</v>
      </c>
      <c r="X12" s="2">
        <f>SLOPE($O48:$O52,$V$6:$V$10)</f>
        <v>-3.0175053482444664E-3</v>
      </c>
      <c r="Y12" s="2">
        <f>RSQ(O48:O52,$V$6:$V$10)</f>
        <v>0.86438786196492934</v>
      </c>
      <c r="Z12" s="2">
        <f>SLOPE($R48:$R52,$V$6:$V$10)</f>
        <v>1.7137826405494274</v>
      </c>
      <c r="AA12" s="2">
        <f>RSQ(R48:R52,$V$6:$V$10)</f>
        <v>0.93485195819861977</v>
      </c>
      <c r="AB12" s="2">
        <f>SLOPE(U48:U52,$V$6:$V$10)</f>
        <v>-0.36478361914105106</v>
      </c>
      <c r="AC12" s="2">
        <f>RSQ(U48:U52,$V$6:$V$10)</f>
        <v>0.54060490176954545</v>
      </c>
      <c r="AD12" s="7">
        <v>43109</v>
      </c>
      <c r="AE12" s="2"/>
    </row>
    <row r="13" spans="1:33" x14ac:dyDescent="0.35">
      <c r="A13" s="27" t="s">
        <v>52</v>
      </c>
      <c r="B13" s="28">
        <v>43298</v>
      </c>
      <c r="C13" s="29">
        <v>0.44287037037037041</v>
      </c>
      <c r="D13" s="27" t="s">
        <v>42</v>
      </c>
      <c r="E13" s="30">
        <v>2.383</v>
      </c>
      <c r="F13" s="30">
        <v>15.008599999999999</v>
      </c>
      <c r="G13" s="30" t="s">
        <v>43</v>
      </c>
      <c r="H13" s="30">
        <v>3.6429999999999998</v>
      </c>
      <c r="I13" s="30">
        <v>4564.9904999999999</v>
      </c>
      <c r="J13" s="30" t="s">
        <v>44</v>
      </c>
      <c r="K13" s="30">
        <v>3.1459999999999999</v>
      </c>
      <c r="L13" s="30">
        <v>439.6232</v>
      </c>
      <c r="O13" s="12">
        <f t="shared" si="1"/>
        <v>2.0506068344198063</v>
      </c>
      <c r="R13" s="12">
        <f t="shared" si="0"/>
        <v>695.56741653690938</v>
      </c>
      <c r="U13" s="12">
        <f>($S$2/$U$2)*L13</f>
        <v>668.46464400081209</v>
      </c>
      <c r="V13" s="3"/>
      <c r="W13" s="25" t="s">
        <v>40</v>
      </c>
      <c r="X13" s="2">
        <f>SLOPE($O53:$O57,$V$6:$V$10)</f>
        <v>-1.3325405738107742E-3</v>
      </c>
      <c r="Y13" s="2">
        <f>RSQ(O53:O57,$V$6:$V$10)</f>
        <v>0.76776365560265125</v>
      </c>
      <c r="Z13" s="2">
        <f>SLOPE($R53:$R57,$V$6:$V$10)</f>
        <v>1.9959916132056701</v>
      </c>
      <c r="AA13" s="2">
        <f>RSQ(R53:R57,$V$6:$V$10)</f>
        <v>0.93706906558974834</v>
      </c>
      <c r="AB13" s="2">
        <f>SLOPE(U53:U57,$V$6:$V$10)</f>
        <v>0.11952052320496023</v>
      </c>
      <c r="AC13" s="2">
        <f>RSQ(U53:U57,$V$6:$V$10)</f>
        <v>5.9972374984762114E-2</v>
      </c>
      <c r="AD13" s="7">
        <v>43109</v>
      </c>
      <c r="AE13" s="2"/>
    </row>
    <row r="14" spans="1:33" x14ac:dyDescent="0.35">
      <c r="A14" s="27" t="s">
        <v>53</v>
      </c>
      <c r="B14" s="28">
        <v>43298</v>
      </c>
      <c r="C14" s="29">
        <v>0.4463078703703704</v>
      </c>
      <c r="D14" s="27" t="s">
        <v>42</v>
      </c>
      <c r="E14" s="30">
        <v>2.383</v>
      </c>
      <c r="F14" s="30">
        <v>15.1877</v>
      </c>
      <c r="G14" s="30" t="s">
        <v>43</v>
      </c>
      <c r="H14" s="30">
        <v>3.6429999999999998</v>
      </c>
      <c r="I14" s="30">
        <v>5161.8926000000001</v>
      </c>
      <c r="J14" s="30" t="s">
        <v>44</v>
      </c>
      <c r="K14" s="30">
        <v>3.1459999999999999</v>
      </c>
      <c r="L14" s="30">
        <v>445.70740000000001</v>
      </c>
      <c r="N14" s="12">
        <f>($O$2/$M$2)*F14</f>
        <v>2.0750770504322649</v>
      </c>
      <c r="R14" s="12">
        <f t="shared" si="0"/>
        <v>786.5173651999911</v>
      </c>
      <c r="U14" s="12">
        <f>($S$2/$U$2)*L14</f>
        <v>677.71591324008284</v>
      </c>
      <c r="AD14" s="7">
        <v>43109</v>
      </c>
    </row>
    <row r="15" spans="1:33" x14ac:dyDescent="0.35">
      <c r="A15" s="27" t="s">
        <v>54</v>
      </c>
      <c r="B15" s="28">
        <v>43298</v>
      </c>
      <c r="C15" s="29">
        <v>0.44975694444444447</v>
      </c>
      <c r="D15" s="27" t="s">
        <v>42</v>
      </c>
      <c r="E15" s="30">
        <v>2.383</v>
      </c>
      <c r="F15" s="30">
        <v>14.554600000000001</v>
      </c>
      <c r="G15" s="30" t="s">
        <v>43</v>
      </c>
      <c r="H15" s="30">
        <v>3.64</v>
      </c>
      <c r="I15" s="30">
        <v>5480.9557000000004</v>
      </c>
      <c r="J15" s="30" t="s">
        <v>44</v>
      </c>
      <c r="K15" s="30">
        <v>3.1429999999999998</v>
      </c>
      <c r="L15" s="30">
        <v>433.88799999999998</v>
      </c>
      <c r="O15" s="12">
        <f t="shared" si="1"/>
        <v>1.98857736446081</v>
      </c>
      <c r="R15" s="12">
        <f t="shared" si="0"/>
        <v>835.13299675043095</v>
      </c>
      <c r="U15" s="12">
        <f>($S$2/$U$2)*L15</f>
        <v>659.74404320842109</v>
      </c>
      <c r="AD15" s="7">
        <v>43109</v>
      </c>
    </row>
    <row r="16" spans="1:33" x14ac:dyDescent="0.35">
      <c r="A16" s="5" t="s">
        <v>41</v>
      </c>
      <c r="B16" s="7">
        <v>43298</v>
      </c>
      <c r="C16" s="8">
        <v>0.45319444444444446</v>
      </c>
      <c r="D16" s="5" t="s">
        <v>42</v>
      </c>
      <c r="E16" s="9">
        <v>2.38</v>
      </c>
      <c r="F16" s="9">
        <v>29.641999999999999</v>
      </c>
      <c r="G16" s="9" t="s">
        <v>43</v>
      </c>
      <c r="H16" s="9">
        <v>3.64</v>
      </c>
      <c r="I16" s="9">
        <v>2570.4708000000001</v>
      </c>
      <c r="J16" s="9" t="s">
        <v>44</v>
      </c>
      <c r="K16" s="9">
        <v>3.14</v>
      </c>
      <c r="L16" s="9">
        <v>605.56619999999998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43298</v>
      </c>
      <c r="C17" s="8">
        <v>0.45664351851851853</v>
      </c>
      <c r="D17" s="5" t="s">
        <v>42</v>
      </c>
      <c r="E17" s="9">
        <v>2.3860000000000001</v>
      </c>
      <c r="F17" s="9">
        <v>29.6158</v>
      </c>
      <c r="G17" s="9" t="s">
        <v>43</v>
      </c>
      <c r="H17" s="9">
        <v>3.6429999999999998</v>
      </c>
      <c r="I17" s="9">
        <v>2559.8706000000002</v>
      </c>
      <c r="J17" s="9" t="s">
        <v>44</v>
      </c>
      <c r="K17" s="9">
        <v>3.15</v>
      </c>
      <c r="L17" s="9">
        <v>602.91920000000005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43298</v>
      </c>
      <c r="C18" s="8">
        <v>0.46009259259259255</v>
      </c>
      <c r="D18" s="5" t="s">
        <v>42</v>
      </c>
      <c r="E18" s="9">
        <v>2.383</v>
      </c>
      <c r="F18" s="9">
        <v>29.334800000000001</v>
      </c>
      <c r="G18" s="9" t="s">
        <v>43</v>
      </c>
      <c r="H18" s="9">
        <v>3.6429999999999998</v>
      </c>
      <c r="I18" s="9">
        <v>2576.1604000000002</v>
      </c>
      <c r="J18" s="9" t="s">
        <v>44</v>
      </c>
      <c r="K18" s="9">
        <v>3.1459999999999999</v>
      </c>
      <c r="L18" s="9">
        <v>604.5684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43298</v>
      </c>
      <c r="C19" s="8">
        <v>0.46353009259259265</v>
      </c>
      <c r="D19" s="5" t="s">
        <v>42</v>
      </c>
      <c r="E19" s="9">
        <v>2.383</v>
      </c>
      <c r="F19" s="9">
        <v>29.591699999999999</v>
      </c>
      <c r="G19" s="9" t="s">
        <v>43</v>
      </c>
      <c r="H19" s="9">
        <v>3.6429999999999998</v>
      </c>
      <c r="I19" s="9">
        <v>2576.1401999999998</v>
      </c>
      <c r="J19" s="9" t="s">
        <v>44</v>
      </c>
      <c r="K19" s="9">
        <v>3.1459999999999999</v>
      </c>
      <c r="L19" s="9">
        <v>606.22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7" t="s">
        <v>55</v>
      </c>
      <c r="B20" s="28">
        <v>43298</v>
      </c>
      <c r="C20" s="29">
        <v>0.46697916666666667</v>
      </c>
      <c r="D20" s="27" t="s">
        <v>42</v>
      </c>
      <c r="E20" s="30">
        <v>2.3860000000000001</v>
      </c>
      <c r="F20" s="30">
        <v>14.711</v>
      </c>
      <c r="G20" s="30" t="s">
        <v>43</v>
      </c>
      <c r="H20" s="30">
        <v>3.6459999999999999</v>
      </c>
      <c r="I20" s="30">
        <v>3171.9810000000002</v>
      </c>
      <c r="J20" s="30" t="s">
        <v>44</v>
      </c>
      <c r="K20" s="30">
        <v>3.15</v>
      </c>
      <c r="L20" s="30">
        <v>433.35759999999999</v>
      </c>
      <c r="O20" s="14">
        <f t="shared" ref="O20:O29" si="2">($O$2/$M$2)*F20</f>
        <v>2.0099461069753186</v>
      </c>
      <c r="P20" s="3"/>
      <c r="R20" s="14">
        <f t="shared" ref="R20:R29" si="3">($R$2/$P$2)*I20</f>
        <v>483.31461576407713</v>
      </c>
      <c r="S20" s="3"/>
      <c r="U20" s="14">
        <f t="shared" ref="U20:U26" si="4">($S$2/$U$2)*L20</f>
        <v>658.937548812361</v>
      </c>
      <c r="AD20" s="7">
        <v>43109</v>
      </c>
    </row>
    <row r="21" spans="1:30" x14ac:dyDescent="0.35">
      <c r="A21" s="27" t="s">
        <v>56</v>
      </c>
      <c r="B21" s="28">
        <v>43298</v>
      </c>
      <c r="C21" s="29">
        <v>0.47042824074074074</v>
      </c>
      <c r="D21" s="27" t="s">
        <v>42</v>
      </c>
      <c r="E21" s="30">
        <v>2.3860000000000001</v>
      </c>
      <c r="F21" s="30">
        <v>14.9674</v>
      </c>
      <c r="G21" s="30" t="s">
        <v>43</v>
      </c>
      <c r="H21" s="30">
        <v>3.6429999999999998</v>
      </c>
      <c r="I21" s="30">
        <v>4171.2743</v>
      </c>
      <c r="J21" s="30" t="s">
        <v>44</v>
      </c>
      <c r="K21" s="30">
        <v>3.1459999999999999</v>
      </c>
      <c r="L21" s="30">
        <v>437.82240000000002</v>
      </c>
      <c r="O21" s="14">
        <f t="shared" si="2"/>
        <v>2.0449777283354216</v>
      </c>
      <c r="P21" s="3"/>
      <c r="R21" s="14">
        <f t="shared" si="3"/>
        <v>635.57689518035249</v>
      </c>
      <c r="S21" s="3"/>
      <c r="U21" s="14">
        <f t="shared" si="4"/>
        <v>665.72645563651133</v>
      </c>
      <c r="AD21" s="7">
        <v>43109</v>
      </c>
    </row>
    <row r="22" spans="1:30" x14ac:dyDescent="0.35">
      <c r="A22" s="27" t="s">
        <v>57</v>
      </c>
      <c r="B22" s="28">
        <v>43298</v>
      </c>
      <c r="C22" s="29">
        <v>0.47386574074074073</v>
      </c>
      <c r="D22" s="27" t="s">
        <v>42</v>
      </c>
      <c r="E22" s="30">
        <v>2.383</v>
      </c>
      <c r="F22" s="30">
        <v>14.860200000000001</v>
      </c>
      <c r="G22" s="30" t="s">
        <v>43</v>
      </c>
      <c r="H22" s="30">
        <v>3.6429999999999998</v>
      </c>
      <c r="I22" s="30">
        <v>5109.5981000000002</v>
      </c>
      <c r="J22" s="30" t="s">
        <v>44</v>
      </c>
      <c r="K22" s="30">
        <v>3.1459999999999999</v>
      </c>
      <c r="L22" s="30">
        <v>435.85590000000002</v>
      </c>
      <c r="O22" s="14">
        <f t="shared" si="2"/>
        <v>2.030331122212945</v>
      </c>
      <c r="P22" s="3"/>
      <c r="R22" s="14">
        <f t="shared" si="3"/>
        <v>778.54925436512974</v>
      </c>
      <c r="S22" s="3"/>
      <c r="U22" s="14">
        <f t="shared" si="4"/>
        <v>662.73631380043992</v>
      </c>
      <c r="AD22" s="7">
        <v>43109</v>
      </c>
    </row>
    <row r="23" spans="1:30" x14ac:dyDescent="0.35">
      <c r="A23" s="27" t="s">
        <v>58</v>
      </c>
      <c r="B23" s="28">
        <v>43298</v>
      </c>
      <c r="C23" s="29">
        <v>0.4773148148148148</v>
      </c>
      <c r="D23" s="27" t="s">
        <v>42</v>
      </c>
      <c r="E23" s="30">
        <v>2.383</v>
      </c>
      <c r="F23" s="30">
        <v>15.767300000000001</v>
      </c>
      <c r="G23" s="30" t="s">
        <v>43</v>
      </c>
      <c r="H23" s="30">
        <v>3.6429999999999998</v>
      </c>
      <c r="I23" s="30">
        <v>5290.2682000000004</v>
      </c>
      <c r="J23" s="30" t="s">
        <v>44</v>
      </c>
      <c r="K23" s="30">
        <v>3.1459999999999999</v>
      </c>
      <c r="L23" s="30">
        <v>426.76100000000002</v>
      </c>
      <c r="O23" s="14">
        <f t="shared" si="2"/>
        <v>2.1542670962213273</v>
      </c>
      <c r="P23" s="3"/>
      <c r="R23" s="14">
        <f t="shared" si="3"/>
        <v>806.07795014280225</v>
      </c>
      <c r="S23" s="3"/>
      <c r="U23" s="14">
        <f t="shared" si="4"/>
        <v>648.90715489635352</v>
      </c>
      <c r="AD23" s="7">
        <v>43109</v>
      </c>
    </row>
    <row r="24" spans="1:30" x14ac:dyDescent="0.35">
      <c r="A24" s="27" t="s">
        <v>59</v>
      </c>
      <c r="B24" s="28">
        <v>43298</v>
      </c>
      <c r="C24" s="29">
        <v>0.48053240740740738</v>
      </c>
      <c r="D24" s="27" t="s">
        <v>42</v>
      </c>
      <c r="E24" s="30">
        <v>2.38</v>
      </c>
      <c r="F24" s="30">
        <v>14.868600000000001</v>
      </c>
      <c r="G24" s="30" t="s">
        <v>43</v>
      </c>
      <c r="H24" s="30">
        <v>3.64</v>
      </c>
      <c r="I24" s="30">
        <v>5600.6189999999997</v>
      </c>
      <c r="J24" s="30" t="s">
        <v>44</v>
      </c>
      <c r="K24" s="30">
        <v>3.1429999999999998</v>
      </c>
      <c r="L24" s="30">
        <v>430.10140000000001</v>
      </c>
      <c r="O24" s="14">
        <f t="shared" si="2"/>
        <v>2.031478804035975</v>
      </c>
      <c r="P24" s="3"/>
      <c r="R24" s="14">
        <f t="shared" si="3"/>
        <v>853.36608889712443</v>
      </c>
      <c r="S24" s="3"/>
      <c r="U24" s="14">
        <f t="shared" si="4"/>
        <v>653.98636658677447</v>
      </c>
      <c r="AD24" s="7">
        <v>43109</v>
      </c>
    </row>
    <row r="25" spans="1:30" x14ac:dyDescent="0.35">
      <c r="A25" s="27" t="s">
        <v>60</v>
      </c>
      <c r="B25" s="28">
        <v>43298</v>
      </c>
      <c r="C25" s="29">
        <v>0.48396990740740736</v>
      </c>
      <c r="D25" s="27" t="s">
        <v>42</v>
      </c>
      <c r="E25" s="30">
        <v>2.383</v>
      </c>
      <c r="F25" s="30">
        <v>15.287000000000001</v>
      </c>
      <c r="G25" s="30" t="s">
        <v>43</v>
      </c>
      <c r="H25" s="30">
        <v>3.6429999999999998</v>
      </c>
      <c r="I25" s="30">
        <v>2766.7804999999998</v>
      </c>
      <c r="J25" s="30" t="s">
        <v>44</v>
      </c>
      <c r="K25" s="30">
        <v>3.15</v>
      </c>
      <c r="L25" s="30">
        <v>435.517</v>
      </c>
      <c r="O25" s="17">
        <f t="shared" si="2"/>
        <v>2.0886442891259396</v>
      </c>
      <c r="P25" s="3"/>
      <c r="R25" s="17">
        <f t="shared" si="3"/>
        <v>421.57423208431612</v>
      </c>
      <c r="S25" s="3"/>
      <c r="U25" s="17">
        <f t="shared" si="4"/>
        <v>662.22100280718053</v>
      </c>
      <c r="AD25" s="7">
        <v>43109</v>
      </c>
    </row>
    <row r="26" spans="1:30" x14ac:dyDescent="0.35">
      <c r="A26" s="27" t="s">
        <v>61</v>
      </c>
      <c r="B26" s="28">
        <v>43298</v>
      </c>
      <c r="C26" s="29">
        <v>0.48741898148148149</v>
      </c>
      <c r="D26" s="27" t="s">
        <v>42</v>
      </c>
      <c r="E26" s="30">
        <v>2.383</v>
      </c>
      <c r="F26" s="30">
        <v>15.438000000000001</v>
      </c>
      <c r="G26" s="30" t="s">
        <v>43</v>
      </c>
      <c r="H26" s="30">
        <v>3.6429999999999998</v>
      </c>
      <c r="I26" s="30">
        <v>4024.9839999999999</v>
      </c>
      <c r="J26" s="30" t="s">
        <v>44</v>
      </c>
      <c r="K26" s="30">
        <v>3.1429999999999998</v>
      </c>
      <c r="L26" s="30">
        <v>440.66120000000001</v>
      </c>
      <c r="O26" s="17">
        <f t="shared" si="2"/>
        <v>2.1092752361827865</v>
      </c>
      <c r="P26" s="3"/>
      <c r="R26" s="17">
        <f t="shared" si="3"/>
        <v>613.28664812827003</v>
      </c>
      <c r="S26" s="3"/>
      <c r="U26" s="17">
        <f t="shared" si="4"/>
        <v>670.04296448178957</v>
      </c>
      <c r="AD26" s="7">
        <v>43109</v>
      </c>
    </row>
    <row r="27" spans="1:30" x14ac:dyDescent="0.35">
      <c r="A27" s="27" t="s">
        <v>62</v>
      </c>
      <c r="B27" s="28">
        <v>43298</v>
      </c>
      <c r="C27" s="29">
        <v>0.49085648148148148</v>
      </c>
      <c r="D27" s="27" t="s">
        <v>42</v>
      </c>
      <c r="E27" s="30">
        <v>2.38</v>
      </c>
      <c r="F27" s="30">
        <v>15.1074</v>
      </c>
      <c r="G27" s="30" t="s">
        <v>43</v>
      </c>
      <c r="H27" s="30">
        <v>3.64</v>
      </c>
      <c r="I27" s="30">
        <v>5333.0514000000003</v>
      </c>
      <c r="J27" s="30" t="s">
        <v>44</v>
      </c>
      <c r="K27" s="30">
        <v>3.1429999999999998</v>
      </c>
      <c r="L27" s="30">
        <v>450.0428</v>
      </c>
      <c r="O27" s="17">
        <f t="shared" si="2"/>
        <v>2.0641057587192528</v>
      </c>
      <c r="P27" s="3"/>
      <c r="R27" s="17">
        <f t="shared" si="3"/>
        <v>812.59682458409236</v>
      </c>
      <c r="S27" s="3"/>
      <c r="U27" s="17">
        <f>($S$2/$U$2)*L27</f>
        <v>684.30806219309784</v>
      </c>
      <c r="AD27" s="7">
        <v>43109</v>
      </c>
    </row>
    <row r="28" spans="1:30" x14ac:dyDescent="0.35">
      <c r="A28" s="27" t="s">
        <v>63</v>
      </c>
      <c r="B28" s="28">
        <v>43298</v>
      </c>
      <c r="C28" s="29">
        <v>0.49430555555555555</v>
      </c>
      <c r="D28" s="27" t="s">
        <v>42</v>
      </c>
      <c r="E28" s="30">
        <v>2.383</v>
      </c>
      <c r="F28" s="30">
        <v>14.6145</v>
      </c>
      <c r="G28" s="30" t="s">
        <v>43</v>
      </c>
      <c r="H28" s="30">
        <v>3.6429999999999998</v>
      </c>
      <c r="I28" s="30">
        <v>6412.3933999999999</v>
      </c>
      <c r="J28" s="30" t="s">
        <v>44</v>
      </c>
      <c r="K28" s="30">
        <v>3.1459999999999999</v>
      </c>
      <c r="L28" s="30">
        <v>441.7</v>
      </c>
      <c r="O28" s="17">
        <f t="shared" si="2"/>
        <v>1.9967614288893205</v>
      </c>
      <c r="P28" s="3"/>
      <c r="R28" s="17">
        <f t="shared" si="3"/>
        <v>977.05612115870304</v>
      </c>
      <c r="S28" s="3"/>
      <c r="U28" s="17">
        <f>($S$2/$U$2)*L28</f>
        <v>671.6225013947369</v>
      </c>
      <c r="AD28" s="7">
        <v>43109</v>
      </c>
    </row>
    <row r="29" spans="1:30" x14ac:dyDescent="0.35">
      <c r="A29" s="27" t="s">
        <v>64</v>
      </c>
      <c r="B29" s="28">
        <v>43298</v>
      </c>
      <c r="C29" s="29">
        <v>0.49775462962962963</v>
      </c>
      <c r="D29" s="27" t="s">
        <v>42</v>
      </c>
      <c r="E29" s="30">
        <v>2.383</v>
      </c>
      <c r="F29" s="30">
        <v>15.256399999999999</v>
      </c>
      <c r="G29" s="30" t="s">
        <v>43</v>
      </c>
      <c r="H29" s="30">
        <v>3.6429999999999998</v>
      </c>
      <c r="I29" s="30">
        <v>7179.1247999999996</v>
      </c>
      <c r="J29" s="30" t="s">
        <v>44</v>
      </c>
      <c r="K29" s="30">
        <v>3.1459999999999999</v>
      </c>
      <c r="L29" s="30">
        <v>435.38749999999999</v>
      </c>
      <c r="O29" s="17">
        <f t="shared" si="2"/>
        <v>2.0844634481991879</v>
      </c>
      <c r="P29" s="3"/>
      <c r="R29" s="17">
        <f t="shared" si="3"/>
        <v>1093.8829533450412</v>
      </c>
      <c r="S29" s="3"/>
      <c r="U29" s="17">
        <f>($S$2/$U$2)*L29</f>
        <v>662.02409288204888</v>
      </c>
      <c r="AD29" s="7">
        <v>43109</v>
      </c>
    </row>
    <row r="30" spans="1:30" x14ac:dyDescent="0.35">
      <c r="A30" s="5" t="s">
        <v>41</v>
      </c>
      <c r="B30" s="7">
        <v>43298</v>
      </c>
      <c r="C30" s="8">
        <v>0.50120370370370371</v>
      </c>
      <c r="D30" s="5" t="s">
        <v>42</v>
      </c>
      <c r="E30" s="9">
        <v>2.38</v>
      </c>
      <c r="F30" s="9">
        <v>30.300799999999999</v>
      </c>
      <c r="G30" s="9" t="s">
        <v>43</v>
      </c>
      <c r="H30" s="9">
        <v>3.6360000000000001</v>
      </c>
      <c r="I30" s="9">
        <v>2587.1840999999999</v>
      </c>
      <c r="J30" s="9" t="s">
        <v>44</v>
      </c>
      <c r="K30" s="9">
        <v>3.14</v>
      </c>
      <c r="L30" s="9">
        <v>602.22860000000003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43298</v>
      </c>
      <c r="C31" s="8">
        <v>0.50465277777777773</v>
      </c>
      <c r="D31" s="5" t="s">
        <v>42</v>
      </c>
      <c r="E31" s="9">
        <v>2.383</v>
      </c>
      <c r="F31" s="9">
        <v>29.8843</v>
      </c>
      <c r="G31" s="9" t="s">
        <v>43</v>
      </c>
      <c r="H31" s="9">
        <v>3.64</v>
      </c>
      <c r="I31" s="9">
        <v>2589.8498</v>
      </c>
      <c r="J31" s="9" t="s">
        <v>44</v>
      </c>
      <c r="K31" s="9">
        <v>3.1429999999999998</v>
      </c>
      <c r="L31" s="9">
        <v>608.7056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43298</v>
      </c>
      <c r="C32" s="8">
        <v>0.50810185185185186</v>
      </c>
      <c r="D32" s="5" t="s">
        <v>42</v>
      </c>
      <c r="E32" s="9">
        <v>2.38</v>
      </c>
      <c r="F32" s="9">
        <v>29.956499999999998</v>
      </c>
      <c r="G32" s="9" t="s">
        <v>43</v>
      </c>
      <c r="H32" s="9">
        <v>3.6360000000000001</v>
      </c>
      <c r="I32" s="9">
        <v>2583.7177999999999</v>
      </c>
      <c r="J32" s="9" t="s">
        <v>44</v>
      </c>
      <c r="K32" s="9">
        <v>3.14</v>
      </c>
      <c r="L32" s="9">
        <v>608.51509999999996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43298</v>
      </c>
      <c r="C33" s="8">
        <v>0.51155092592592599</v>
      </c>
      <c r="D33" s="5" t="s">
        <v>42</v>
      </c>
      <c r="E33" s="9">
        <v>2.3759999999999999</v>
      </c>
      <c r="F33" s="9">
        <v>29.883400000000002</v>
      </c>
      <c r="G33" s="9" t="s">
        <v>43</v>
      </c>
      <c r="H33" s="9">
        <v>3.6360000000000001</v>
      </c>
      <c r="I33" s="9">
        <v>2588.4582</v>
      </c>
      <c r="J33" s="9" t="s">
        <v>44</v>
      </c>
      <c r="K33" s="9">
        <v>3.14</v>
      </c>
      <c r="L33" s="9">
        <v>605.41020000000003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7" t="s">
        <v>65</v>
      </c>
      <c r="B34" s="28">
        <v>43298</v>
      </c>
      <c r="C34" s="29">
        <v>0.51498842592592597</v>
      </c>
      <c r="D34" s="27" t="s">
        <v>42</v>
      </c>
      <c r="E34" s="30">
        <v>2.383</v>
      </c>
      <c r="F34" s="30">
        <v>15.3316</v>
      </c>
      <c r="G34" s="30" t="s">
        <v>43</v>
      </c>
      <c r="H34" s="30">
        <v>3.64</v>
      </c>
      <c r="I34" s="30">
        <v>4035.3193000000001</v>
      </c>
      <c r="J34" s="30" t="s">
        <v>44</v>
      </c>
      <c r="K34" s="30">
        <v>3.1429999999999998</v>
      </c>
      <c r="L34" s="30">
        <v>450.33420000000001</v>
      </c>
      <c r="O34" s="19">
        <f>($O$2/$M$2)*F34</f>
        <v>2.0947379330910745</v>
      </c>
      <c r="R34" s="19">
        <f t="shared" ref="R34:R43" si="5">($R$2/$P$2)*I34</f>
        <v>614.86143736827705</v>
      </c>
      <c r="U34" s="19">
        <f>($S$2/$U$2)*L34</f>
        <v>684.75114753814296</v>
      </c>
      <c r="AD34" s="7">
        <v>43109</v>
      </c>
    </row>
    <row r="35" spans="1:30" x14ac:dyDescent="0.35">
      <c r="A35" s="27" t="s">
        <v>66</v>
      </c>
      <c r="B35" s="28">
        <v>43298</v>
      </c>
      <c r="C35" s="29">
        <v>0.5184375</v>
      </c>
      <c r="D35" s="27" t="s">
        <v>42</v>
      </c>
      <c r="E35" s="30">
        <v>2.383</v>
      </c>
      <c r="F35" s="30">
        <v>14.9338</v>
      </c>
      <c r="G35" s="30" t="s">
        <v>43</v>
      </c>
      <c r="H35" s="30">
        <v>3.64</v>
      </c>
      <c r="I35" s="30">
        <v>6864.4528</v>
      </c>
      <c r="J35" s="30" t="s">
        <v>44</v>
      </c>
      <c r="K35" s="30">
        <v>3.1429999999999998</v>
      </c>
      <c r="L35" s="30">
        <v>461.95119999999997</v>
      </c>
      <c r="O35" s="19">
        <f>($O$2/$M$2)*F35</f>
        <v>2.0403870010433018</v>
      </c>
      <c r="R35" s="19">
        <f t="shared" si="5"/>
        <v>1045.9363935227366</v>
      </c>
      <c r="U35" s="19">
        <f>($S$2/$U$2)*L35</f>
        <v>702.41526028141357</v>
      </c>
      <c r="AD35" s="7">
        <v>43109</v>
      </c>
    </row>
    <row r="36" spans="1:30" x14ac:dyDescent="0.35">
      <c r="A36" s="27" t="s">
        <v>67</v>
      </c>
      <c r="B36" s="28">
        <v>43298</v>
      </c>
      <c r="C36" s="29">
        <v>0.52188657407407402</v>
      </c>
      <c r="D36" s="27" t="s">
        <v>42</v>
      </c>
      <c r="E36" s="30">
        <v>2.383</v>
      </c>
      <c r="F36" s="30">
        <v>15.437799999999999</v>
      </c>
      <c r="G36" s="30" t="s">
        <v>43</v>
      </c>
      <c r="H36" s="30">
        <v>3.64</v>
      </c>
      <c r="I36" s="30">
        <v>9537.6401999999998</v>
      </c>
      <c r="J36" s="30" t="s">
        <v>44</v>
      </c>
      <c r="K36" s="30">
        <v>3.1459999999999999</v>
      </c>
      <c r="L36" s="30">
        <v>502.61759999999998</v>
      </c>
      <c r="O36" s="19">
        <f>($O$2/$M$2)*F36</f>
        <v>2.1092479104250952</v>
      </c>
      <c r="R36" s="19">
        <f t="shared" si="5"/>
        <v>1453.2498487724281</v>
      </c>
      <c r="T36" s="19">
        <f>($S$2/$U$2)*L36</f>
        <v>764.25014660860154</v>
      </c>
      <c r="AD36" s="7">
        <v>43109</v>
      </c>
    </row>
    <row r="37" spans="1:30" x14ac:dyDescent="0.35">
      <c r="A37" s="27" t="s">
        <v>68</v>
      </c>
      <c r="B37" s="28">
        <v>43298</v>
      </c>
      <c r="C37" s="29">
        <v>0.52533564814814815</v>
      </c>
      <c r="D37" s="27" t="s">
        <v>42</v>
      </c>
      <c r="E37" s="30">
        <v>2.3759999999999999</v>
      </c>
      <c r="F37" s="30">
        <v>14.837199999999999</v>
      </c>
      <c r="G37" s="30" t="s">
        <v>43</v>
      </c>
      <c r="H37" s="30">
        <v>3.633</v>
      </c>
      <c r="I37" s="30">
        <v>11710.9437</v>
      </c>
      <c r="J37" s="30" t="s">
        <v>44</v>
      </c>
      <c r="K37" s="30">
        <v>3.14</v>
      </c>
      <c r="L37" s="30">
        <v>499.68020000000001</v>
      </c>
      <c r="O37" s="19">
        <f>($O$2/$M$2)*F37</f>
        <v>2.0271886600784583</v>
      </c>
      <c r="R37" s="19">
        <f t="shared" si="5"/>
        <v>1784.3960145411463</v>
      </c>
      <c r="U37" s="19">
        <f>($S$2/$U$2)*L37</f>
        <v>759.7837125230302</v>
      </c>
      <c r="AD37" s="7">
        <v>43109</v>
      </c>
    </row>
    <row r="38" spans="1:30" x14ac:dyDescent="0.35">
      <c r="A38" s="27" t="s">
        <v>69</v>
      </c>
      <c r="B38" s="28">
        <v>43298</v>
      </c>
      <c r="C38" s="29">
        <v>0.52878472222222228</v>
      </c>
      <c r="D38" s="27" t="s">
        <v>42</v>
      </c>
      <c r="E38" s="30">
        <v>2.3860000000000001</v>
      </c>
      <c r="F38" s="30">
        <v>15.16</v>
      </c>
      <c r="G38" s="30" t="s">
        <v>43</v>
      </c>
      <c r="H38" s="30">
        <v>3.6459999999999999</v>
      </c>
      <c r="I38" s="30">
        <v>12896.671</v>
      </c>
      <c r="J38" s="30" t="s">
        <v>44</v>
      </c>
      <c r="K38" s="30">
        <v>3.1459999999999999</v>
      </c>
      <c r="L38" s="30">
        <v>510.5915</v>
      </c>
      <c r="O38" s="19">
        <f>($O$2/$M$2)*F38</f>
        <v>2.0712924329920352</v>
      </c>
      <c r="R38" s="19">
        <f t="shared" si="5"/>
        <v>1965.0652349433103</v>
      </c>
      <c r="U38" s="19">
        <f>($S$2/$U$2)*L38</f>
        <v>776.37478021483093</v>
      </c>
      <c r="AD38" s="7">
        <v>43109</v>
      </c>
    </row>
    <row r="39" spans="1:30" x14ac:dyDescent="0.35">
      <c r="A39" s="27" t="s">
        <v>70</v>
      </c>
      <c r="B39" s="28">
        <v>43298</v>
      </c>
      <c r="C39" s="29">
        <v>0.5322337962962963</v>
      </c>
      <c r="D39" s="27" t="s">
        <v>42</v>
      </c>
      <c r="E39" s="30">
        <v>2.38</v>
      </c>
      <c r="F39" s="30">
        <v>15.429600000000001</v>
      </c>
      <c r="G39" s="30" t="s">
        <v>43</v>
      </c>
      <c r="H39" s="30">
        <v>3.6360000000000001</v>
      </c>
      <c r="I39" s="30">
        <v>2712.7685999999999</v>
      </c>
      <c r="J39" s="30" t="s">
        <v>44</v>
      </c>
      <c r="K39" s="30">
        <v>3.14</v>
      </c>
      <c r="L39" s="30">
        <v>435.17399999999998</v>
      </c>
      <c r="O39" s="26">
        <f>($O$2/$M$2)*F39</f>
        <v>2.1081275543597569</v>
      </c>
      <c r="R39" s="16">
        <f t="shared" si="5"/>
        <v>413.34444108141042</v>
      </c>
      <c r="U39" s="16">
        <f>($S$2/$U$2)*L39</f>
        <v>661.69945760007522</v>
      </c>
      <c r="AD39" s="7">
        <v>43109</v>
      </c>
    </row>
    <row r="40" spans="1:30" x14ac:dyDescent="0.35">
      <c r="A40" s="27" t="s">
        <v>71</v>
      </c>
      <c r="B40" s="28">
        <v>43298</v>
      </c>
      <c r="C40" s="29">
        <v>0.53567129629629628</v>
      </c>
      <c r="D40" s="27" t="s">
        <v>42</v>
      </c>
      <c r="E40" s="30">
        <v>2.3759999999999999</v>
      </c>
      <c r="F40" s="30">
        <v>14.7075</v>
      </c>
      <c r="G40" s="30" t="s">
        <v>43</v>
      </c>
      <c r="H40" s="30">
        <v>3.6360000000000001</v>
      </c>
      <c r="I40" s="30">
        <v>3199.2597999999998</v>
      </c>
      <c r="J40" s="30" t="s">
        <v>44</v>
      </c>
      <c r="K40" s="30">
        <v>3.1360000000000001</v>
      </c>
      <c r="L40" s="30">
        <v>439.50790000000001</v>
      </c>
      <c r="O40" s="16">
        <f>($O$2/$M$2)*F40</f>
        <v>2.0094679062157228</v>
      </c>
      <c r="R40" s="16">
        <f t="shared" si="5"/>
        <v>487.47108540891577</v>
      </c>
      <c r="U40" s="16">
        <f>($S$2/$U$2)*L40</f>
        <v>668.28932574314672</v>
      </c>
      <c r="AD40" s="7">
        <v>43109</v>
      </c>
    </row>
    <row r="41" spans="1:30" x14ac:dyDescent="0.35">
      <c r="A41" s="27" t="s">
        <v>72</v>
      </c>
      <c r="B41" s="28">
        <v>43298</v>
      </c>
      <c r="C41" s="29">
        <v>0.53912037037037031</v>
      </c>
      <c r="D41" s="27" t="s">
        <v>42</v>
      </c>
      <c r="E41" s="30">
        <v>2.383</v>
      </c>
      <c r="F41" s="30">
        <v>14.8652</v>
      </c>
      <c r="G41" s="30" t="s">
        <v>43</v>
      </c>
      <c r="H41" s="30">
        <v>3.64</v>
      </c>
      <c r="I41" s="30">
        <v>3633.8987999999999</v>
      </c>
      <c r="J41" s="30" t="s">
        <v>44</v>
      </c>
      <c r="K41" s="30">
        <v>3.1429999999999998</v>
      </c>
      <c r="L41" s="30">
        <v>438.34660000000002</v>
      </c>
      <c r="O41" s="16">
        <f>($O$2/$M$2)*F41</f>
        <v>2.0310142661552244</v>
      </c>
      <c r="R41" s="16">
        <f t="shared" si="5"/>
        <v>553.69701213454334</v>
      </c>
      <c r="U41" s="16">
        <f>($S$2/$U$2)*L41</f>
        <v>666.52352268480456</v>
      </c>
      <c r="AD41" s="7">
        <v>43109</v>
      </c>
    </row>
    <row r="42" spans="1:30" x14ac:dyDescent="0.35">
      <c r="A42" s="27" t="s">
        <v>73</v>
      </c>
      <c r="B42" s="28">
        <v>43298</v>
      </c>
      <c r="C42" s="29">
        <v>0.5425578703703704</v>
      </c>
      <c r="D42" s="27" t="s">
        <v>42</v>
      </c>
      <c r="E42" s="30">
        <v>2.38</v>
      </c>
      <c r="F42" s="30">
        <v>14.0382</v>
      </c>
      <c r="G42" s="30" t="s">
        <v>43</v>
      </c>
      <c r="H42" s="30">
        <v>3.64</v>
      </c>
      <c r="I42" s="30">
        <v>3885.759</v>
      </c>
      <c r="J42" s="30" t="s">
        <v>44</v>
      </c>
      <c r="K42" s="30">
        <v>3.14</v>
      </c>
      <c r="L42" s="30">
        <v>441.3288</v>
      </c>
      <c r="O42" s="16">
        <f>($O$2/$M$2)*F42</f>
        <v>1.9180222581021629</v>
      </c>
      <c r="R42" s="16">
        <f t="shared" si="5"/>
        <v>592.07294054939314</v>
      </c>
      <c r="U42" s="16">
        <f>($S$2/$U$2)*L42</f>
        <v>671.05807696069178</v>
      </c>
      <c r="AD42" s="7">
        <v>43109</v>
      </c>
    </row>
    <row r="43" spans="1:30" x14ac:dyDescent="0.35">
      <c r="A43" s="27" t="s">
        <v>74</v>
      </c>
      <c r="B43" s="28">
        <v>43298</v>
      </c>
      <c r="C43" s="29">
        <v>0.54600694444444442</v>
      </c>
      <c r="D43" s="27" t="s">
        <v>42</v>
      </c>
      <c r="E43" s="30">
        <v>2.38</v>
      </c>
      <c r="F43" s="30">
        <v>14.1706</v>
      </c>
      <c r="G43" s="30" t="s">
        <v>43</v>
      </c>
      <c r="H43" s="30">
        <v>3.6360000000000001</v>
      </c>
      <c r="I43" s="30">
        <v>4004.4893999999999</v>
      </c>
      <c r="J43" s="30" t="s">
        <v>44</v>
      </c>
      <c r="K43" s="30">
        <v>3.14</v>
      </c>
      <c r="L43" s="30">
        <v>425.85680000000002</v>
      </c>
      <c r="O43" s="16">
        <f t="shared" ref="O43" si="6">($O$2/$M$2)*F43</f>
        <v>1.9361119096937294</v>
      </c>
      <c r="R43" s="16">
        <f t="shared" si="5"/>
        <v>610.16388676108704</v>
      </c>
      <c r="U43" s="16">
        <f>($S$2/$U$2)*L43</f>
        <v>647.53228266234601</v>
      </c>
      <c r="AD43" s="7">
        <v>43109</v>
      </c>
    </row>
    <row r="44" spans="1:30" x14ac:dyDescent="0.35">
      <c r="A44" s="5" t="s">
        <v>41</v>
      </c>
      <c r="B44" s="7">
        <v>43298</v>
      </c>
      <c r="C44" s="8">
        <v>0.54945601851851855</v>
      </c>
      <c r="D44" s="5" t="s">
        <v>42</v>
      </c>
      <c r="E44" s="9">
        <v>2.3759999999999999</v>
      </c>
      <c r="F44" s="9">
        <v>30.1754</v>
      </c>
      <c r="G44" s="9" t="s">
        <v>43</v>
      </c>
      <c r="H44" s="9">
        <v>3.6360000000000001</v>
      </c>
      <c r="I44" s="9">
        <v>2586.4636</v>
      </c>
      <c r="J44" s="9" t="s">
        <v>44</v>
      </c>
      <c r="K44" s="9">
        <v>3.14</v>
      </c>
      <c r="L44" s="9">
        <v>602.86429999999996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43298</v>
      </c>
      <c r="C45" s="8">
        <v>0.55290509259259257</v>
      </c>
      <c r="D45" s="5" t="s">
        <v>42</v>
      </c>
      <c r="E45" s="9">
        <v>2.38</v>
      </c>
      <c r="F45" s="9">
        <v>29.847899999999999</v>
      </c>
      <c r="G45" s="9" t="s">
        <v>43</v>
      </c>
      <c r="H45" s="9">
        <v>3.6360000000000001</v>
      </c>
      <c r="I45" s="9">
        <v>2591.5619999999999</v>
      </c>
      <c r="J45" s="9" t="s">
        <v>44</v>
      </c>
      <c r="K45" s="9">
        <v>3.14</v>
      </c>
      <c r="L45" s="9">
        <v>608.39149999999995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43298</v>
      </c>
      <c r="C46" s="8">
        <v>0.55635416666666659</v>
      </c>
      <c r="D46" s="5" t="s">
        <v>42</v>
      </c>
      <c r="E46" s="9">
        <v>2.3860000000000001</v>
      </c>
      <c r="F46" s="9">
        <v>30.0594</v>
      </c>
      <c r="G46" s="9" t="s">
        <v>43</v>
      </c>
      <c r="H46" s="9">
        <v>3.6429999999999998</v>
      </c>
      <c r="I46" s="9">
        <v>2584.2446</v>
      </c>
      <c r="J46" s="9" t="s">
        <v>44</v>
      </c>
      <c r="K46" s="9">
        <v>3.1429999999999998</v>
      </c>
      <c r="L46" s="9">
        <v>605.64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43298</v>
      </c>
      <c r="C47" s="8">
        <v>0.55980324074074073</v>
      </c>
      <c r="D47" s="5" t="s">
        <v>42</v>
      </c>
      <c r="E47" s="9">
        <v>2.383</v>
      </c>
      <c r="F47" s="9">
        <v>29.946200000000001</v>
      </c>
      <c r="G47" s="9" t="s">
        <v>43</v>
      </c>
      <c r="H47" s="9">
        <v>3.64</v>
      </c>
      <c r="I47" s="9">
        <v>2582.6660000000002</v>
      </c>
      <c r="J47" s="9" t="s">
        <v>44</v>
      </c>
      <c r="K47" s="9">
        <v>3.1459999999999999</v>
      </c>
      <c r="L47" s="9">
        <v>604.35379999999998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7" t="s">
        <v>75</v>
      </c>
      <c r="B48" s="28">
        <v>43298</v>
      </c>
      <c r="C48" s="29">
        <v>0.56325231481481486</v>
      </c>
      <c r="D48" s="27" t="s">
        <v>42</v>
      </c>
      <c r="E48" s="30">
        <v>2.3759999999999999</v>
      </c>
      <c r="F48" s="30">
        <v>15.288399999999999</v>
      </c>
      <c r="G48" s="30" t="s">
        <v>43</v>
      </c>
      <c r="H48" s="30">
        <v>3.633</v>
      </c>
      <c r="I48" s="30">
        <v>2611.3416000000002</v>
      </c>
      <c r="J48" s="30" t="s">
        <v>44</v>
      </c>
      <c r="K48" s="30">
        <v>3.1360000000000001</v>
      </c>
      <c r="L48" s="30">
        <v>444.20159999999998</v>
      </c>
      <c r="O48" s="22">
        <f t="shared" ref="O48:O57" si="7">($O$2/$M$2)*F48</f>
        <v>2.088835569429778</v>
      </c>
      <c r="R48" s="22">
        <f t="shared" ref="R48:R57" si="8">($R$2/$P$2)*I48</f>
        <v>397.89001322288829</v>
      </c>
      <c r="U48" s="22">
        <f>($S$2/$U$2)*L48</f>
        <v>675.42628416469176</v>
      </c>
      <c r="AD48" s="7">
        <v>43109</v>
      </c>
    </row>
    <row r="49" spans="1:30" x14ac:dyDescent="0.35">
      <c r="A49" s="27" t="s">
        <v>76</v>
      </c>
      <c r="B49" s="28">
        <v>43298</v>
      </c>
      <c r="C49" s="29">
        <v>0.56670138888888888</v>
      </c>
      <c r="D49" s="27" t="s">
        <v>42</v>
      </c>
      <c r="E49" s="30">
        <v>2.38</v>
      </c>
      <c r="F49" s="30">
        <v>15.060499999999999</v>
      </c>
      <c r="G49" s="30" t="s">
        <v>43</v>
      </c>
      <c r="H49" s="30">
        <v>3.6360000000000001</v>
      </c>
      <c r="I49" s="30">
        <v>2828.0313000000001</v>
      </c>
      <c r="J49" s="30" t="s">
        <v>44</v>
      </c>
      <c r="K49" s="30">
        <v>3.14</v>
      </c>
      <c r="L49" s="30">
        <v>441.40039999999999</v>
      </c>
      <c r="O49" s="22">
        <f t="shared" si="7"/>
        <v>2.0576978685406693</v>
      </c>
      <c r="R49" s="22">
        <f t="shared" si="8"/>
        <v>430.907013985356</v>
      </c>
      <c r="U49" s="22">
        <f>($S$2/$U$2)*L49</f>
        <v>671.16694762200007</v>
      </c>
      <c r="AD49" s="7">
        <v>43109</v>
      </c>
    </row>
    <row r="50" spans="1:30" x14ac:dyDescent="0.35">
      <c r="A50" s="27" t="s">
        <v>77</v>
      </c>
      <c r="B50" s="28">
        <v>43298</v>
      </c>
      <c r="C50" s="29">
        <v>0.57013888888888886</v>
      </c>
      <c r="D50" s="27" t="s">
        <v>42</v>
      </c>
      <c r="E50" s="30">
        <v>2.383</v>
      </c>
      <c r="F50" s="30">
        <v>14.5572</v>
      </c>
      <c r="G50" s="30" t="s">
        <v>43</v>
      </c>
      <c r="H50" s="30">
        <v>3.64</v>
      </c>
      <c r="I50" s="30">
        <v>2920.4200999999998</v>
      </c>
      <c r="J50" s="30" t="s">
        <v>44</v>
      </c>
      <c r="K50" s="30">
        <v>3.1429999999999998</v>
      </c>
      <c r="L50" s="30">
        <v>432.31099999999998</v>
      </c>
      <c r="O50" s="22">
        <f t="shared" si="7"/>
        <v>1.9889325993107954</v>
      </c>
      <c r="R50" s="22">
        <f t="shared" si="8"/>
        <v>444.98429167803579</v>
      </c>
      <c r="U50" s="22">
        <f>($S$2/$U$2)*L50</f>
        <v>657.34615168770677</v>
      </c>
      <c r="AD50" s="7">
        <v>43109</v>
      </c>
    </row>
    <row r="51" spans="1:30" x14ac:dyDescent="0.35">
      <c r="A51" s="27" t="s">
        <v>78</v>
      </c>
      <c r="B51" s="28">
        <v>43298</v>
      </c>
      <c r="C51" s="29">
        <v>0.57357638888888884</v>
      </c>
      <c r="D51" s="27" t="s">
        <v>42</v>
      </c>
      <c r="E51" s="30">
        <v>2.38</v>
      </c>
      <c r="F51" s="30">
        <v>14.698399999999999</v>
      </c>
      <c r="G51" s="30" t="s">
        <v>43</v>
      </c>
      <c r="H51" s="30">
        <v>3.6360000000000001</v>
      </c>
      <c r="I51" s="30">
        <v>3029.4322999999999</v>
      </c>
      <c r="J51" s="30" t="s">
        <v>44</v>
      </c>
      <c r="K51" s="30">
        <v>3.14</v>
      </c>
      <c r="L51" s="30">
        <v>439.29020000000003</v>
      </c>
      <c r="N51" s="22">
        <f>($O$2/$M$2)*F51</f>
        <v>2.0082245842407738</v>
      </c>
      <c r="R51" s="22">
        <f t="shared" si="8"/>
        <v>461.59447615158615</v>
      </c>
      <c r="U51" s="22">
        <f>($S$2/$U$2)*L51</f>
        <v>667.95830419333095</v>
      </c>
      <c r="AD51" s="7">
        <v>43109</v>
      </c>
    </row>
    <row r="52" spans="1:30" x14ac:dyDescent="0.35">
      <c r="A52" s="27" t="s">
        <v>79</v>
      </c>
      <c r="B52" s="28">
        <v>43298</v>
      </c>
      <c r="C52" s="29">
        <v>0.57702546296296298</v>
      </c>
      <c r="D52" s="27" t="s">
        <v>42</v>
      </c>
      <c r="E52" s="30">
        <v>2.38</v>
      </c>
      <c r="F52" s="30">
        <v>14.434799999999999</v>
      </c>
      <c r="G52" s="30" t="s">
        <v>43</v>
      </c>
      <c r="H52" s="30">
        <v>3.6360000000000001</v>
      </c>
      <c r="I52" s="30">
        <v>3073.0165999999999</v>
      </c>
      <c r="J52" s="30" t="s">
        <v>44</v>
      </c>
      <c r="K52" s="30">
        <v>3.14</v>
      </c>
      <c r="L52" s="30">
        <v>433.26150000000001</v>
      </c>
      <c r="O52" s="22">
        <f t="shared" si="7"/>
        <v>1.9722092356037884</v>
      </c>
      <c r="R52" s="22">
        <f t="shared" si="8"/>
        <v>468.23541416724458</v>
      </c>
      <c r="U52" s="22">
        <f t="shared" ref="U52:U57" si="9">($S$2/$U$2)*L52</f>
        <v>658.79142492197377</v>
      </c>
      <c r="AD52" s="7">
        <v>43109</v>
      </c>
    </row>
    <row r="53" spans="1:30" x14ac:dyDescent="0.35">
      <c r="A53" s="27" t="s">
        <v>80</v>
      </c>
      <c r="B53" s="28">
        <v>43298</v>
      </c>
      <c r="C53" s="29">
        <v>0.58047453703703711</v>
      </c>
      <c r="D53" s="27" t="s">
        <v>42</v>
      </c>
      <c r="E53" s="30">
        <v>2.3860000000000001</v>
      </c>
      <c r="F53" s="30">
        <v>14.8466</v>
      </c>
      <c r="G53" s="30" t="s">
        <v>43</v>
      </c>
      <c r="H53" s="30">
        <v>3.6429999999999998</v>
      </c>
      <c r="I53" s="30">
        <v>2529.1502</v>
      </c>
      <c r="J53" s="30" t="s">
        <v>44</v>
      </c>
      <c r="K53" s="30">
        <v>3.1459999999999999</v>
      </c>
      <c r="L53" s="30">
        <v>431.69970000000001</v>
      </c>
      <c r="O53" s="24">
        <f t="shared" si="7"/>
        <v>2.0284729706899443</v>
      </c>
      <c r="R53" s="24">
        <f t="shared" si="8"/>
        <v>385.36651295283258</v>
      </c>
      <c r="U53" s="24">
        <f t="shared" si="9"/>
        <v>656.4166456086881</v>
      </c>
      <c r="AD53" s="7">
        <v>43109</v>
      </c>
    </row>
    <row r="54" spans="1:30" x14ac:dyDescent="0.35">
      <c r="A54" s="27" t="s">
        <v>81</v>
      </c>
      <c r="B54" s="28">
        <v>43298</v>
      </c>
      <c r="C54" s="29">
        <v>0.58392361111111113</v>
      </c>
      <c r="D54" s="27" t="s">
        <v>42</v>
      </c>
      <c r="E54" s="30">
        <v>2.3759999999999999</v>
      </c>
      <c r="F54" s="30">
        <v>14.521000000000001</v>
      </c>
      <c r="G54" s="30" t="s">
        <v>43</v>
      </c>
      <c r="H54" s="30">
        <v>3.633</v>
      </c>
      <c r="I54" s="30">
        <v>2790.8458000000001</v>
      </c>
      <c r="J54" s="30" t="s">
        <v>44</v>
      </c>
      <c r="K54" s="30">
        <v>3.14</v>
      </c>
      <c r="L54" s="30">
        <v>425.96820000000002</v>
      </c>
      <c r="O54" s="24">
        <f t="shared" si="7"/>
        <v>1.9839866371686905</v>
      </c>
      <c r="R54" s="24">
        <f t="shared" si="8"/>
        <v>425.24106086505196</v>
      </c>
      <c r="U54" s="24">
        <f t="shared" si="9"/>
        <v>647.70167081415798</v>
      </c>
      <c r="AD54" s="7">
        <v>43109</v>
      </c>
    </row>
    <row r="55" spans="1:30" x14ac:dyDescent="0.35">
      <c r="A55" s="27" t="s">
        <v>82</v>
      </c>
      <c r="B55" s="28">
        <v>43298</v>
      </c>
      <c r="C55" s="29">
        <v>0.58736111111111111</v>
      </c>
      <c r="D55" s="27" t="s">
        <v>42</v>
      </c>
      <c r="E55" s="30">
        <v>2.3759999999999999</v>
      </c>
      <c r="F55" s="30">
        <v>14.775600000000001</v>
      </c>
      <c r="G55" s="30" t="s">
        <v>43</v>
      </c>
      <c r="H55" s="30">
        <v>3.633</v>
      </c>
      <c r="I55" s="30">
        <v>2858.7091999999998</v>
      </c>
      <c r="J55" s="30" t="s">
        <v>44</v>
      </c>
      <c r="K55" s="30">
        <v>3.14</v>
      </c>
      <c r="L55" s="30">
        <v>437.01580000000001</v>
      </c>
      <c r="N55" s="24">
        <f>($O$2/$M$2)*F55</f>
        <v>2.0187723267095725</v>
      </c>
      <c r="R55" s="24">
        <f t="shared" si="8"/>
        <v>435.58140435873742</v>
      </c>
      <c r="U55" s="24">
        <f t="shared" si="9"/>
        <v>664.49998810283466</v>
      </c>
      <c r="AD55" s="7">
        <v>43109</v>
      </c>
    </row>
    <row r="56" spans="1:30" x14ac:dyDescent="0.35">
      <c r="A56" s="27" t="s">
        <v>83</v>
      </c>
      <c r="B56" s="28">
        <v>43298</v>
      </c>
      <c r="C56" s="29">
        <v>0.59081018518518513</v>
      </c>
      <c r="D56" s="27" t="s">
        <v>42</v>
      </c>
      <c r="E56" s="30">
        <v>2.383</v>
      </c>
      <c r="F56" s="30">
        <v>14.435700000000001</v>
      </c>
      <c r="G56" s="30" t="s">
        <v>43</v>
      </c>
      <c r="H56" s="30">
        <v>3.64</v>
      </c>
      <c r="I56" s="30">
        <v>2926.5297999999998</v>
      </c>
      <c r="J56" s="30" t="s">
        <v>44</v>
      </c>
      <c r="K56" s="30">
        <v>3.1429999999999998</v>
      </c>
      <c r="L56" s="30">
        <v>426.34059999999999</v>
      </c>
      <c r="O56" s="24">
        <f t="shared" si="7"/>
        <v>1.9723322015133988</v>
      </c>
      <c r="R56" s="24">
        <f t="shared" si="8"/>
        <v>445.91522641816624</v>
      </c>
      <c r="U56" s="24">
        <f t="shared" si="9"/>
        <v>648.26791989615799</v>
      </c>
      <c r="AD56" s="7">
        <v>43109</v>
      </c>
    </row>
    <row r="57" spans="1:30" x14ac:dyDescent="0.35">
      <c r="A57" s="27" t="s">
        <v>84</v>
      </c>
      <c r="B57" s="28">
        <v>43298</v>
      </c>
      <c r="C57" s="29">
        <v>0.59424768518518511</v>
      </c>
      <c r="D57" s="27" t="s">
        <v>42</v>
      </c>
      <c r="E57" s="30">
        <v>2.38</v>
      </c>
      <c r="F57" s="30">
        <v>14.4016</v>
      </c>
      <c r="G57" s="30" t="s">
        <v>43</v>
      </c>
      <c r="H57" s="30">
        <v>3.6360000000000001</v>
      </c>
      <c r="I57" s="30">
        <v>3116.2901999999999</v>
      </c>
      <c r="J57" s="30" t="s">
        <v>44</v>
      </c>
      <c r="K57" s="30">
        <v>3.14</v>
      </c>
      <c r="L57" s="30">
        <v>435.44369999999998</v>
      </c>
      <c r="M57" s="3"/>
      <c r="N57" s="2"/>
      <c r="O57" s="24">
        <f t="shared" si="7"/>
        <v>1.9676731598270514</v>
      </c>
      <c r="P57" s="3"/>
      <c r="Q57" s="2"/>
      <c r="R57" s="24">
        <f t="shared" si="8"/>
        <v>474.82901083655895</v>
      </c>
      <c r="S57" s="3"/>
      <c r="U57" s="24">
        <f t="shared" si="9"/>
        <v>662.1095472279361</v>
      </c>
      <c r="AD57" s="7">
        <v>43109</v>
      </c>
    </row>
    <row r="58" spans="1:30" x14ac:dyDescent="0.35">
      <c r="A58" s="5" t="s">
        <v>41</v>
      </c>
      <c r="B58" s="7">
        <v>43298</v>
      </c>
      <c r="C58" s="8">
        <v>0.59769675925925925</v>
      </c>
      <c r="D58" s="5" t="s">
        <v>42</v>
      </c>
      <c r="E58" s="9">
        <v>2.38</v>
      </c>
      <c r="F58" s="9">
        <v>29.89</v>
      </c>
      <c r="G58" s="9" t="s">
        <v>43</v>
      </c>
      <c r="H58" s="9">
        <v>3.6360000000000001</v>
      </c>
      <c r="I58" s="9">
        <v>2595.4760000000001</v>
      </c>
      <c r="J58" s="9" t="s">
        <v>44</v>
      </c>
      <c r="K58" s="9">
        <v>3.14</v>
      </c>
      <c r="L58" s="9">
        <v>610.6422</v>
      </c>
      <c r="AD58" s="7">
        <v>43109</v>
      </c>
    </row>
    <row r="59" spans="1:30" x14ac:dyDescent="0.35">
      <c r="A59" s="5" t="s">
        <v>41</v>
      </c>
      <c r="B59" s="7">
        <v>43298</v>
      </c>
      <c r="C59" s="8">
        <v>0.60114583333333338</v>
      </c>
      <c r="D59" s="5" t="s">
        <v>42</v>
      </c>
      <c r="E59" s="9">
        <v>2.3860000000000001</v>
      </c>
      <c r="F59" s="9">
        <v>29.9313</v>
      </c>
      <c r="G59" s="9" t="s">
        <v>43</v>
      </c>
      <c r="H59" s="9">
        <v>3.6429999999999998</v>
      </c>
      <c r="I59" s="9">
        <v>2588.9668000000001</v>
      </c>
      <c r="J59" s="9" t="s">
        <v>44</v>
      </c>
      <c r="K59" s="9">
        <v>3.1459999999999999</v>
      </c>
      <c r="L59" s="9">
        <v>603.00710000000004</v>
      </c>
    </row>
    <row r="60" spans="1:30" x14ac:dyDescent="0.35">
      <c r="A60" s="5" t="s">
        <v>41</v>
      </c>
      <c r="B60" s="7">
        <v>43298</v>
      </c>
      <c r="C60" s="8">
        <v>0.60458333333333336</v>
      </c>
      <c r="D60" s="5" t="s">
        <v>42</v>
      </c>
      <c r="E60" s="9">
        <v>2.3759999999999999</v>
      </c>
      <c r="F60" s="9">
        <v>30.115600000000001</v>
      </c>
      <c r="G60" s="9" t="s">
        <v>43</v>
      </c>
      <c r="H60" s="9">
        <v>3.633</v>
      </c>
      <c r="I60" s="9">
        <v>2587.2420999999999</v>
      </c>
      <c r="J60" s="9" t="s">
        <v>44</v>
      </c>
      <c r="K60" s="9">
        <v>3.14</v>
      </c>
      <c r="L60" s="9">
        <v>604.01840000000004</v>
      </c>
    </row>
    <row r="61" spans="1:30" x14ac:dyDescent="0.35">
      <c r="A61" s="5" t="s">
        <v>41</v>
      </c>
      <c r="B61" s="7">
        <v>43298</v>
      </c>
      <c r="C61" s="8">
        <v>0.60803240740740738</v>
      </c>
      <c r="D61" s="5" t="s">
        <v>42</v>
      </c>
      <c r="E61" s="9">
        <v>2.383</v>
      </c>
      <c r="F61" s="9">
        <v>29.926400000000001</v>
      </c>
      <c r="G61" s="9" t="s">
        <v>43</v>
      </c>
      <c r="H61" s="9">
        <v>3.64</v>
      </c>
      <c r="I61" s="9">
        <v>2577.6383000000001</v>
      </c>
      <c r="J61" s="9" t="s">
        <v>44</v>
      </c>
      <c r="K61" s="9">
        <v>3.1459999999999999</v>
      </c>
      <c r="L61" s="9">
        <v>607.83140000000003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2020-04-18T12:31:45Z</dcterms:modified>
</cp:coreProperties>
</file>