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F11E49C9-B1E3-49D5-91D9-0756F1F17E22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5" i="1" l="1"/>
  <c r="O38" i="1"/>
  <c r="O43" i="1"/>
  <c r="O42" i="1"/>
  <c r="O27" i="1"/>
  <c r="O24" i="1"/>
  <c r="O13" i="1"/>
  <c r="O26" i="1"/>
  <c r="O14" i="1"/>
  <c r="O21" i="1"/>
  <c r="O20" i="1"/>
  <c r="O12" i="1"/>
  <c r="O34" i="1"/>
  <c r="O28" i="1"/>
  <c r="O8" i="1"/>
  <c r="O22" i="1"/>
  <c r="T2" i="1"/>
  <c r="S2" i="1"/>
  <c r="Q2" i="1"/>
  <c r="P2" i="1"/>
  <c r="O51" i="1"/>
  <c r="N2" i="1"/>
  <c r="AE2" i="1" s="1"/>
  <c r="U43" i="1" l="1"/>
  <c r="U24" i="1"/>
  <c r="R39" i="1"/>
  <c r="R43" i="1"/>
  <c r="T57" i="1"/>
  <c r="U49" i="1"/>
  <c r="R48" i="1"/>
  <c r="R25" i="1"/>
  <c r="T51" i="1"/>
  <c r="U35" i="1"/>
  <c r="T42" i="1"/>
  <c r="U41" i="1"/>
  <c r="U8" i="1"/>
  <c r="Q13" i="1"/>
  <c r="Q24" i="1"/>
  <c r="U54" i="1"/>
  <c r="U7" i="1"/>
  <c r="U6" i="1"/>
  <c r="O11" i="1"/>
  <c r="O23" i="1"/>
  <c r="O35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N52" i="1"/>
  <c r="O50" i="1"/>
  <c r="O48" i="1"/>
  <c r="O40" i="1"/>
  <c r="O36" i="1"/>
  <c r="O10" i="1"/>
  <c r="O6" i="1"/>
  <c r="O9" i="1"/>
  <c r="O29" i="1"/>
  <c r="N37" i="1"/>
  <c r="O41" i="1"/>
  <c r="O49" i="1"/>
  <c r="O53" i="1"/>
  <c r="N57" i="1"/>
  <c r="R6" i="1"/>
  <c r="R56" i="1"/>
  <c r="R54" i="1"/>
  <c r="Q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Q57" i="1"/>
  <c r="R55" i="1"/>
  <c r="R53" i="1"/>
  <c r="R51" i="1"/>
  <c r="R49" i="1"/>
  <c r="R41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<sst xmlns="http://schemas.openxmlformats.org/spreadsheetml/2006/main" count="281" uniqueCount="85">
  <si>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</si>
  <si>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</si>
  <si>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</si>
  <si>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</si>
  <si>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</si>
  <si>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</si>
  <si>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</si>
  <si>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</si>
  <si>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</si>
  <si>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</si>
  <si>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</si>
  <si>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</si>
  <si>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</si>
  <si>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</si>
  <si>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</si>
  <si>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</si>
  <si>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</si>
  <si>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</si>
  <si>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</si>
  <si>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</si>
  <si>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</si>
  <si>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</si>
  <si>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</si>
  <si>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</si>
  <si>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</si>
  <si>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</si>
  <si>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</si>
  <si>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</si>
  <si>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</si>
  <si>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</si>
  <si>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</si>
  <si>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</si>
  <si>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</si>
  <si>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</si>
  <si>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</si>
  <si>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</si>
  <si>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</si>
  <si>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</si>
  <si>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</si>
  <si>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</si>
  <si>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</si>
  <si>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</si>
  <si>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</si>
  <si>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</si>
  <si>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</si>
  <si>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</si>
  <si>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</si>
  <si>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</si>
  <si>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</si>
  <si>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</si>
  <si>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</si>
  <si>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</si>
  <si>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</si>
  <si>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</si>
  <si>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</si>
  <si>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</si>
  <si>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</si>
  <si>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</si>
  <si>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</si>
  <si>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</si>
  <si>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</si>
  <si>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</si>
  <si>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</si>
  <si>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</si>
  <si>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</si>
  <si>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</si>
  <si>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</si>
  <si>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</si>
  <si>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</si>
  <si>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</si>
  <si>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</si>
  <si>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</si>
  <si>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</si>
  <si>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</si>
  <si>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</si>
  <si>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</si>
  <si>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</si>
  <si>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</si>
  <si>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</si>
  <si>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</si>
  <si>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</si>
  <si>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</si>
  <si>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</si>
  <si>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</si>
  <si>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W1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</si>
</sst>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1" zoomScale="70" zoomScaleNormal="70" workbookViewId="0">
      <selection activeCell="T57" sqref="T57"/>
    </sheetView>
  </sheetViews>
  <sheetFormatPr baseColWidth="10" defaultRowHeight="14.5" x14ac:dyDescent="0.35"/>
  <cols>
    <col min="2" max="2" width="13.26953125" customWidth="1"/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43298</v>
      </c>
      <c r="C2" s="8">
        <v>0.59769675925925925</v>
      </c>
      <c r="D2" s="5" t="s">
        <v>42</v>
      </c>
      <c r="E2" s="9">
        <v>2.38</v>
      </c>
      <c r="F2" s="9">
        <v>29.89</v>
      </c>
      <c r="G2" s="9" t="s">
        <v>43</v>
      </c>
      <c r="H2" s="9">
        <v>3.6360000000000001</v>
      </c>
      <c r="I2" s="9">
        <v>2595.4760000000001</v>
      </c>
      <c r="J2" s="9" t="s">
        <v>44</v>
      </c>
      <c r="K2" s="9">
        <v>3.14</v>
      </c>
      <c r="L2" s="9">
        <v>610.6422</v>
      </c>
      <c r="M2" s="4">
        <f>AVERAGE(F2:F5,F16:F19,F30:F33,F45:F48,F59:F62)</f>
        <v>29.262036842105264</v>
      </c>
      <c r="N2" s="4">
        <f>STDEV(F2:F5,F16:F19,F30:F33,F45:F48,G59:G62)</f>
        <v>3.8157583210451165</v>
      </c>
      <c r="O2" s="4">
        <v>4.08</v>
      </c>
      <c r="P2" s="4">
        <f>AVERAGE(I2:I5,I16:I19,I30:I33,I45:I48,I59:I62)</f>
        <v>2608.6099421052627</v>
      </c>
      <c r="Q2" s="4">
        <f>STDEV(I2:I5,I16:I19,I30:I33,I45:I48,I59:I62)</f>
        <v>79.07279224238269</v>
      </c>
      <c r="R2" s="4">
        <v>393.3</v>
      </c>
      <c r="S2" s="4">
        <f>AVERAGE(L2:L5,L16:L19,L30:L33,L45:L48,L59:L62)</f>
        <v>596.05851578947374</v>
      </c>
      <c r="T2" s="4">
        <f>STDEV(L2:L5,L16:L19,L30:L33,L45:L48,L59:L62)</f>
        <v>36.913576849104409</v>
      </c>
      <c r="U2" s="4">
        <v>399</v>
      </c>
      <c r="AD2" s="7">
        <v>43126</v>
      </c>
      <c r="AE2" s="6">
        <f>(N2/M2)^2</f>
        <v>1.7004059438128521E-2</v>
      </c>
      <c r="AF2" s="6">
        <f>(T2/S2)^2</f>
        <v>3.8352569432168184E-3</v>
      </c>
      <c r="AG2" s="6">
        <f>(T2/S2)^2</f>
        <v>3.8352569432168184E-3</v>
      </c>
    </row>
    <row r="3" spans="1:33" x14ac:dyDescent="0.35">
      <c r="A3" s="5" t="s">
        <v>41</v>
      </c>
      <c r="B3" s="7">
        <v>43298</v>
      </c>
      <c r="C3" s="8">
        <v>0.60114583333333338</v>
      </c>
      <c r="D3" s="5" t="s">
        <v>42</v>
      </c>
      <c r="E3" s="9">
        <v>2.3860000000000001</v>
      </c>
      <c r="F3" s="9">
        <v>29.9313</v>
      </c>
      <c r="G3" s="9" t="s">
        <v>43</v>
      </c>
      <c r="H3" s="9">
        <v>3.6429999999999998</v>
      </c>
      <c r="I3" s="9">
        <v>2588.9668000000001</v>
      </c>
      <c r="J3" s="9" t="s">
        <v>44</v>
      </c>
      <c r="K3" s="9">
        <v>3.1459999999999999</v>
      </c>
      <c r="L3" s="9">
        <v>603.00710000000004</v>
      </c>
      <c r="M3" s="5"/>
      <c r="N3" s="4"/>
      <c r="O3" s="5"/>
      <c r="P3" s="5"/>
      <c r="Q3" s="4"/>
      <c r="R3" s="4"/>
      <c r="S3" s="5"/>
      <c r="T3" s="4"/>
      <c r="U3" s="4"/>
      <c r="AD3" s="7">
        <v>43126</v>
      </c>
    </row>
    <row r="4" spans="1:33" x14ac:dyDescent="0.35">
      <c r="A4" s="5" t="s">
        <v>41</v>
      </c>
      <c r="B4" s="7">
        <v>43298</v>
      </c>
      <c r="C4" s="8">
        <v>0.60458333333333336</v>
      </c>
      <c r="D4" s="5" t="s">
        <v>42</v>
      </c>
      <c r="E4" s="9">
        <v>2.3759999999999999</v>
      </c>
      <c r="F4" s="9">
        <v>30.115600000000001</v>
      </c>
      <c r="G4" s="9" t="s">
        <v>43</v>
      </c>
      <c r="H4" s="9">
        <v>3.633</v>
      </c>
      <c r="I4" s="9">
        <v>2587.2420999999999</v>
      </c>
      <c r="J4" s="9" t="s">
        <v>44</v>
      </c>
      <c r="K4" s="9">
        <v>3.14</v>
      </c>
      <c r="L4" s="9">
        <v>604.01840000000004</v>
      </c>
      <c r="M4" s="5"/>
      <c r="N4" s="4"/>
      <c r="O4" s="5"/>
      <c r="P4" s="5"/>
      <c r="Q4" s="4"/>
      <c r="R4" s="4"/>
      <c r="S4" s="5"/>
      <c r="T4" s="4"/>
      <c r="U4" s="4"/>
      <c r="AD4" s="7">
        <v>43126</v>
      </c>
    </row>
    <row r="5" spans="1:33" x14ac:dyDescent="0.35">
      <c r="A5" s="5" t="s">
        <v>41</v>
      </c>
      <c r="B5" s="7">
        <v>43298</v>
      </c>
      <c r="C5" s="8">
        <v>0.60803240740740738</v>
      </c>
      <c r="D5" s="5" t="s">
        <v>42</v>
      </c>
      <c r="E5" s="9">
        <v>2.383</v>
      </c>
      <c r="F5" s="9">
        <v>29.926400000000001</v>
      </c>
      <c r="G5" s="9" t="s">
        <v>43</v>
      </c>
      <c r="H5" s="9">
        <v>3.64</v>
      </c>
      <c r="I5" s="9">
        <v>2577.6383000000001</v>
      </c>
      <c r="J5" s="9" t="s">
        <v>44</v>
      </c>
      <c r="K5" s="9">
        <v>3.1459999999999999</v>
      </c>
      <c r="L5" s="9">
        <v>607.83140000000003</v>
      </c>
      <c r="M5" s="5"/>
      <c r="N5" s="4"/>
      <c r="O5" s="5"/>
      <c r="P5" s="5"/>
      <c r="Q5" s="4"/>
      <c r="R5" s="4"/>
      <c r="S5" s="5"/>
      <c r="T5" s="4"/>
      <c r="U5" s="4"/>
      <c r="AD5" s="7">
        <v>43126</v>
      </c>
    </row>
    <row r="6" spans="1:33" x14ac:dyDescent="0.35">
      <c r="A6" s="27" t="s">
        <v>45</v>
      </c>
      <c r="B6" s="28">
        <v>43298</v>
      </c>
      <c r="C6" s="29">
        <v>0.61148148148148151</v>
      </c>
      <c r="D6" s="27" t="s">
        <v>42</v>
      </c>
      <c r="E6" s="30">
        <v>2.38</v>
      </c>
      <c r="F6" s="30">
        <v>14.7468</v>
      </c>
      <c r="G6" s="30" t="s">
        <v>43</v>
      </c>
      <c r="H6" s="30">
        <v>3.64</v>
      </c>
      <c r="I6" s="30">
        <v>3382.8316</v>
      </c>
      <c r="J6" s="30" t="s">
        <v>44</v>
      </c>
      <c r="K6" s="30">
        <v>3.1429999999999998</v>
      </c>
      <c r="L6" s="30">
        <v>442.60840000000002</v>
      </c>
      <c r="O6" s="10">
        <f t="shared" ref="O6:O15" si="0">($O$2/$M$2)*F6</f>
        <v>2.0561434026159637</v>
      </c>
      <c r="R6" s="10">
        <f t="shared" ref="R6:R15" si="1">($R$2/$P$2)*I6</f>
        <v>510.02936345717302</v>
      </c>
      <c r="U6" s="10">
        <f>($S$2/$U$2)*L6</f>
        <v>661.2042756389817</v>
      </c>
      <c r="V6" s="3">
        <v>0</v>
      </c>
      <c r="W6" s="11" t="s">
        <v>33</v>
      </c>
      <c r="X6" s="2">
        <f>SLOPE(O6:O10,$V$6:$V$10)</f>
        <v>5.2355890612354905E-4</v>
      </c>
      <c r="Y6" s="2">
        <f>RSQ(O6:O10,$V$6:$V$10)</f>
        <v>0.17036822186397457</v>
      </c>
      <c r="Z6" s="2">
        <f>SLOPE($R6:$R10,$V$6:$V$10)</f>
        <v>4.5704032848154004</v>
      </c>
      <c r="AA6" s="2">
        <f>RSQ(R6:R10,$V$6:$V$10)</f>
        <v>0.98721506952684812</v>
      </c>
      <c r="AB6" s="2">
        <f>SLOPE(U6:U10,$V$6:$V$10)</f>
        <v>0.33188508281538359</v>
      </c>
      <c r="AC6" s="2">
        <f>RSQ(U6:U10,$V$6:$V$10)</f>
        <v>0.23109892450677266</v>
      </c>
      <c r="AD6" s="7">
        <v>43126</v>
      </c>
      <c r="AE6" s="2"/>
    </row>
    <row r="7" spans="1:33" x14ac:dyDescent="0.35">
      <c r="A7" s="27" t="s">
        <v>46</v>
      </c>
      <c r="B7" s="28">
        <v>43298</v>
      </c>
      <c r="C7" s="29">
        <v>0.61493055555555554</v>
      </c>
      <c r="D7" s="27" t="s">
        <v>42</v>
      </c>
      <c r="E7" s="30">
        <v>2.38</v>
      </c>
      <c r="F7" s="30">
        <v>14.472200000000001</v>
      </c>
      <c r="G7" s="30" t="s">
        <v>43</v>
      </c>
      <c r="H7" s="30">
        <v>3.64</v>
      </c>
      <c r="I7" s="30">
        <v>3633.9122000000002</v>
      </c>
      <c r="J7" s="30" t="s">
        <v>44</v>
      </c>
      <c r="K7" s="30">
        <v>3.14</v>
      </c>
      <c r="L7" s="30">
        <v>428.57139999999998</v>
      </c>
      <c r="O7" s="10">
        <f t="shared" si="0"/>
        <v>2.0178559790150237</v>
      </c>
      <c r="R7" s="10">
        <f t="shared" si="1"/>
        <v>547.88477387560624</v>
      </c>
      <c r="U7" s="10">
        <f>($S$2/$U$2)*L7</f>
        <v>640.23466815492941</v>
      </c>
      <c r="V7" s="3">
        <v>10</v>
      </c>
      <c r="W7" s="13" t="s">
        <v>34</v>
      </c>
      <c r="X7" s="2">
        <f>SLOPE($O11:$O15,$V$6:$V$10)</f>
        <v>-1.4793501981281044E-4</v>
      </c>
      <c r="Y7" s="2">
        <f>RSQ(O11:O15,$V$6:$V$10)</f>
        <v>6.0911577756287645E-2</v>
      </c>
      <c r="Z7" s="2">
        <f>SLOPE($R11:$R15,$V$6:$V$10)</f>
        <v>4.4384053965753063</v>
      </c>
      <c r="AA7" s="2">
        <f>RSQ(R11:R15,$V$6:$V$10)</f>
        <v>0.9069831775217575</v>
      </c>
      <c r="AB7" s="2">
        <f>SLOPE(U11:U15,$V$6:$V$10)</f>
        <v>7.6337318688842973E-3</v>
      </c>
      <c r="AC7" s="2">
        <f>RSQ(U11:U15,$V$6:$V$10)</f>
        <v>4.587828205109396E-4</v>
      </c>
      <c r="AD7" s="7">
        <v>43126</v>
      </c>
      <c r="AE7" s="2"/>
    </row>
    <row r="8" spans="1:33" x14ac:dyDescent="0.35">
      <c r="A8" s="27" t="s">
        <v>47</v>
      </c>
      <c r="B8" s="28">
        <v>43298</v>
      </c>
      <c r="C8" s="29">
        <v>0.61837962962962967</v>
      </c>
      <c r="D8" s="27" t="s">
        <v>42</v>
      </c>
      <c r="E8" s="30">
        <v>2.383</v>
      </c>
      <c r="F8" s="30">
        <v>14.795199999999999</v>
      </c>
      <c r="G8" s="30" t="s">
        <v>43</v>
      </c>
      <c r="H8" s="30">
        <v>3.64</v>
      </c>
      <c r="I8" s="30">
        <v>3889.6833999999999</v>
      </c>
      <c r="J8" s="30" t="s">
        <v>44</v>
      </c>
      <c r="K8" s="30">
        <v>3.1429999999999998</v>
      </c>
      <c r="L8" s="30">
        <v>437.38319999999999</v>
      </c>
      <c r="O8" s="10">
        <f t="shared" si="0"/>
        <v>2.0628918050277822</v>
      </c>
      <c r="R8" s="10">
        <f t="shared" si="1"/>
        <v>586.44738583851836</v>
      </c>
      <c r="U8" s="10">
        <f t="shared" ref="U8:U15" si="2">($S$2/$U$2)*L8</f>
        <v>653.39844867982595</v>
      </c>
      <c r="V8" s="3">
        <v>20</v>
      </c>
      <c r="W8" s="15" t="s">
        <v>35</v>
      </c>
      <c r="X8" s="2">
        <f>SLOPE($O20:$O24,$V$6:$V$10)</f>
        <v>-5.4321850819104343E-4</v>
      </c>
      <c r="Y8" s="2">
        <f>RSQ(O20:O24,$V$6:$V$10)</f>
        <v>0.10624224539096337</v>
      </c>
      <c r="Z8" s="2">
        <f>SLOPE($R20:$R24,$V$6:$V$10)</f>
        <v>3.9040732132151965</v>
      </c>
      <c r="AA8" s="2">
        <f>RSQ(R20:R24,$V$6:$V$10)</f>
        <v>0.87044871975875382</v>
      </c>
      <c r="AB8" s="2">
        <f>SLOPE($U20:$U24,$V$6:$V$10)</f>
        <v>-0.60422108152950726</v>
      </c>
      <c r="AC8" s="2">
        <f>RSQ(U20:U24,$V$6:$V$10)</f>
        <v>0.54721154553760376</v>
      </c>
      <c r="AD8" s="7">
        <v>43126</v>
      </c>
      <c r="AE8" s="2"/>
    </row>
    <row r="9" spans="1:33" x14ac:dyDescent="0.35">
      <c r="A9" s="27" t="s">
        <v>48</v>
      </c>
      <c r="B9" s="28">
        <v>43298</v>
      </c>
      <c r="C9" s="29">
        <v>0.62182870370370369</v>
      </c>
      <c r="D9" s="27" t="s">
        <v>42</v>
      </c>
      <c r="E9" s="30">
        <v>2.3860000000000001</v>
      </c>
      <c r="F9" s="30">
        <v>14.8383</v>
      </c>
      <c r="G9" s="30" t="s">
        <v>43</v>
      </c>
      <c r="H9" s="30">
        <v>3.6429999999999998</v>
      </c>
      <c r="I9" s="30">
        <v>4197.5731999999998</v>
      </c>
      <c r="J9" s="30" t="s">
        <v>44</v>
      </c>
      <c r="K9" s="30">
        <v>3.1459999999999999</v>
      </c>
      <c r="L9" s="30">
        <v>447.00409999999999</v>
      </c>
      <c r="O9" s="10">
        <f t="shared" si="0"/>
        <v>2.0689012294895468</v>
      </c>
      <c r="R9" s="10">
        <f t="shared" si="1"/>
        <v>632.86791670649188</v>
      </c>
      <c r="U9" s="10">
        <f t="shared" si="2"/>
        <v>667.77092831531206</v>
      </c>
      <c r="V9" s="3">
        <v>30</v>
      </c>
      <c r="W9" s="18" t="s">
        <v>36</v>
      </c>
      <c r="X9" s="2">
        <f>SLOPE($O25:$O29,$V$6:$V$10)</f>
        <v>-4.8037749647603413E-3</v>
      </c>
      <c r="Y9" s="2">
        <f>RSQ(O25:O29,$V$6:$V$10)</f>
        <v>0.97941702926818675</v>
      </c>
      <c r="Z9" s="2">
        <f>SLOPE($R25:$R29,$V$6:$V$10)</f>
        <v>29.492881967899635</v>
      </c>
      <c r="AA9" s="2">
        <f>RSQ(R25:R29,$V$6:$V$10)</f>
        <v>0.98102821734979295</v>
      </c>
      <c r="AB9" s="2">
        <f>SLOPE(U25:U29,$V$6:$V$10)</f>
        <v>5.8593000266405397E-2</v>
      </c>
      <c r="AC9" s="2">
        <f>RSQ(U25:U29,$V$6:$V$10)</f>
        <v>6.7553754520659828E-2</v>
      </c>
      <c r="AD9" s="7">
        <v>43126</v>
      </c>
      <c r="AE9" s="2"/>
    </row>
    <row r="10" spans="1:33" x14ac:dyDescent="0.35">
      <c r="A10" s="27" t="s">
        <v>49</v>
      </c>
      <c r="B10" s="28">
        <v>43298</v>
      </c>
      <c r="C10" s="29">
        <v>0.62527777777777771</v>
      </c>
      <c r="D10" s="27" t="s">
        <v>42</v>
      </c>
      <c r="E10" s="30">
        <v>2.3860000000000001</v>
      </c>
      <c r="F10" s="30">
        <v>14.7515</v>
      </c>
      <c r="G10" s="30" t="s">
        <v>43</v>
      </c>
      <c r="H10" s="30">
        <v>3.6429999999999998</v>
      </c>
      <c r="I10" s="30">
        <v>4616.6887999999999</v>
      </c>
      <c r="J10" s="30" t="s">
        <v>44</v>
      </c>
      <c r="K10" s="30">
        <v>3.1459999999999999</v>
      </c>
      <c r="L10" s="30">
        <v>444.50020000000001</v>
      </c>
      <c r="O10" s="10">
        <f t="shared" si="0"/>
        <v>2.0567987226848796</v>
      </c>
      <c r="R10" s="10">
        <f t="shared" si="1"/>
        <v>696.05795628250019</v>
      </c>
      <c r="U10" s="10">
        <f t="shared" si="2"/>
        <v>664.03039969955955</v>
      </c>
      <c r="V10" s="3">
        <v>40</v>
      </c>
      <c r="W10" s="20" t="s">
        <v>37</v>
      </c>
      <c r="X10" s="2">
        <f>SLOPE($O34:$O38,$V$6:$V$10)</f>
        <v>-1.9714577246523006E-3</v>
      </c>
      <c r="Y10" s="2">
        <f>RSQ(O34:O38,$V$6:$V$10)</f>
        <v>0.84478435303426824</v>
      </c>
      <c r="Z10" s="2">
        <f>SLOPE($R34:$R38,$V$6:$V$10)</f>
        <v>28.666636388056244</v>
      </c>
      <c r="AA10" s="2">
        <f>RSQ(R34:R38,$V$6:$V$10)</f>
        <v>0.89909886236454961</v>
      </c>
      <c r="AB10" s="2">
        <f>SLOPE(U34:U38,$V$6:$V$10)</f>
        <v>0.52157659729265449</v>
      </c>
      <c r="AC10" s="2">
        <f>RSQ(U34:U38,$V$6:$V$10)</f>
        <v>0.6763405155106359</v>
      </c>
      <c r="AD10" s="7">
        <v>43126</v>
      </c>
      <c r="AE10" s="2"/>
    </row>
    <row r="11" spans="1:33" x14ac:dyDescent="0.35">
      <c r="A11" s="27" t="s">
        <v>50</v>
      </c>
      <c r="B11" s="28">
        <v>43298</v>
      </c>
      <c r="C11" s="29">
        <v>0.62872685185185184</v>
      </c>
      <c r="D11" s="27" t="s">
        <v>42</v>
      </c>
      <c r="E11" s="30">
        <v>2.3759999999999999</v>
      </c>
      <c r="F11" s="30">
        <v>14.927</v>
      </c>
      <c r="G11" s="30" t="s">
        <v>43</v>
      </c>
      <c r="H11" s="30">
        <v>3.6360000000000001</v>
      </c>
      <c r="I11" s="30">
        <v>3395.3290000000002</v>
      </c>
      <c r="J11" s="30" t="s">
        <v>44</v>
      </c>
      <c r="K11" s="30">
        <v>3.14</v>
      </c>
      <c r="L11" s="30">
        <v>439.16539999999998</v>
      </c>
      <c r="O11" s="12">
        <f t="shared" si="0"/>
        <v>2.0812686529178186</v>
      </c>
      <c r="R11" s="12">
        <f t="shared" si="1"/>
        <v>511.9135958756209</v>
      </c>
      <c r="U11" s="12">
        <f t="shared" si="2"/>
        <v>656.06084338368555</v>
      </c>
      <c r="V11" s="3"/>
      <c r="W11" s="21" t="s">
        <v>38</v>
      </c>
      <c r="X11" s="2">
        <f>SLOPE($O39:$O43,$V$6:$V$10)</f>
        <v>-8.2817119432812784E-3</v>
      </c>
      <c r="Y11" s="2">
        <f>RSQ(O39:O43,$V$6:$V$10)</f>
        <v>0.96426903041037704</v>
      </c>
      <c r="Z11" s="2">
        <f>SLOPE($R39:$R43,$V$6:$V$10)</f>
        <v>8.6671582372155456</v>
      </c>
      <c r="AA11" s="2">
        <f>RSQ(R39:R43,$V$6:$V$10)</f>
        <v>0.98401462821189156</v>
      </c>
      <c r="AB11" s="2">
        <f>SLOPE($U39:$U43,$V$6:$V$10)</f>
        <v>-0.22608693708423711</v>
      </c>
      <c r="AC11" s="2">
        <f>RSQ(U39:U43,$V$6:$V$10)</f>
        <v>0.7275051468552145</v>
      </c>
      <c r="AD11" s="7">
        <v>43126</v>
      </c>
      <c r="AE11" s="2"/>
    </row>
    <row r="12" spans="1:33" x14ac:dyDescent="0.35">
      <c r="A12" s="27" t="s">
        <v>51</v>
      </c>
      <c r="B12" s="28">
        <v>43298</v>
      </c>
      <c r="C12" s="29">
        <v>0.63217592592592597</v>
      </c>
      <c r="D12" s="27" t="s">
        <v>42</v>
      </c>
      <c r="E12" s="30">
        <v>2.38</v>
      </c>
      <c r="F12" s="30">
        <v>14.932700000000001</v>
      </c>
      <c r="G12" s="30" t="s">
        <v>43</v>
      </c>
      <c r="H12" s="30">
        <v>3.64</v>
      </c>
      <c r="I12" s="30">
        <v>4094.2186000000002</v>
      </c>
      <c r="J12" s="30" t="s">
        <v>44</v>
      </c>
      <c r="K12" s="30">
        <v>3.1429999999999998</v>
      </c>
      <c r="L12" s="30">
        <v>445.13619999999997</v>
      </c>
      <c r="O12" s="12">
        <f t="shared" si="0"/>
        <v>2.082063402788632</v>
      </c>
      <c r="R12" s="12">
        <f t="shared" si="1"/>
        <v>617.28514845743973</v>
      </c>
      <c r="U12" s="12">
        <f t="shared" si="2"/>
        <v>664.98050801044189</v>
      </c>
      <c r="V12" s="3"/>
      <c r="W12" s="23" t="s">
        <v>39</v>
      </c>
      <c r="X12" s="2">
        <f>SLOPE($O48:$O52,$V$6:$V$10)</f>
        <v>-6.5700716951926407E-3</v>
      </c>
      <c r="Y12" s="2">
        <f>RSQ(O48:O52,$V$6:$V$10)</f>
        <v>0.96029615513664635</v>
      </c>
      <c r="Z12" s="2">
        <f>SLOPE($R48:$R52,$V$6:$V$10)</f>
        <v>3.1389562556798647</v>
      </c>
      <c r="AA12" s="2">
        <f>RSQ(R48:R52,$V$6:$V$10)</f>
        <v>0.95042028549587776</v>
      </c>
      <c r="AB12" s="2">
        <f>SLOPE(U48:U52,$V$6:$V$10)</f>
        <v>0.51634886746709685</v>
      </c>
      <c r="AC12" s="2">
        <f>RSQ(U48:U52,$V$6:$V$10)</f>
        <v>0.9740726427314006</v>
      </c>
      <c r="AD12" s="7">
        <v>43126</v>
      </c>
      <c r="AE12" s="2"/>
    </row>
    <row r="13" spans="1:33" x14ac:dyDescent="0.35">
      <c r="A13" s="27" t="s">
        <v>52</v>
      </c>
      <c r="B13" s="28">
        <v>43298</v>
      </c>
      <c r="C13" s="29">
        <v>0.635625</v>
      </c>
      <c r="D13" s="27" t="s">
        <v>42</v>
      </c>
      <c r="E13" s="30">
        <v>2.383</v>
      </c>
      <c r="F13" s="30">
        <v>14.8698</v>
      </c>
      <c r="G13" s="30" t="s">
        <v>43</v>
      </c>
      <c r="H13" s="30">
        <v>3.6429999999999998</v>
      </c>
      <c r="I13" s="30">
        <v>4049.1183999999998</v>
      </c>
      <c r="J13" s="30" t="s">
        <v>44</v>
      </c>
      <c r="K13" s="30">
        <v>3.1459999999999999</v>
      </c>
      <c r="L13" s="30">
        <v>434.86110000000002</v>
      </c>
      <c r="O13" s="12">
        <f t="shared" si="0"/>
        <v>2.073293268249305</v>
      </c>
      <c r="Q13" s="12">
        <f>($R$2/$P$2)*I13</f>
        <v>610.48539339490821</v>
      </c>
      <c r="U13" s="12">
        <f t="shared" si="2"/>
        <v>649.63073143001986</v>
      </c>
      <c r="V13" s="3"/>
      <c r="W13" s="25" t="s">
        <v>40</v>
      </c>
      <c r="X13" s="2">
        <f>SLOPE($O53:$O57,$V$6:$V$10)</f>
        <v>-6.0295023532376257E-3</v>
      </c>
      <c r="Y13" s="2">
        <f>RSQ(O53:O57,$V$6:$V$10)</f>
        <v>0.8741683888473748</v>
      </c>
      <c r="Z13" s="2">
        <f>SLOPE($R53:$R57,$V$6:$V$10)</f>
        <v>4.1324226003294955</v>
      </c>
      <c r="AA13" s="2">
        <f>RSQ(R53:R57,$V$6:$V$10)</f>
        <v>0.99957716590744439</v>
      </c>
      <c r="AB13" s="2">
        <f>SLOPE(U53:U57,$V$6:$V$10)</f>
        <v>-4.9266701233635787E-2</v>
      </c>
      <c r="AC13" s="2">
        <f>RSQ(U53:U57,$V$6:$V$10)</f>
        <v>4.9416737226434616E-2</v>
      </c>
      <c r="AD13" s="7">
        <v>43126</v>
      </c>
      <c r="AE13" s="2"/>
    </row>
    <row r="14" spans="1:33" x14ac:dyDescent="0.35">
      <c r="A14" s="27" t="s">
        <v>53</v>
      </c>
      <c r="B14" s="28">
        <v>43298</v>
      </c>
      <c r="C14" s="29">
        <v>0.63906249999999998</v>
      </c>
      <c r="D14" s="27" t="s">
        <v>42</v>
      </c>
      <c r="E14" s="30">
        <v>2.38</v>
      </c>
      <c r="F14" s="30">
        <v>14.782999999999999</v>
      </c>
      <c r="G14" s="30" t="s">
        <v>43</v>
      </c>
      <c r="H14" s="30">
        <v>3.64</v>
      </c>
      <c r="I14" s="30">
        <v>4379.3172000000004</v>
      </c>
      <c r="J14" s="30" t="s">
        <v>44</v>
      </c>
      <c r="K14" s="30">
        <v>3.14</v>
      </c>
      <c r="L14" s="30">
        <v>440.12580000000003</v>
      </c>
      <c r="O14" s="12">
        <f t="shared" si="0"/>
        <v>2.0611907614446379</v>
      </c>
      <c r="R14" s="12">
        <f t="shared" si="1"/>
        <v>660.26945115832825</v>
      </c>
      <c r="U14" s="12">
        <f t="shared" si="2"/>
        <v>657.49556668835783</v>
      </c>
      <c r="AD14" s="7">
        <v>43126</v>
      </c>
    </row>
    <row r="15" spans="1:33" x14ac:dyDescent="0.35">
      <c r="A15" s="27" t="s">
        <v>54</v>
      </c>
      <c r="B15" s="28">
        <v>43298</v>
      </c>
      <c r="C15" s="29">
        <v>0.642511574074074</v>
      </c>
      <c r="D15" s="27" t="s">
        <v>42</v>
      </c>
      <c r="E15" s="30">
        <v>2.383</v>
      </c>
      <c r="F15" s="30">
        <v>14.9488</v>
      </c>
      <c r="G15" s="30" t="s">
        <v>43</v>
      </c>
      <c r="H15" s="30">
        <v>3.64</v>
      </c>
      <c r="I15" s="30">
        <v>4724.6927999999998</v>
      </c>
      <c r="J15" s="30" t="s">
        <v>44</v>
      </c>
      <c r="K15" s="30">
        <v>3.1429999999999998</v>
      </c>
      <c r="L15" s="30">
        <v>441.92610000000002</v>
      </c>
      <c r="O15" s="12">
        <f t="shared" si="0"/>
        <v>2.0843082225991751</v>
      </c>
      <c r="R15" s="12">
        <f t="shared" si="1"/>
        <v>712.34171435394194</v>
      </c>
      <c r="U15" s="12">
        <f t="shared" si="2"/>
        <v>660.1850006381718</v>
      </c>
      <c r="AD15" s="7">
        <v>43126</v>
      </c>
    </row>
    <row r="16" spans="1:33" x14ac:dyDescent="0.35">
      <c r="A16" s="5" t="s">
        <v>41</v>
      </c>
      <c r="B16" s="7">
        <v>43298</v>
      </c>
      <c r="C16" s="8">
        <v>0.64596064814814813</v>
      </c>
      <c r="D16" s="5" t="s">
        <v>42</v>
      </c>
      <c r="E16" s="9">
        <v>2.383</v>
      </c>
      <c r="F16" s="9">
        <v>29.700900000000001</v>
      </c>
      <c r="G16" s="9" t="s">
        <v>43</v>
      </c>
      <c r="H16" s="9">
        <v>3.64</v>
      </c>
      <c r="I16" s="9">
        <v>2583.1974</v>
      </c>
      <c r="J16" s="9" t="s">
        <v>44</v>
      </c>
      <c r="K16" s="9">
        <v>3.1429999999999998</v>
      </c>
      <c r="L16" s="9">
        <v>599.66269999999997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43126</v>
      </c>
    </row>
    <row r="17" spans="1:30" x14ac:dyDescent="0.35">
      <c r="A17" s="5" t="s">
        <v>41</v>
      </c>
      <c r="B17" s="7">
        <v>43298</v>
      </c>
      <c r="C17" s="8">
        <v>0.64940972222222226</v>
      </c>
      <c r="D17" s="5" t="s">
        <v>42</v>
      </c>
      <c r="E17" s="9">
        <v>2.38</v>
      </c>
      <c r="F17" s="9">
        <v>29.97</v>
      </c>
      <c r="G17" s="9" t="s">
        <v>43</v>
      </c>
      <c r="H17" s="9">
        <v>3.6360000000000001</v>
      </c>
      <c r="I17" s="9">
        <v>2587.0266999999999</v>
      </c>
      <c r="J17" s="9" t="s">
        <v>44</v>
      </c>
      <c r="K17" s="9">
        <v>3.14</v>
      </c>
      <c r="L17" s="9">
        <v>602.7749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43126</v>
      </c>
    </row>
    <row r="18" spans="1:30" x14ac:dyDescent="0.35">
      <c r="A18" s="5" t="s">
        <v>41</v>
      </c>
      <c r="B18" s="7">
        <v>43298</v>
      </c>
      <c r="C18" s="8">
        <v>0.65285879629629628</v>
      </c>
      <c r="D18" s="5" t="s">
        <v>42</v>
      </c>
      <c r="E18" s="9">
        <v>2.383</v>
      </c>
      <c r="F18" s="9">
        <v>30.272600000000001</v>
      </c>
      <c r="G18" s="9" t="s">
        <v>43</v>
      </c>
      <c r="H18" s="9">
        <v>3.6429999999999998</v>
      </c>
      <c r="I18" s="9">
        <v>2597.5356000000002</v>
      </c>
      <c r="J18" s="9" t="s">
        <v>44</v>
      </c>
      <c r="K18" s="9">
        <v>3.1459999999999999</v>
      </c>
      <c r="L18" s="9">
        <v>603.20460000000003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43126</v>
      </c>
    </row>
    <row r="19" spans="1:30" x14ac:dyDescent="0.35">
      <c r="A19" s="5" t="s">
        <v>41</v>
      </c>
      <c r="B19" s="7">
        <v>43298</v>
      </c>
      <c r="C19" s="8">
        <v>0.65629629629629627</v>
      </c>
      <c r="D19" s="5" t="s">
        <v>42</v>
      </c>
      <c r="E19" s="9">
        <v>2.3860000000000001</v>
      </c>
      <c r="F19" s="9">
        <v>30.003399999999999</v>
      </c>
      <c r="G19" s="9" t="s">
        <v>43</v>
      </c>
      <c r="H19" s="9">
        <v>3.6429999999999998</v>
      </c>
      <c r="I19" s="9">
        <v>2597.1068</v>
      </c>
      <c r="J19" s="9" t="s">
        <v>44</v>
      </c>
      <c r="K19" s="9">
        <v>3.1459999999999999</v>
      </c>
      <c r="L19" s="9">
        <v>603.17280000000005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43126</v>
      </c>
    </row>
    <row r="20" spans="1:30" x14ac:dyDescent="0.35">
      <c r="A20" s="27" t="s">
        <v>55</v>
      </c>
      <c r="B20" s="28">
        <v>43298</v>
      </c>
      <c r="C20" s="29">
        <v>0.6597453703703704</v>
      </c>
      <c r="D20" s="27" t="s">
        <v>42</v>
      </c>
      <c r="E20" s="30">
        <v>2.38</v>
      </c>
      <c r="F20" s="30">
        <v>15.0466</v>
      </c>
      <c r="G20" s="30" t="s">
        <v>43</v>
      </c>
      <c r="H20" s="30">
        <v>3.6360000000000001</v>
      </c>
      <c r="I20" s="30">
        <v>3505.7874000000002</v>
      </c>
      <c r="J20" s="30" t="s">
        <v>44</v>
      </c>
      <c r="K20" s="30">
        <v>3.14</v>
      </c>
      <c r="L20" s="30">
        <v>450.69099999999997</v>
      </c>
      <c r="O20" s="14">
        <f t="shared" ref="O20:O29" si="3">($O$2/$M$2)*F20</f>
        <v>2.0979444572247101</v>
      </c>
      <c r="P20" s="3"/>
      <c r="R20" s="14">
        <f t="shared" ref="R20:R29" si="4">($R$2/$P$2)*I20</f>
        <v>528.56740372124284</v>
      </c>
      <c r="S20" s="3"/>
      <c r="U20" s="14">
        <f t="shared" ref="U20:U29" si="5">($S$2/$U$2)*L20</f>
        <v>673.27871814454556</v>
      </c>
      <c r="AD20" s="7">
        <v>43126</v>
      </c>
    </row>
    <row r="21" spans="1:30" x14ac:dyDescent="0.35">
      <c r="A21" s="27" t="s">
        <v>56</v>
      </c>
      <c r="B21" s="28">
        <v>43298</v>
      </c>
      <c r="C21" s="29">
        <v>0.66318287037037038</v>
      </c>
      <c r="D21" s="27" t="s">
        <v>42</v>
      </c>
      <c r="E21" s="30">
        <v>2.383</v>
      </c>
      <c r="F21" s="30">
        <v>14.6302</v>
      </c>
      <c r="G21" s="30" t="s">
        <v>43</v>
      </c>
      <c r="H21" s="30">
        <v>3.64</v>
      </c>
      <c r="I21" s="30">
        <v>4064.4007999999999</v>
      </c>
      <c r="J21" s="30" t="s">
        <v>44</v>
      </c>
      <c r="K21" s="30">
        <v>3.1459999999999999</v>
      </c>
      <c r="L21" s="30">
        <v>442.95319999999998</v>
      </c>
      <c r="O21" s="14">
        <f t="shared" si="3"/>
        <v>2.039885887714763</v>
      </c>
      <c r="P21" s="3"/>
      <c r="R21" s="14">
        <f t="shared" si="4"/>
        <v>612.78952013420496</v>
      </c>
      <c r="S21" s="3"/>
      <c r="U21" s="14">
        <f t="shared" si="5"/>
        <v>661.71936580500733</v>
      </c>
      <c r="AD21" s="7">
        <v>43126</v>
      </c>
    </row>
    <row r="22" spans="1:30" x14ac:dyDescent="0.35">
      <c r="A22" s="27" t="s">
        <v>57</v>
      </c>
      <c r="B22" s="28">
        <v>43298</v>
      </c>
      <c r="C22" s="29">
        <v>0.66663194444444451</v>
      </c>
      <c r="D22" s="27" t="s">
        <v>42</v>
      </c>
      <c r="E22" s="30">
        <v>2.383</v>
      </c>
      <c r="F22" s="30">
        <v>14.912800000000001</v>
      </c>
      <c r="G22" s="30" t="s">
        <v>43</v>
      </c>
      <c r="H22" s="30">
        <v>3.64</v>
      </c>
      <c r="I22" s="30">
        <v>4120.9840999999997</v>
      </c>
      <c r="J22" s="30" t="s">
        <v>44</v>
      </c>
      <c r="K22" s="30">
        <v>3.1429999999999998</v>
      </c>
      <c r="L22" s="30">
        <v>429.06220000000002</v>
      </c>
      <c r="O22" s="14">
        <f t="shared" si="3"/>
        <v>2.0792887497308801</v>
      </c>
      <c r="P22" s="3"/>
      <c r="R22" s="14">
        <f t="shared" si="4"/>
        <v>621.32058165122112</v>
      </c>
      <c r="S22" s="3"/>
      <c r="U22" s="14">
        <f t="shared" si="5"/>
        <v>640.96786494578032</v>
      </c>
      <c r="AD22" s="7">
        <v>43126</v>
      </c>
    </row>
    <row r="23" spans="1:30" x14ac:dyDescent="0.35">
      <c r="A23" s="27" t="s">
        <v>58</v>
      </c>
      <c r="B23" s="28">
        <v>43298</v>
      </c>
      <c r="C23" s="29">
        <v>0.6700694444444445</v>
      </c>
      <c r="D23" s="27" t="s">
        <v>42</v>
      </c>
      <c r="E23" s="30">
        <v>2.383</v>
      </c>
      <c r="F23" s="30">
        <v>14.991400000000001</v>
      </c>
      <c r="G23" s="30" t="s">
        <v>43</v>
      </c>
      <c r="H23" s="30">
        <v>3.64</v>
      </c>
      <c r="I23" s="30">
        <v>4350.0676000000003</v>
      </c>
      <c r="J23" s="30" t="s">
        <v>44</v>
      </c>
      <c r="K23" s="30">
        <v>3.1429999999999998</v>
      </c>
      <c r="L23" s="30">
        <v>432.7242</v>
      </c>
      <c r="O23" s="14">
        <f t="shared" si="3"/>
        <v>2.0902479321599912</v>
      </c>
      <c r="P23" s="3"/>
      <c r="R23" s="14">
        <f t="shared" si="4"/>
        <v>655.85949032274402</v>
      </c>
      <c r="S23" s="3"/>
      <c r="U23" s="14">
        <f t="shared" si="5"/>
        <v>646.43845713831422</v>
      </c>
      <c r="AD23" s="7">
        <v>43126</v>
      </c>
    </row>
    <row r="24" spans="1:30" x14ac:dyDescent="0.35">
      <c r="A24" s="27" t="s">
        <v>59</v>
      </c>
      <c r="B24" s="28">
        <v>43298</v>
      </c>
      <c r="C24" s="29">
        <v>0.67351851851851852</v>
      </c>
      <c r="D24" s="27" t="s">
        <v>42</v>
      </c>
      <c r="E24" s="30">
        <v>2.3759999999999999</v>
      </c>
      <c r="F24" s="30">
        <v>14.671200000000001</v>
      </c>
      <c r="G24" s="30" t="s">
        <v>43</v>
      </c>
      <c r="H24" s="30">
        <v>3.6360000000000001</v>
      </c>
      <c r="I24" s="30">
        <v>4179.9034000000001</v>
      </c>
      <c r="J24" s="30" t="s">
        <v>44</v>
      </c>
      <c r="K24" s="30">
        <v>3.14</v>
      </c>
      <c r="L24" s="30">
        <v>435.58229999999998</v>
      </c>
      <c r="O24" s="14">
        <f t="shared" si="3"/>
        <v>2.0456025095925439</v>
      </c>
      <c r="P24" s="3"/>
      <c r="Q24" s="14">
        <f>($R$2/$P$2)*I24</f>
        <v>630.20384177990809</v>
      </c>
      <c r="S24" s="3"/>
      <c r="U24" s="14">
        <f t="shared" si="5"/>
        <v>650.70811840141675</v>
      </c>
      <c r="AD24" s="7">
        <v>43126</v>
      </c>
    </row>
    <row r="25" spans="1:30" x14ac:dyDescent="0.35">
      <c r="A25" s="27" t="s">
        <v>60</v>
      </c>
      <c r="B25" s="28">
        <v>43298</v>
      </c>
      <c r="C25" s="29">
        <v>0.6769560185185185</v>
      </c>
      <c r="D25" s="27" t="s">
        <v>42</v>
      </c>
      <c r="E25" s="30">
        <v>2.3860000000000001</v>
      </c>
      <c r="F25" s="30">
        <v>14.5962</v>
      </c>
      <c r="G25" s="30" t="s">
        <v>43</v>
      </c>
      <c r="H25" s="30">
        <v>3.6429999999999998</v>
      </c>
      <c r="I25" s="30">
        <v>3611.9173999999998</v>
      </c>
      <c r="J25" s="30" t="s">
        <v>44</v>
      </c>
      <c r="K25" s="30">
        <v>3.1459999999999999</v>
      </c>
      <c r="L25" s="30">
        <v>447.35919999999999</v>
      </c>
      <c r="O25" s="17">
        <f t="shared" si="3"/>
        <v>2.0351452744502621</v>
      </c>
      <c r="P25" s="3"/>
      <c r="R25" s="17">
        <f t="shared" si="4"/>
        <v>544.56861889958918</v>
      </c>
      <c r="S25" s="3"/>
      <c r="U25" s="17">
        <f t="shared" si="5"/>
        <v>668.30140545555469</v>
      </c>
      <c r="AD25" s="7">
        <v>43126</v>
      </c>
    </row>
    <row r="26" spans="1:30" x14ac:dyDescent="0.35">
      <c r="A26" s="27" t="s">
        <v>61</v>
      </c>
      <c r="B26" s="28">
        <v>43298</v>
      </c>
      <c r="C26" s="29">
        <v>0.68040509259259263</v>
      </c>
      <c r="D26" s="27" t="s">
        <v>42</v>
      </c>
      <c r="E26" s="30">
        <v>2.3860000000000001</v>
      </c>
      <c r="F26" s="30">
        <v>14.1271</v>
      </c>
      <c r="G26" s="30" t="s">
        <v>43</v>
      </c>
      <c r="H26" s="30">
        <v>3.64</v>
      </c>
      <c r="I26" s="30">
        <v>6429.3770000000004</v>
      </c>
      <c r="J26" s="30" t="s">
        <v>44</v>
      </c>
      <c r="K26" s="30">
        <v>3.1459999999999999</v>
      </c>
      <c r="L26" s="30">
        <v>441.57139999999998</v>
      </c>
      <c r="O26" s="17">
        <f t="shared" si="3"/>
        <v>1.9697387543803386</v>
      </c>
      <c r="P26" s="3"/>
      <c r="R26" s="17">
        <f t="shared" si="4"/>
        <v>969.35687213522215</v>
      </c>
      <c r="S26" s="3"/>
      <c r="U26" s="17">
        <f t="shared" si="5"/>
        <v>659.65512105032587</v>
      </c>
      <c r="AD26" s="7">
        <v>43126</v>
      </c>
    </row>
    <row r="27" spans="1:30" x14ac:dyDescent="0.35">
      <c r="A27" s="27" t="s">
        <v>62</v>
      </c>
      <c r="B27" s="28">
        <v>43298</v>
      </c>
      <c r="C27" s="29">
        <v>0.68384259259259261</v>
      </c>
      <c r="D27" s="27" t="s">
        <v>42</v>
      </c>
      <c r="E27" s="30">
        <v>2.38</v>
      </c>
      <c r="F27" s="30">
        <v>13.767799999999999</v>
      </c>
      <c r="G27" s="30" t="s">
        <v>43</v>
      </c>
      <c r="H27" s="30">
        <v>3.6360000000000001</v>
      </c>
      <c r="I27" s="30">
        <v>8527.3587000000007</v>
      </c>
      <c r="J27" s="30" t="s">
        <v>44</v>
      </c>
      <c r="K27" s="30">
        <v>3.14</v>
      </c>
      <c r="L27" s="30">
        <v>446.24579999999997</v>
      </c>
      <c r="O27" s="17">
        <f t="shared" si="3"/>
        <v>1.9196416265587153</v>
      </c>
      <c r="P27" s="3"/>
      <c r="R27" s="17">
        <f t="shared" si="4"/>
        <v>1285.6694757527944</v>
      </c>
      <c r="S27" s="3"/>
      <c r="U27" s="17">
        <f t="shared" si="5"/>
        <v>666.63811835911361</v>
      </c>
      <c r="AD27" s="7">
        <v>43126</v>
      </c>
    </row>
    <row r="28" spans="1:30" x14ac:dyDescent="0.35">
      <c r="A28" s="27" t="s">
        <v>63</v>
      </c>
      <c r="B28" s="28">
        <v>43298</v>
      </c>
      <c r="C28" s="29">
        <v>0.68729166666666675</v>
      </c>
      <c r="D28" s="27" t="s">
        <v>42</v>
      </c>
      <c r="E28" s="30">
        <v>2.38</v>
      </c>
      <c r="F28" s="30">
        <v>13.4146</v>
      </c>
      <c r="G28" s="30" t="s">
        <v>43</v>
      </c>
      <c r="H28" s="30">
        <v>3.633</v>
      </c>
      <c r="I28" s="30">
        <v>9994.8130000000001</v>
      </c>
      <c r="J28" s="30" t="s">
        <v>44</v>
      </c>
      <c r="K28" s="30">
        <v>3.1360000000000001</v>
      </c>
      <c r="L28" s="30">
        <v>445.5324</v>
      </c>
      <c r="O28" s="17">
        <f t="shared" si="3"/>
        <v>1.8703950205286641</v>
      </c>
      <c r="P28" s="3"/>
      <c r="R28" s="17">
        <f t="shared" si="4"/>
        <v>1506.9174925123314</v>
      </c>
      <c r="S28" s="3"/>
      <c r="U28" s="17">
        <f t="shared" si="5"/>
        <v>665.57238365945398</v>
      </c>
      <c r="AD28" s="7">
        <v>43126</v>
      </c>
    </row>
    <row r="29" spans="1:30" x14ac:dyDescent="0.35">
      <c r="A29" s="27" t="s">
        <v>64</v>
      </c>
      <c r="B29" s="28">
        <v>43298</v>
      </c>
      <c r="C29" s="29">
        <v>0.69074074074074077</v>
      </c>
      <c r="D29" s="27" t="s">
        <v>42</v>
      </c>
      <c r="E29" s="30">
        <v>2.383</v>
      </c>
      <c r="F29" s="30">
        <v>13.229799999999999</v>
      </c>
      <c r="G29" s="30" t="s">
        <v>43</v>
      </c>
      <c r="H29" s="30">
        <v>3.64</v>
      </c>
      <c r="I29" s="30">
        <v>11609.9552</v>
      </c>
      <c r="J29" s="30" t="s">
        <v>44</v>
      </c>
      <c r="K29" s="30">
        <v>3.1429999999999998</v>
      </c>
      <c r="L29" s="30">
        <v>447.33980000000003</v>
      </c>
      <c r="O29" s="17">
        <f t="shared" si="3"/>
        <v>1.8446283931380822</v>
      </c>
      <c r="P29" s="3"/>
      <c r="R29" s="17">
        <f t="shared" si="4"/>
        <v>1750.4324071060162</v>
      </c>
      <c r="S29" s="3"/>
      <c r="U29" s="17">
        <f t="shared" si="5"/>
        <v>668.27242416431091</v>
      </c>
      <c r="AD29" s="7">
        <v>43126</v>
      </c>
    </row>
    <row r="30" spans="1:30" x14ac:dyDescent="0.35">
      <c r="A30" s="5" t="s">
        <v>41</v>
      </c>
      <c r="B30" s="7">
        <v>43298</v>
      </c>
      <c r="C30" s="8">
        <v>0.69418981481481479</v>
      </c>
      <c r="D30" s="5" t="s">
        <v>42</v>
      </c>
      <c r="E30" s="9">
        <v>2.3860000000000001</v>
      </c>
      <c r="F30" s="9">
        <v>30.070699999999999</v>
      </c>
      <c r="G30" s="9" t="s">
        <v>43</v>
      </c>
      <c r="H30" s="9">
        <v>3.6459999999999999</v>
      </c>
      <c r="I30" s="9">
        <v>2600.951</v>
      </c>
      <c r="J30" s="9" t="s">
        <v>44</v>
      </c>
      <c r="K30" s="9">
        <v>3.15</v>
      </c>
      <c r="L30" s="9">
        <v>604.75459999999998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43126</v>
      </c>
    </row>
    <row r="31" spans="1:30" x14ac:dyDescent="0.35">
      <c r="A31" s="5" t="s">
        <v>41</v>
      </c>
      <c r="B31" s="7">
        <v>43298</v>
      </c>
      <c r="C31" s="8">
        <v>0.69762731481481488</v>
      </c>
      <c r="D31" s="5" t="s">
        <v>42</v>
      </c>
      <c r="E31" s="9">
        <v>2.38</v>
      </c>
      <c r="F31" s="9">
        <v>30.380500000000001</v>
      </c>
      <c r="G31" s="9" t="s">
        <v>43</v>
      </c>
      <c r="H31" s="9">
        <v>3.64</v>
      </c>
      <c r="I31" s="9">
        <v>2589.3877000000002</v>
      </c>
      <c r="J31" s="9" t="s">
        <v>44</v>
      </c>
      <c r="K31" s="9">
        <v>3.14</v>
      </c>
      <c r="L31" s="9">
        <v>605.50570000000005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43126</v>
      </c>
    </row>
    <row r="32" spans="1:30" x14ac:dyDescent="0.35">
      <c r="A32" s="5" t="s">
        <v>41</v>
      </c>
      <c r="B32" s="7">
        <v>43298</v>
      </c>
      <c r="C32" s="8">
        <v>0.70107638888888879</v>
      </c>
      <c r="D32" s="5" t="s">
        <v>42</v>
      </c>
      <c r="E32" s="9">
        <v>2.3759999999999999</v>
      </c>
      <c r="F32" s="9">
        <v>30.0365</v>
      </c>
      <c r="G32" s="9" t="s">
        <v>43</v>
      </c>
      <c r="H32" s="9">
        <v>3.6360000000000001</v>
      </c>
      <c r="I32" s="9">
        <v>2583.8939999999998</v>
      </c>
      <c r="J32" s="9" t="s">
        <v>44</v>
      </c>
      <c r="K32" s="9">
        <v>3.14</v>
      </c>
      <c r="L32" s="9">
        <v>603.8347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43126</v>
      </c>
    </row>
    <row r="33" spans="1:30" x14ac:dyDescent="0.35">
      <c r="A33" s="5" t="s">
        <v>41</v>
      </c>
      <c r="B33" s="7">
        <v>43298</v>
      </c>
      <c r="C33" s="8">
        <v>0.70452546296296292</v>
      </c>
      <c r="D33" s="5" t="s">
        <v>42</v>
      </c>
      <c r="E33" s="9">
        <v>2.3860000000000001</v>
      </c>
      <c r="F33" s="9">
        <v>30.584399999999999</v>
      </c>
      <c r="G33" s="9" t="s">
        <v>43</v>
      </c>
      <c r="H33" s="9">
        <v>3.6459999999999999</v>
      </c>
      <c r="I33" s="9">
        <v>2590.7501999999999</v>
      </c>
      <c r="J33" s="9" t="s">
        <v>44</v>
      </c>
      <c r="K33" s="9">
        <v>3.15</v>
      </c>
      <c r="L33" s="9">
        <v>610.79280000000006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43126</v>
      </c>
    </row>
    <row r="34" spans="1:30" x14ac:dyDescent="0.35">
      <c r="A34" s="27" t="s">
        <v>65</v>
      </c>
      <c r="B34" s="28">
        <v>43298</v>
      </c>
      <c r="C34" s="29">
        <v>0.70797453703703705</v>
      </c>
      <c r="D34" s="27" t="s">
        <v>42</v>
      </c>
      <c r="E34" s="30">
        <v>2.383</v>
      </c>
      <c r="F34" s="30">
        <v>14.8514</v>
      </c>
      <c r="G34" s="30" t="s">
        <v>43</v>
      </c>
      <c r="H34" s="30">
        <v>3.64</v>
      </c>
      <c r="I34" s="30">
        <v>3068.0596999999998</v>
      </c>
      <c r="J34" s="30" t="s">
        <v>44</v>
      </c>
      <c r="K34" s="30">
        <v>3.1429999999999998</v>
      </c>
      <c r="L34" s="30">
        <v>448.75790000000001</v>
      </c>
      <c r="O34" s="19">
        <f t="shared" ref="O34:O41" si="6">($O$2/$M$2)*F34</f>
        <v>2.0707277598943987</v>
      </c>
      <c r="R34" s="19">
        <f t="shared" ref="R34:R42" si="7">($R$2/$P$2)*I34</f>
        <v>462.57121869134875</v>
      </c>
      <c r="U34" s="19">
        <f>($S$2/$U$2)*L34</f>
        <v>670.39089679900019</v>
      </c>
      <c r="AD34" s="7">
        <v>43126</v>
      </c>
    </row>
    <row r="35" spans="1:30" x14ac:dyDescent="0.35">
      <c r="A35" s="27" t="s">
        <v>66</v>
      </c>
      <c r="B35" s="28">
        <v>43298</v>
      </c>
      <c r="C35" s="29">
        <v>0.71141203703703704</v>
      </c>
      <c r="D35" s="27" t="s">
        <v>42</v>
      </c>
      <c r="E35" s="30">
        <v>2.383</v>
      </c>
      <c r="F35" s="30">
        <v>14.464399999999999</v>
      </c>
      <c r="G35" s="30" t="s">
        <v>43</v>
      </c>
      <c r="H35" s="30">
        <v>3.6429999999999998</v>
      </c>
      <c r="I35" s="30">
        <v>7447.7914000000001</v>
      </c>
      <c r="J35" s="30" t="s">
        <v>44</v>
      </c>
      <c r="K35" s="30">
        <v>3.1459999999999999</v>
      </c>
      <c r="L35" s="30">
        <v>446.88619999999997</v>
      </c>
      <c r="O35" s="19">
        <f t="shared" si="6"/>
        <v>2.0167684265602261</v>
      </c>
      <c r="R35" s="19">
        <f t="shared" si="7"/>
        <v>1122.9031639954551</v>
      </c>
      <c r="U35" s="19">
        <f>($S$2/$U$2)*L35</f>
        <v>667.59479974636065</v>
      </c>
      <c r="AD35" s="7">
        <v>43126</v>
      </c>
    </row>
    <row r="36" spans="1:30" x14ac:dyDescent="0.35">
      <c r="A36" s="27" t="s">
        <v>67</v>
      </c>
      <c r="B36" s="28">
        <v>43298</v>
      </c>
      <c r="C36" s="29">
        <v>0.71486111111111106</v>
      </c>
      <c r="D36" s="27" t="s">
        <v>42</v>
      </c>
      <c r="E36" s="30">
        <v>2.38</v>
      </c>
      <c r="F36" s="30">
        <v>14.4818</v>
      </c>
      <c r="G36" s="30" t="s">
        <v>43</v>
      </c>
      <c r="H36" s="30">
        <v>3.6360000000000001</v>
      </c>
      <c r="I36" s="30">
        <v>8918.5651999999991</v>
      </c>
      <c r="J36" s="30" t="s">
        <v>44</v>
      </c>
      <c r="K36" s="30">
        <v>3.14</v>
      </c>
      <c r="L36" s="30">
        <v>453.21179999999998</v>
      </c>
      <c r="O36" s="19">
        <f t="shared" si="6"/>
        <v>2.0191945051132354</v>
      </c>
      <c r="R36" s="19">
        <f t="shared" si="7"/>
        <v>1344.6516616160541</v>
      </c>
      <c r="U36" s="19">
        <f>($S$2/$U$2)*L36</f>
        <v>677.04449334906212</v>
      </c>
      <c r="AD36" s="7">
        <v>43126</v>
      </c>
    </row>
    <row r="37" spans="1:30" x14ac:dyDescent="0.35">
      <c r="A37" s="27" t="s">
        <v>68</v>
      </c>
      <c r="B37" s="28">
        <v>43298</v>
      </c>
      <c r="C37" s="29">
        <v>0.71831018518518519</v>
      </c>
      <c r="D37" s="27" t="s">
        <v>42</v>
      </c>
      <c r="E37" s="30">
        <v>2.383</v>
      </c>
      <c r="F37" s="30">
        <v>14.025600000000001</v>
      </c>
      <c r="G37" s="30" t="s">
        <v>43</v>
      </c>
      <c r="H37" s="30">
        <v>3.64</v>
      </c>
      <c r="I37" s="30">
        <v>9915.4734000000008</v>
      </c>
      <c r="J37" s="30" t="s">
        <v>44</v>
      </c>
      <c r="K37" s="30">
        <v>3.1429999999999998</v>
      </c>
      <c r="L37" s="30">
        <v>451.238</v>
      </c>
      <c r="N37" s="19">
        <f>($O$2/$M$2)*F37</f>
        <v>1.9555866294877844</v>
      </c>
      <c r="R37" s="19">
        <f t="shared" si="7"/>
        <v>1494.9554646996119</v>
      </c>
      <c r="U37" s="19">
        <f>($S$2/$U$2)*L37</f>
        <v>674.09587104714421</v>
      </c>
      <c r="AD37" s="7">
        <v>43126</v>
      </c>
    </row>
    <row r="38" spans="1:30" x14ac:dyDescent="0.35">
      <c r="A38" s="27" t="s">
        <v>69</v>
      </c>
      <c r="B38" s="28">
        <v>43298</v>
      </c>
      <c r="C38" s="29">
        <v>0.72175925925925932</v>
      </c>
      <c r="D38" s="27" t="s">
        <v>42</v>
      </c>
      <c r="E38" s="30">
        <v>2.38</v>
      </c>
      <c r="F38" s="30">
        <v>14.2136</v>
      </c>
      <c r="G38" s="30" t="s">
        <v>43</v>
      </c>
      <c r="H38" s="30">
        <v>3.64</v>
      </c>
      <c r="I38" s="30">
        <v>11340.9658</v>
      </c>
      <c r="J38" s="30" t="s">
        <v>44</v>
      </c>
      <c r="K38" s="30">
        <v>3.1429999999999998</v>
      </c>
      <c r="L38" s="30">
        <v>464.03910000000002</v>
      </c>
      <c r="O38" s="19">
        <f t="shared" si="6"/>
        <v>1.9817994322444366</v>
      </c>
      <c r="R38" s="19">
        <f t="shared" si="7"/>
        <v>1709.8768877420825</v>
      </c>
      <c r="U38" s="19">
        <f>($S$2/$U$2)*L38</f>
        <v>693.21919101324113</v>
      </c>
      <c r="AD38" s="7">
        <v>43126</v>
      </c>
    </row>
    <row r="39" spans="1:30" x14ac:dyDescent="0.35">
      <c r="A39" s="27" t="s">
        <v>70</v>
      </c>
      <c r="B39" s="28">
        <v>43298</v>
      </c>
      <c r="C39" s="29">
        <v>0.72520833333333334</v>
      </c>
      <c r="D39" s="27" t="s">
        <v>42</v>
      </c>
      <c r="E39" s="30">
        <v>2.38</v>
      </c>
      <c r="F39" s="30">
        <v>14.820600000000001</v>
      </c>
      <c r="G39" s="30" t="s">
        <v>43</v>
      </c>
      <c r="H39" s="30">
        <v>3.6360000000000001</v>
      </c>
      <c r="I39" s="30">
        <v>3138.7424000000001</v>
      </c>
      <c r="J39" s="30" t="s">
        <v>44</v>
      </c>
      <c r="K39" s="30">
        <v>3.14</v>
      </c>
      <c r="L39" s="30">
        <v>440.4633</v>
      </c>
      <c r="O39" s="26">
        <f t="shared" si="6"/>
        <v>2.0664333219959685</v>
      </c>
      <c r="R39" s="16">
        <f t="shared" si="7"/>
        <v>473.22804609252194</v>
      </c>
      <c r="U39" s="16">
        <f>($S$2/$U$2)*L39</f>
        <v>657.99975152314209</v>
      </c>
      <c r="AD39" s="7">
        <v>43126</v>
      </c>
    </row>
    <row r="40" spans="1:30" x14ac:dyDescent="0.35">
      <c r="A40" s="27" t="s">
        <v>71</v>
      </c>
      <c r="B40" s="28">
        <v>43298</v>
      </c>
      <c r="C40" s="29">
        <v>0.72864583333333333</v>
      </c>
      <c r="D40" s="27" t="s">
        <v>42</v>
      </c>
      <c r="E40" s="30">
        <v>2.383</v>
      </c>
      <c r="F40" s="30">
        <v>13.8154</v>
      </c>
      <c r="G40" s="30" t="s">
        <v>43</v>
      </c>
      <c r="H40" s="30">
        <v>3.6429999999999998</v>
      </c>
      <c r="I40" s="30">
        <v>3716.3775999999998</v>
      </c>
      <c r="J40" s="30" t="s">
        <v>44</v>
      </c>
      <c r="K40" s="30">
        <v>3.1459999999999999</v>
      </c>
      <c r="L40" s="30">
        <v>440.0976</v>
      </c>
      <c r="O40" s="16">
        <f t="shared" si="6"/>
        <v>1.9262784851290167</v>
      </c>
      <c r="R40" s="16">
        <f t="shared" si="7"/>
        <v>560.31807840937051</v>
      </c>
      <c r="U40" s="16">
        <f>($S$2/$U$2)*L40</f>
        <v>657.45343924438475</v>
      </c>
      <c r="AD40" s="7">
        <v>43126</v>
      </c>
    </row>
    <row r="41" spans="1:30" x14ac:dyDescent="0.35">
      <c r="A41" s="27" t="s">
        <v>72</v>
      </c>
      <c r="B41" s="28">
        <v>43298</v>
      </c>
      <c r="C41" s="29">
        <v>0.73209490740740746</v>
      </c>
      <c r="D41" s="27" t="s">
        <v>42</v>
      </c>
      <c r="E41" s="30">
        <v>2.38</v>
      </c>
      <c r="F41" s="30">
        <v>13.23</v>
      </c>
      <c r="G41" s="30" t="s">
        <v>43</v>
      </c>
      <c r="H41" s="30">
        <v>3.64</v>
      </c>
      <c r="I41" s="30">
        <v>4484.8226999999997</v>
      </c>
      <c r="J41" s="30" t="s">
        <v>44</v>
      </c>
      <c r="K41" s="30">
        <v>3.1429999999999998</v>
      </c>
      <c r="L41" s="30">
        <v>435.0154</v>
      </c>
      <c r="O41" s="16">
        <f t="shared" si="6"/>
        <v>1.844656279098462</v>
      </c>
      <c r="R41" s="16">
        <f t="shared" si="7"/>
        <v>676.176510500635</v>
      </c>
      <c r="U41" s="16">
        <f>($S$2/$U$2)*L41</f>
        <v>649.86123726707831</v>
      </c>
      <c r="AD41" s="7">
        <v>43126</v>
      </c>
    </row>
    <row r="42" spans="1:30" x14ac:dyDescent="0.35">
      <c r="A42" s="27" t="s">
        <v>73</v>
      </c>
      <c r="B42" s="28">
        <v>43298</v>
      </c>
      <c r="C42" s="29">
        <v>0.73555555555555552</v>
      </c>
      <c r="D42" s="27" t="s">
        <v>42</v>
      </c>
      <c r="E42" s="30">
        <v>2.3860000000000001</v>
      </c>
      <c r="F42" s="30">
        <v>12.8725</v>
      </c>
      <c r="G42" s="30" t="s">
        <v>43</v>
      </c>
      <c r="H42" s="30">
        <v>3.6429999999999998</v>
      </c>
      <c r="I42" s="30">
        <v>5020.6027999999997</v>
      </c>
      <c r="J42" s="30" t="s">
        <v>44</v>
      </c>
      <c r="K42" s="30">
        <v>3.1459999999999999</v>
      </c>
      <c r="L42" s="30">
        <v>448</v>
      </c>
      <c r="O42" s="16">
        <f>($O$2/$M$2)*F42</f>
        <v>1.7948101249202533</v>
      </c>
      <c r="R42" s="16">
        <f t="shared" si="7"/>
        <v>756.95605133146455</v>
      </c>
      <c r="T42" s="16">
        <f>($S$2/$U$2)*L42</f>
        <v>669.25868439519854</v>
      </c>
      <c r="AD42" s="7">
        <v>43126</v>
      </c>
    </row>
    <row r="43" spans="1:30" x14ac:dyDescent="0.35">
      <c r="A43" s="27" t="s">
        <v>84</v>
      </c>
      <c r="B43" s="28">
        <v>43298</v>
      </c>
      <c r="C43" s="29">
        <v>0.7389930555555555</v>
      </c>
      <c r="D43" s="27" t="s">
        <v>42</v>
      </c>
      <c r="E43" s="30">
        <v>2.3860000000000001</v>
      </c>
      <c r="F43" s="30">
        <v>12.3222</v>
      </c>
      <c r="G43" s="30" t="s">
        <v>43</v>
      </c>
      <c r="H43" s="30">
        <v>3.6429999999999998</v>
      </c>
      <c r="I43" s="30">
        <v>5360.9287000000004</v>
      </c>
      <c r="J43" s="30" t="s">
        <v>44</v>
      </c>
      <c r="K43" s="30">
        <v>3.1459999999999999</v>
      </c>
      <c r="L43" s="30">
        <v>435.06119999999999</v>
      </c>
      <c r="O43" s="16">
        <f>($O$2/$M$2)*F43</f>
        <v>1.7180819049362863</v>
      </c>
      <c r="R43" s="16">
        <f>($R$2/$P$2)*I43</f>
        <v>808.26697149225231</v>
      </c>
      <c r="U43" s="16">
        <f>($S$2/$U$2)*L43</f>
        <v>649.92965701650974</v>
      </c>
      <c r="AD43" s="7">
        <v>43126</v>
      </c>
    </row>
    <row r="44" spans="1:30" x14ac:dyDescent="0.35">
      <c r="A44" s="5" t="s">
        <v>41</v>
      </c>
      <c r="B44" s="7">
        <v>43298</v>
      </c>
      <c r="C44" s="8">
        <v>0.74244212962962963</v>
      </c>
      <c r="D44" s="5" t="s">
        <v>42</v>
      </c>
      <c r="E44" s="9">
        <v>2.3860000000000001</v>
      </c>
      <c r="F44" s="9">
        <v>30.221900000000002</v>
      </c>
      <c r="G44" s="9" t="s">
        <v>43</v>
      </c>
      <c r="H44" s="9">
        <v>3.6459999999999999</v>
      </c>
      <c r="I44" s="9">
        <v>2597.1561999999999</v>
      </c>
      <c r="J44" s="9" t="s">
        <v>44</v>
      </c>
      <c r="K44" s="9">
        <v>3.15</v>
      </c>
      <c r="L44" s="9">
        <v>607.66099999999994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43126</v>
      </c>
    </row>
    <row r="45" spans="1:30" x14ac:dyDescent="0.35">
      <c r="A45" s="5" t="s">
        <v>41</v>
      </c>
      <c r="B45" s="7">
        <v>43298</v>
      </c>
      <c r="C45" s="8">
        <v>0.74589120370370365</v>
      </c>
      <c r="D45" s="5" t="s">
        <v>42</v>
      </c>
      <c r="E45" s="9">
        <v>2.38</v>
      </c>
      <c r="F45" s="9">
        <v>30.062799999999999</v>
      </c>
      <c r="G45" s="9" t="s">
        <v>43</v>
      </c>
      <c r="H45" s="9">
        <v>3.6360000000000001</v>
      </c>
      <c r="I45" s="9">
        <v>2594.4443999999999</v>
      </c>
      <c r="J45" s="9" t="s">
        <v>44</v>
      </c>
      <c r="K45" s="9">
        <v>3.14</v>
      </c>
      <c r="L45" s="9">
        <v>602.48500000000001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43126</v>
      </c>
    </row>
    <row r="46" spans="1:30" x14ac:dyDescent="0.35">
      <c r="A46" s="5" t="s">
        <v>41</v>
      </c>
      <c r="B46" s="7">
        <v>43298</v>
      </c>
      <c r="C46" s="8">
        <v>0.74932870370370364</v>
      </c>
      <c r="D46" s="5" t="s">
        <v>42</v>
      </c>
      <c r="E46" s="9">
        <v>2.38</v>
      </c>
      <c r="F46" s="9">
        <v>30.255800000000001</v>
      </c>
      <c r="G46" s="9" t="s">
        <v>43</v>
      </c>
      <c r="H46" s="9">
        <v>3.64</v>
      </c>
      <c r="I46" s="9">
        <v>2601.6075000000001</v>
      </c>
      <c r="J46" s="9" t="s">
        <v>44</v>
      </c>
      <c r="K46" s="9">
        <v>3.14</v>
      </c>
      <c r="L46" s="9">
        <v>606.75450000000001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43126</v>
      </c>
    </row>
    <row r="47" spans="1:30" x14ac:dyDescent="0.35">
      <c r="A47" s="5" t="s">
        <v>41</v>
      </c>
      <c r="B47" s="7">
        <v>43298</v>
      </c>
      <c r="C47" s="8">
        <v>0.75277777777777777</v>
      </c>
      <c r="D47" s="5" t="s">
        <v>42</v>
      </c>
      <c r="E47" s="9">
        <v>2.3759999999999999</v>
      </c>
      <c r="F47" s="9">
        <v>29.89</v>
      </c>
      <c r="G47" s="9" t="s">
        <v>43</v>
      </c>
      <c r="H47" s="9">
        <v>3.6360000000000001</v>
      </c>
      <c r="I47" s="9">
        <v>2582.9187000000002</v>
      </c>
      <c r="J47" s="9" t="s">
        <v>44</v>
      </c>
      <c r="K47" s="9">
        <v>3.14</v>
      </c>
      <c r="L47" s="9">
        <v>605.1078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43126</v>
      </c>
    </row>
    <row r="48" spans="1:30" x14ac:dyDescent="0.35">
      <c r="A48" s="27" t="s">
        <v>74</v>
      </c>
      <c r="B48" s="28">
        <v>43298</v>
      </c>
      <c r="C48" s="29">
        <v>0.7562268518518519</v>
      </c>
      <c r="D48" s="27" t="s">
        <v>42</v>
      </c>
      <c r="E48" s="30">
        <v>2.3860000000000001</v>
      </c>
      <c r="F48" s="30">
        <v>14.834</v>
      </c>
      <c r="G48" s="30" t="s">
        <v>43</v>
      </c>
      <c r="H48" s="30">
        <v>3.6429999999999998</v>
      </c>
      <c r="I48" s="30">
        <v>2933.9078</v>
      </c>
      <c r="J48" s="30" t="s">
        <v>44</v>
      </c>
      <c r="K48" s="30">
        <v>3.1459999999999999</v>
      </c>
      <c r="L48" s="30">
        <v>444.24119999999999</v>
      </c>
      <c r="O48" s="22">
        <f>($O$2/$M$2)*F49</f>
        <v>2.0103685986531499</v>
      </c>
      <c r="R48" s="22">
        <f>($R$2/$P$2)*I49</f>
        <v>478.47975557920114</v>
      </c>
      <c r="U48" s="22">
        <f>($S$2/$U$2)*L49</f>
        <v>650.07277081553889</v>
      </c>
      <c r="AD48" s="7">
        <v>43126</v>
      </c>
    </row>
    <row r="49" spans="1:30" x14ac:dyDescent="0.35">
      <c r="A49" s="27" t="s">
        <v>75</v>
      </c>
      <c r="B49" s="28">
        <v>43298</v>
      </c>
      <c r="C49" s="29">
        <v>0.75967592592592592</v>
      </c>
      <c r="D49" s="27" t="s">
        <v>42</v>
      </c>
      <c r="E49" s="30">
        <v>2.383</v>
      </c>
      <c r="F49" s="30">
        <v>14.4185</v>
      </c>
      <c r="G49" s="30" t="s">
        <v>43</v>
      </c>
      <c r="H49" s="30">
        <v>3.6429999999999998</v>
      </c>
      <c r="I49" s="30">
        <v>3173.5749999999998</v>
      </c>
      <c r="J49" s="30" t="s">
        <v>44</v>
      </c>
      <c r="K49" s="30">
        <v>3.1459999999999999</v>
      </c>
      <c r="L49" s="30">
        <v>435.15699999999998</v>
      </c>
      <c r="O49" s="22">
        <f>($O$2/$M$2)*F50</f>
        <v>1.9076506635955659</v>
      </c>
      <c r="R49" s="22">
        <f>($R$2/$P$2)*I50</f>
        <v>531.33056466134974</v>
      </c>
      <c r="U49" s="22">
        <f>($S$2/$U$2)*L50</f>
        <v>657.86231447188243</v>
      </c>
      <c r="AD49" s="7">
        <v>43126</v>
      </c>
    </row>
    <row r="50" spans="1:30" x14ac:dyDescent="0.35">
      <c r="A50" s="27" t="s">
        <v>76</v>
      </c>
      <c r="B50" s="28">
        <v>43298</v>
      </c>
      <c r="C50" s="29">
        <v>0.76312500000000005</v>
      </c>
      <c r="D50" s="27" t="s">
        <v>42</v>
      </c>
      <c r="E50" s="30">
        <v>2.3860000000000001</v>
      </c>
      <c r="F50" s="30">
        <v>13.681800000000001</v>
      </c>
      <c r="G50" s="30" t="s">
        <v>43</v>
      </c>
      <c r="H50" s="30">
        <v>3.6429999999999998</v>
      </c>
      <c r="I50" s="30">
        <v>3524.1143999999999</v>
      </c>
      <c r="J50" s="30" t="s">
        <v>44</v>
      </c>
      <c r="K50" s="30">
        <v>3.1459999999999999</v>
      </c>
      <c r="L50" s="30">
        <v>440.37130000000002</v>
      </c>
      <c r="O50" s="22">
        <f>($O$2/$M$2)*F51</f>
        <v>1.8780776026131936</v>
      </c>
      <c r="R50" s="22">
        <f>($R$2/$P$2)*I51</f>
        <v>547.35581257030412</v>
      </c>
      <c r="U50" s="22">
        <f>($S$2/$U$2)*L51</f>
        <v>659.70412034686194</v>
      </c>
      <c r="AD50" s="7">
        <v>43126</v>
      </c>
    </row>
    <row r="51" spans="1:30" x14ac:dyDescent="0.35">
      <c r="A51" s="27" t="s">
        <v>77</v>
      </c>
      <c r="B51" s="28">
        <v>43298</v>
      </c>
      <c r="C51" s="29">
        <v>0.76657407407407396</v>
      </c>
      <c r="D51" s="27" t="s">
        <v>42</v>
      </c>
      <c r="E51" s="30">
        <v>2.3860000000000001</v>
      </c>
      <c r="F51" s="30">
        <v>13.4697</v>
      </c>
      <c r="G51" s="30" t="s">
        <v>43</v>
      </c>
      <c r="H51" s="30">
        <v>3.6459999999999999</v>
      </c>
      <c r="I51" s="30">
        <v>3630.4038</v>
      </c>
      <c r="J51" s="30" t="s">
        <v>44</v>
      </c>
      <c r="K51" s="30">
        <v>3.15</v>
      </c>
      <c r="L51" s="30">
        <v>441.60419999999999</v>
      </c>
      <c r="O51" s="22">
        <f>($O$2/$M$2)*F52</f>
        <v>1.8012238958075193</v>
      </c>
      <c r="R51" s="22">
        <f>($R$2/$P$2)*I52</f>
        <v>577.76988146554515</v>
      </c>
      <c r="T51" s="22">
        <f>($S$2/$U$2)*L52</f>
        <v>656.70201710543211</v>
      </c>
      <c r="AD51" s="7">
        <v>43126</v>
      </c>
    </row>
    <row r="52" spans="1:30" x14ac:dyDescent="0.35">
      <c r="A52" s="27" t="s">
        <v>78</v>
      </c>
      <c r="B52" s="28">
        <v>43298</v>
      </c>
      <c r="C52" s="29">
        <v>0.7700231481481481</v>
      </c>
      <c r="D52" s="27" t="s">
        <v>42</v>
      </c>
      <c r="E52" s="30">
        <v>2.383</v>
      </c>
      <c r="F52" s="30">
        <v>12.9185</v>
      </c>
      <c r="G52" s="30" t="s">
        <v>43</v>
      </c>
      <c r="H52" s="30">
        <v>3.6429999999999998</v>
      </c>
      <c r="I52" s="30">
        <v>3832.1288</v>
      </c>
      <c r="J52" s="30" t="s">
        <v>44</v>
      </c>
      <c r="K52" s="30">
        <v>3.1459999999999999</v>
      </c>
      <c r="L52" s="30">
        <v>439.59460000000001</v>
      </c>
      <c r="N52" s="22">
        <f>($O$2/$M$2)*F53</f>
        <v>2.0208955486963798</v>
      </c>
      <c r="Q52" s="22">
        <f>($R$2/$P$2)*I53</f>
        <v>427.91727254520924</v>
      </c>
      <c r="U52" s="22">
        <f>($S$2/$U$2)*L53</f>
        <v>671.67936915456016</v>
      </c>
      <c r="AD52" s="7">
        <v>43126</v>
      </c>
    </row>
    <row r="53" spans="1:30" x14ac:dyDescent="0.35">
      <c r="A53" s="27" t="s">
        <v>79</v>
      </c>
      <c r="B53" s="28">
        <v>43298</v>
      </c>
      <c r="C53" s="29">
        <v>0.77347222222222223</v>
      </c>
      <c r="D53" s="27" t="s">
        <v>42</v>
      </c>
      <c r="E53" s="30">
        <v>2.383</v>
      </c>
      <c r="F53" s="30">
        <v>14.494</v>
      </c>
      <c r="G53" s="30" t="s">
        <v>43</v>
      </c>
      <c r="H53" s="30">
        <v>3.6429999999999998</v>
      </c>
      <c r="I53" s="30">
        <v>2838.2132000000001</v>
      </c>
      <c r="J53" s="30" t="s">
        <v>44</v>
      </c>
      <c r="K53" s="30">
        <v>3.15</v>
      </c>
      <c r="L53" s="30">
        <v>449.62040000000002</v>
      </c>
      <c r="O53" s="24">
        <f>($O$2/$M$2)*F54</f>
        <v>1.9509854460251803</v>
      </c>
      <c r="R53" s="24">
        <f>($R$2/$P$2)*I54</f>
        <v>491.87632934668312</v>
      </c>
      <c r="U53" s="24">
        <f>($S$2/$U$2)*L54</f>
        <v>659.2755258902705</v>
      </c>
      <c r="AD53" s="7">
        <v>43126</v>
      </c>
    </row>
    <row r="54" spans="1:30" x14ac:dyDescent="0.35">
      <c r="A54" s="27" t="s">
        <v>80</v>
      </c>
      <c r="B54" s="28">
        <v>43298</v>
      </c>
      <c r="C54" s="29">
        <v>0.77692129629629625</v>
      </c>
      <c r="D54" s="27" t="s">
        <v>42</v>
      </c>
      <c r="E54" s="30">
        <v>2.383</v>
      </c>
      <c r="F54" s="30">
        <v>13.992599999999999</v>
      </c>
      <c r="G54" s="30" t="s">
        <v>43</v>
      </c>
      <c r="H54" s="30">
        <v>3.64</v>
      </c>
      <c r="I54" s="30">
        <v>3262.4294</v>
      </c>
      <c r="J54" s="30" t="s">
        <v>44</v>
      </c>
      <c r="K54" s="30">
        <v>3.1429999999999998</v>
      </c>
      <c r="L54" s="30">
        <v>441.31729999999999</v>
      </c>
      <c r="O54" s="24">
        <f>($O$2/$M$2)*F55</f>
        <v>1.8253870804762844</v>
      </c>
      <c r="R54" s="24">
        <f>($R$2/$P$2)*I55</f>
        <v>532.04524439552858</v>
      </c>
      <c r="U54" s="24">
        <f>($S$2/$U$2)*L55</f>
        <v>654.13164547067674</v>
      </c>
      <c r="AD54" s="7">
        <v>43126</v>
      </c>
    </row>
    <row r="55" spans="1:30" x14ac:dyDescent="0.35">
      <c r="A55" s="27" t="s">
        <v>81</v>
      </c>
      <c r="B55" s="28">
        <v>43298</v>
      </c>
      <c r="C55" s="29">
        <v>0.78035879629629623</v>
      </c>
      <c r="D55" s="27" t="s">
        <v>42</v>
      </c>
      <c r="E55" s="30">
        <v>2.3860000000000001</v>
      </c>
      <c r="F55" s="30">
        <v>13.091799999999999</v>
      </c>
      <c r="G55" s="30" t="s">
        <v>43</v>
      </c>
      <c r="H55" s="30">
        <v>3.6429999999999998</v>
      </c>
      <c r="I55" s="30">
        <v>3528.8546000000001</v>
      </c>
      <c r="J55" s="30" t="s">
        <v>44</v>
      </c>
      <c r="K55" s="30">
        <v>3.15</v>
      </c>
      <c r="L55" s="30">
        <v>437.87400000000002</v>
      </c>
      <c r="O55" s="24">
        <f>($O$2/$M$2)*F56</f>
        <v>1.7928999366342633</v>
      </c>
      <c r="R55" s="24">
        <f>($R$2/$P$2)*I56</f>
        <v>575.83388972201749</v>
      </c>
      <c r="U55" s="24">
        <f>($S$2/$U$2)*L56</f>
        <v>660.10522739320152</v>
      </c>
      <c r="AD55" s="7">
        <v>43126</v>
      </c>
    </row>
    <row r="56" spans="1:30" x14ac:dyDescent="0.35">
      <c r="A56" s="27" t="s">
        <v>82</v>
      </c>
      <c r="B56" s="28">
        <v>43298</v>
      </c>
      <c r="C56" s="29">
        <v>0.78380787037037036</v>
      </c>
      <c r="D56" s="27" t="s">
        <v>42</v>
      </c>
      <c r="E56" s="30">
        <v>2.3860000000000001</v>
      </c>
      <c r="F56" s="30">
        <v>12.8588</v>
      </c>
      <c r="G56" s="30" t="s">
        <v>43</v>
      </c>
      <c r="H56" s="30">
        <v>3.6459999999999999</v>
      </c>
      <c r="I56" s="30">
        <v>3819.2881000000002</v>
      </c>
      <c r="J56" s="30" t="s">
        <v>44</v>
      </c>
      <c r="K56" s="30">
        <v>3.1459999999999999</v>
      </c>
      <c r="L56" s="30">
        <v>441.87270000000001</v>
      </c>
      <c r="O56" s="24">
        <f>($O$2/$M$2)*F57</f>
        <v>1.7608310821979332</v>
      </c>
      <c r="R56" s="24">
        <f>($R$2/$P$2)*I57</f>
        <v>615.02753424883667</v>
      </c>
      <c r="U56" s="24">
        <f>($S$2/$U$2)*L57</f>
        <v>655.64210854164105</v>
      </c>
      <c r="AD56" s="7">
        <v>43126</v>
      </c>
    </row>
    <row r="57" spans="1:30" x14ac:dyDescent="0.35">
      <c r="A57" s="27" t="s">
        <v>83</v>
      </c>
      <c r="B57" s="28">
        <v>43298</v>
      </c>
      <c r="C57" s="29">
        <v>0.7872569444444445</v>
      </c>
      <c r="D57" s="27" t="s">
        <v>42</v>
      </c>
      <c r="E57" s="30">
        <v>2.383</v>
      </c>
      <c r="F57" s="30">
        <v>12.6288</v>
      </c>
      <c r="G57" s="30" t="s">
        <v>43</v>
      </c>
      <c r="H57" s="30">
        <v>3.6429999999999998</v>
      </c>
      <c r="I57" s="30">
        <v>4079.2447000000002</v>
      </c>
      <c r="J57" s="30" t="s">
        <v>44</v>
      </c>
      <c r="K57" s="30">
        <v>3.1459999999999999</v>
      </c>
      <c r="L57" s="30">
        <v>438.88510000000002</v>
      </c>
      <c r="M57" s="3"/>
      <c r="N57" s="24">
        <f>($O$2/$M$2)*F58</f>
        <v>4.2231056117797321</v>
      </c>
      <c r="P57" s="3"/>
      <c r="Q57" s="24">
        <f>($R$2/$P$2)*I58</f>
        <v>392.0598957062208</v>
      </c>
      <c r="S57" s="3"/>
      <c r="T57" s="24">
        <f>($S$2/$U$2)*L58</f>
        <v>901.06479546903051</v>
      </c>
      <c r="AD57" s="7">
        <v>43126</v>
      </c>
    </row>
    <row r="58" spans="1:30" x14ac:dyDescent="0.35">
      <c r="A58" s="5" t="s">
        <v>41</v>
      </c>
      <c r="B58" s="7">
        <v>43298</v>
      </c>
      <c r="C58" s="8">
        <v>0.79070601851851852</v>
      </c>
      <c r="D58" s="5" t="s">
        <v>42</v>
      </c>
      <c r="E58" s="9">
        <v>2.3860000000000001</v>
      </c>
      <c r="F58" s="9">
        <v>30.288399999999999</v>
      </c>
      <c r="G58" s="9" t="s">
        <v>43</v>
      </c>
      <c r="H58" s="9">
        <v>3.6459999999999999</v>
      </c>
      <c r="I58" s="9">
        <v>2600.3847999999998</v>
      </c>
      <c r="J58" s="9" t="s">
        <v>44</v>
      </c>
      <c r="K58" s="9">
        <v>3.15</v>
      </c>
      <c r="L58" s="9">
        <v>603.17039999999997</v>
      </c>
      <c r="AD58" s="7">
        <v>43126</v>
      </c>
    </row>
    <row r="59" spans="1:30" x14ac:dyDescent="0.35">
      <c r="A59" s="5" t="s">
        <v>41</v>
      </c>
      <c r="B59" s="7">
        <v>43298</v>
      </c>
      <c r="C59" s="8">
        <v>0.7941435185185185</v>
      </c>
      <c r="D59" s="5" t="s">
        <v>42</v>
      </c>
      <c r="E59" s="9">
        <v>2.3860000000000001</v>
      </c>
      <c r="F59" s="9">
        <v>29.991599999999998</v>
      </c>
      <c r="G59" s="9" t="s">
        <v>43</v>
      </c>
      <c r="H59" s="9">
        <v>3.6459999999999999</v>
      </c>
      <c r="I59" s="9">
        <v>2593.8573999999999</v>
      </c>
      <c r="J59" s="9" t="s">
        <v>44</v>
      </c>
      <c r="K59" s="9">
        <v>3.15</v>
      </c>
      <c r="L59" s="9">
        <v>597.44010000000003</v>
      </c>
    </row>
    <row r="60" spans="1:30" x14ac:dyDescent="0.35">
      <c r="A60" s="5" t="s">
        <v>41</v>
      </c>
      <c r="B60" s="7">
        <v>43298</v>
      </c>
      <c r="C60" s="8">
        <v>0.79759259259259263</v>
      </c>
      <c r="D60" s="5" t="s">
        <v>42</v>
      </c>
      <c r="E60" s="9">
        <v>2.3860000000000001</v>
      </c>
      <c r="F60" s="9">
        <v>29.7392</v>
      </c>
      <c r="G60" s="9" t="s">
        <v>43</v>
      </c>
      <c r="H60" s="9">
        <v>3.6459999999999999</v>
      </c>
      <c r="I60" s="9">
        <v>2581.1401000000001</v>
      </c>
      <c r="J60" s="9" t="s">
        <v>44</v>
      </c>
      <c r="K60" s="9">
        <v>3.1459999999999999</v>
      </c>
      <c r="L60" s="9">
        <v>602.10440000000006</v>
      </c>
    </row>
    <row r="61" spans="1:30" x14ac:dyDescent="0.35">
      <c r="A61" s="5" t="s">
        <v>41</v>
      </c>
      <c r="B61" s="7">
        <v>43298</v>
      </c>
      <c r="C61" s="8">
        <v>0.80104166666666676</v>
      </c>
      <c r="D61" s="5" t="s">
        <v>42</v>
      </c>
      <c r="E61" s="9">
        <v>2.3759999999999999</v>
      </c>
      <c r="F61" s="9">
        <v>30.323</v>
      </c>
      <c r="G61" s="9" t="s">
        <v>43</v>
      </c>
      <c r="H61" s="9">
        <v>3.6360000000000001</v>
      </c>
      <c r="I61" s="9">
        <v>2596.5403999999999</v>
      </c>
      <c r="J61" s="9" t="s">
        <v>44</v>
      </c>
      <c r="K61" s="9">
        <v>3.1429999999999998</v>
      </c>
      <c r="L61" s="9">
        <v>607.77689999999996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2020-04-18T12:43:12Z</dcterms:modified>
</cp:coreProperties>
</file>