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EC469947-C41A-46A9-BF08-0658345C0851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N8" i="1"/>
  <c r="O22" i="1"/>
  <c r="T2" i="1"/>
  <c r="S2" i="1"/>
  <c r="U57" i="1" s="1"/>
  <c r="Q2" i="1"/>
  <c r="P2" i="1"/>
  <c r="R39" i="1" s="1"/>
  <c r="O51" i="1"/>
  <c r="N2" i="1"/>
  <c r="AE2" i="1" s="1"/>
  <c r="R48" i="1" l="1"/>
  <c r="R25" i="1"/>
  <c r="U51" i="1"/>
  <c r="U35" i="1"/>
  <c r="U42" i="1"/>
  <c r="U41" i="1"/>
  <c r="U24" i="1"/>
  <c r="U8" i="1"/>
  <c r="R13" i="1"/>
  <c r="Q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Q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Q8" i="1"/>
  <c r="R57" i="1"/>
  <c r="R55" i="1"/>
  <c r="R53" i="1"/>
  <c r="R51" i="1"/>
  <c r="R49" i="1"/>
  <c r="R43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<sst xmlns="http://schemas.openxmlformats.org/spreadsheetml/2006/main" count="233" uniqueCount="85">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</sst>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1" fillId="12" borderId="0" xfId="0" applyNumberFormat="1" applyFont="1" applyFill="1"/>
    <xf numFmtId="21" fontId="1" fillId="12" borderId="0" xfId="0" applyNumberFormat="1" applyFont="1" applyFill="1"/>
    <xf numFmtId="0" fontId="1" fillId="12" borderId="0" xfId="0" applyFont="1" applyFill="1"/>
    <xf numFmtId="2" fontId="1" fillId="12" borderId="0" xfId="0" applyNumberFormat="1" applyFon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Q56" sqref="Q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/>
      <c r="C2" s="8"/>
      <c r="D2" s="5"/>
      <c r="E2" s="9"/>
      <c r="F2" s="9"/>
      <c r="G2" s="9"/>
      <c r="H2" s="9"/>
      <c r="I2" s="9"/>
      <c r="J2" s="9"/>
      <c r="K2" s="9"/>
      <c r="L2" s="9"/>
      <c r="M2" s="4">
        <f>AVERAGE(F2:F5,F16:F19,F30:F33,F44:F47,F58:F61)</f>
        <v>34.044499999999999</v>
      </c>
      <c r="N2" s="4" t="e">
        <f>STDEV(F2:F5,F16:F19,F30:F33,F44:F47,G58:G61)</f>
        <v>#DIV/0!</v>
      </c>
      <c r="O2" s="4">
        <v>4.08</v>
      </c>
      <c r="P2" s="4">
        <f>AVERAGE(I2:I5,I16:I19,I30:I33,I44:I47,I58:I61)</f>
        <v>3814.8018750000001</v>
      </c>
      <c r="Q2" s="4">
        <f>STDEV(I2:I5,I16:I19,I30:I33,I44:I47,I58:I61)</f>
        <v>41.163691700443621</v>
      </c>
      <c r="R2" s="4">
        <v>393.3</v>
      </c>
      <c r="S2" s="4">
        <f>AVERAGE(L2:L5,L16:L19,L30:L33,L44:L47,L58:L61)</f>
        <v>663.23742500000003</v>
      </c>
      <c r="T2" s="4">
        <f>STDEV(L2:L5,L16:L19,L30:L33,L44:L47,L58:L61)</f>
        <v>133.60672269374211</v>
      </c>
      <c r="U2" s="4">
        <v>399</v>
      </c>
      <c r="AD2" s="7">
        <v>43116</v>
      </c>
      <c r="AE2" s="6" t="e">
        <f>(N2/M2)^2</f>
        <v>#DIV/0!</v>
      </c>
      <c r="AF2" s="6">
        <f>(T2/S2)^2</f>
        <v>4.0580610207907916E-2</v>
      </c>
      <c r="AG2" s="6">
        <f>(T2/S2)^2</f>
        <v>4.0580610207907916E-2</v>
      </c>
    </row>
    <row r="3" spans="1:33" x14ac:dyDescent="0.35">
      <c r="A3" s="5" t="s">
        <v>41</v>
      </c>
      <c r="B3" s="7"/>
      <c r="C3" s="8"/>
      <c r="D3" s="5"/>
      <c r="E3" s="9"/>
      <c r="F3" s="9"/>
      <c r="G3" s="9"/>
      <c r="H3" s="9"/>
      <c r="I3" s="9"/>
      <c r="J3" s="9"/>
      <c r="K3" s="9"/>
      <c r="L3" s="9"/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/>
      <c r="C4" s="8"/>
      <c r="D4" s="5"/>
      <c r="E4" s="9"/>
      <c r="F4" s="9"/>
      <c r="G4" s="9"/>
      <c r="H4" s="9"/>
      <c r="I4" s="9"/>
      <c r="J4" s="9"/>
      <c r="K4" s="9"/>
      <c r="L4" s="9"/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/>
      <c r="C5" s="8"/>
      <c r="D5" s="5"/>
      <c r="E5" s="9"/>
      <c r="F5" s="9"/>
      <c r="G5" s="9"/>
      <c r="H5" s="9"/>
      <c r="I5" s="9"/>
      <c r="J5" s="9"/>
      <c r="K5" s="9"/>
      <c r="L5" s="9"/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43411</v>
      </c>
      <c r="C6" s="29">
        <v>0.73334490740740732</v>
      </c>
      <c r="D6" s="27" t="s">
        <v>42</v>
      </c>
      <c r="E6" s="30">
        <v>2.44</v>
      </c>
      <c r="F6" s="30">
        <v>20.017600000000002</v>
      </c>
      <c r="G6" s="30" t="s">
        <v>43</v>
      </c>
      <c r="H6" s="30">
        <v>3.3559999999999999</v>
      </c>
      <c r="I6" s="30">
        <v>4299.8449000000001</v>
      </c>
      <c r="J6" s="30" t="s">
        <v>44</v>
      </c>
      <c r="K6" s="30">
        <v>3.573</v>
      </c>
      <c r="L6" s="30">
        <v>632.7337</v>
      </c>
      <c r="O6" s="10">
        <f>($O$2/$M$2)*F6</f>
        <v>2.3989721687790984</v>
      </c>
      <c r="R6" s="10">
        <f t="shared" ref="R6:R15" si="0">($R$2/$P$2)*I6</f>
        <v>443.30716367019716</v>
      </c>
      <c r="U6" s="10">
        <f t="shared" ref="U6:U15" si="1">($S$2/$U$2)*L6</f>
        <v>1051.7610774404072</v>
      </c>
      <c r="V6" s="3">
        <v>0</v>
      </c>
      <c r="W6" s="11" t="s">
        <v>33</v>
      </c>
      <c r="X6" s="2">
        <f>SLOPE(O6:O10,$V$6:$V$10)</f>
        <v>-7.7107080438838067E-4</v>
      </c>
      <c r="Y6" s="2">
        <f>RSQ(O6:O10,$V$6:$V$10)</f>
        <v>0.62319845168221821</v>
      </c>
      <c r="Z6" s="2">
        <f>SLOPE($R6:$R10,$V$6:$V$10)</f>
        <v>4.7523254451058481</v>
      </c>
      <c r="AA6" s="2">
        <f>RSQ(R6:R10,$V$6:$V$10)</f>
        <v>0.95984647862960137</v>
      </c>
      <c r="AB6" s="2">
        <f>SLOPE(U6:U10,$V$6:$V$10)</f>
        <v>-0.33392923886779385</v>
      </c>
      <c r="AC6" s="2">
        <f>RSQ(U6:U10,$V$6:$V$10)</f>
        <v>3.071172358763146E-3</v>
      </c>
      <c r="AD6" s="7">
        <v>43116</v>
      </c>
      <c r="AE6" s="2"/>
    </row>
    <row r="7" spans="1:33" x14ac:dyDescent="0.35">
      <c r="A7" s="27" t="s">
        <v>46</v>
      </c>
      <c r="B7" s="28">
        <v>43411</v>
      </c>
      <c r="C7" s="29">
        <v>0.73744212962962974</v>
      </c>
      <c r="D7" s="27" t="s">
        <v>42</v>
      </c>
      <c r="E7" s="30">
        <v>2.4460000000000002</v>
      </c>
      <c r="F7" s="30">
        <v>19.962399999999999</v>
      </c>
      <c r="G7" s="30" t="s">
        <v>43</v>
      </c>
      <c r="H7" s="30">
        <v>3.363</v>
      </c>
      <c r="I7" s="30">
        <v>4634.9863999999998</v>
      </c>
      <c r="J7" s="30" t="s">
        <v>44</v>
      </c>
      <c r="K7" s="30">
        <v>3.5760000000000001</v>
      </c>
      <c r="L7" s="30">
        <v>625.07820000000004</v>
      </c>
      <c r="O7" s="10">
        <f>($O$2/$M$2)*F7</f>
        <v>2.3923568270939506</v>
      </c>
      <c r="R7" s="10">
        <f t="shared" si="0"/>
        <v>477.85971876193435</v>
      </c>
      <c r="U7" s="10">
        <f t="shared" si="1"/>
        <v>1039.0357288010903</v>
      </c>
      <c r="V7" s="3">
        <v>10</v>
      </c>
      <c r="W7" s="13" t="s">
        <v>34</v>
      </c>
      <c r="X7" s="2">
        <f>SLOPE($O11:$O15,$V$6:$V$10)</f>
        <v>-2.4156783033970263E-3</v>
      </c>
      <c r="Y7" s="2">
        <f>RSQ(O11:O15,$V$6:$V$10)</f>
        <v>0.82607279767100183</v>
      </c>
      <c r="Z7" s="2">
        <f>SLOPE($R11:$R15,$V$6:$V$10)</f>
        <v>2.1276565881681599</v>
      </c>
      <c r="AA7" s="2">
        <f>RSQ(R11:R15,$V$6:$V$10)</f>
        <v>0.80089168269233979</v>
      </c>
      <c r="AB7" s="2">
        <f>SLOPE(U11:U15,$V$6:$V$10)</f>
        <v>-0.7981389198954878</v>
      </c>
      <c r="AC7" s="2">
        <f>RSQ(U11:U15,$V$6:$V$10)</f>
        <v>0.21574522312515221</v>
      </c>
      <c r="AD7" s="7">
        <v>43116</v>
      </c>
      <c r="AE7" s="2"/>
    </row>
    <row r="8" spans="1:33" x14ac:dyDescent="0.35">
      <c r="A8" s="27" t="s">
        <v>47</v>
      </c>
      <c r="B8" s="28">
        <v>43411</v>
      </c>
      <c r="C8" s="29">
        <v>0.74151620370370364</v>
      </c>
      <c r="D8" s="27" t="s">
        <v>42</v>
      </c>
      <c r="E8" s="30">
        <v>2.4460000000000002</v>
      </c>
      <c r="F8" s="30">
        <v>17.640599999999999</v>
      </c>
      <c r="G8" s="30" t="s">
        <v>43</v>
      </c>
      <c r="H8" s="30">
        <v>3.363</v>
      </c>
      <c r="I8" s="30">
        <v>4114.7182000000003</v>
      </c>
      <c r="J8" s="30" t="s">
        <v>44</v>
      </c>
      <c r="K8" s="30">
        <v>3.58</v>
      </c>
      <c r="L8" s="30">
        <v>752.46360000000004</v>
      </c>
      <c r="N8" s="10">
        <f>($O$2/$M$2)*F8</f>
        <v>2.1141050096197622</v>
      </c>
      <c r="Q8" s="10">
        <f>($R$2/$P$2)*I8</f>
        <v>424.22089562908167</v>
      </c>
      <c r="U8" s="10">
        <f t="shared" si="1"/>
        <v>1250.7820061910527</v>
      </c>
      <c r="V8" s="3">
        <v>20</v>
      </c>
      <c r="W8" s="15" t="s">
        <v>35</v>
      </c>
      <c r="X8" s="2">
        <f>SLOPE($O20:$O24,$V$6:$V$10)</f>
        <v>-1.5867232592636116E-3</v>
      </c>
      <c r="Y8" s="2">
        <f>RSQ(O20:O24,$V$6:$V$10)</f>
        <v>0.75407273679584952</v>
      </c>
      <c r="Z8" s="2">
        <f>SLOPE($R20:$R24,$V$6:$V$10)</f>
        <v>3.2880979364098661</v>
      </c>
      <c r="AA8" s="2">
        <f>RSQ(R20:R24,$V$6:$V$10)</f>
        <v>0.65683074866102575</v>
      </c>
      <c r="AB8" s="2">
        <f>SLOPE($U20:$U24,$V$6:$V$10)</f>
        <v>-0.52866173094486157</v>
      </c>
      <c r="AC8" s="2">
        <f>RSQ(U20:U24,$V$6:$V$10)</f>
        <v>0.34143503783162876</v>
      </c>
      <c r="AD8" s="7">
        <v>43116</v>
      </c>
      <c r="AE8" s="2"/>
    </row>
    <row r="9" spans="1:33" x14ac:dyDescent="0.35">
      <c r="A9" s="27" t="s">
        <v>48</v>
      </c>
      <c r="B9" s="28">
        <v>43411</v>
      </c>
      <c r="C9" s="29">
        <v>0.7456018518518519</v>
      </c>
      <c r="D9" s="27" t="s">
        <v>42</v>
      </c>
      <c r="E9" s="30">
        <v>2.44</v>
      </c>
      <c r="F9" s="30">
        <v>19.972999999999999</v>
      </c>
      <c r="G9" s="30" t="s">
        <v>43</v>
      </c>
      <c r="H9" s="30">
        <v>3.3559999999999999</v>
      </c>
      <c r="I9" s="30">
        <v>5896.7983999999997</v>
      </c>
      <c r="J9" s="30" t="s">
        <v>44</v>
      </c>
      <c r="K9" s="30">
        <v>3.57</v>
      </c>
      <c r="L9" s="30">
        <v>614.93219999999997</v>
      </c>
      <c r="O9" s="10">
        <f>($O$2/$M$2)*F9</f>
        <v>2.3936271644465332</v>
      </c>
      <c r="R9" s="10">
        <f t="shared" si="0"/>
        <v>607.95052710830487</v>
      </c>
      <c r="U9" s="10">
        <f t="shared" si="1"/>
        <v>1022.170548565376</v>
      </c>
      <c r="V9" s="3">
        <v>30</v>
      </c>
      <c r="W9" s="18" t="s">
        <v>36</v>
      </c>
      <c r="X9" s="2">
        <f>SLOPE($O25:$O29,$V$6:$V$10)</f>
        <v>-4.2721684853647491E-3</v>
      </c>
      <c r="Y9" s="2">
        <f>RSQ(O25:O29,$V$6:$V$10)</f>
        <v>0.80479699628494561</v>
      </c>
      <c r="Z9" s="2">
        <f>SLOPE($R25:$R29,$V$6:$V$10)</f>
        <v>30.135856100809953</v>
      </c>
      <c r="AA9" s="2">
        <f>RSQ(R25:R29,$V$6:$V$10)</f>
        <v>0.99503249187089871</v>
      </c>
      <c r="AB9" s="2">
        <f>SLOPE(U25:U29,$V$6:$V$10)</f>
        <v>-0.11504592837512177</v>
      </c>
      <c r="AC9" s="2">
        <f>RSQ(U25:U29,$V$6:$V$10)</f>
        <v>3.2039094288076639E-3</v>
      </c>
      <c r="AD9" s="7">
        <v>43116</v>
      </c>
      <c r="AE9" s="2"/>
    </row>
    <row r="10" spans="1:33" x14ac:dyDescent="0.35">
      <c r="A10" s="27" t="s">
        <v>49</v>
      </c>
      <c r="B10" s="28">
        <v>43411</v>
      </c>
      <c r="C10" s="29">
        <v>0.74968749999999995</v>
      </c>
      <c r="D10" s="27" t="s">
        <v>42</v>
      </c>
      <c r="E10" s="30">
        <v>2.44</v>
      </c>
      <c r="F10" s="30">
        <v>19.6906</v>
      </c>
      <c r="G10" s="30" t="s">
        <v>43</v>
      </c>
      <c r="H10" s="30">
        <v>3.3559999999999999</v>
      </c>
      <c r="I10" s="30">
        <v>5973.6909999999998</v>
      </c>
      <c r="J10" s="30" t="s">
        <v>44</v>
      </c>
      <c r="K10" s="30">
        <v>3.57</v>
      </c>
      <c r="L10" s="30">
        <v>627.76220000000001</v>
      </c>
      <c r="O10" s="10">
        <f>($O$2/$M$2)*F10</f>
        <v>2.359783459883388</v>
      </c>
      <c r="R10" s="10">
        <f t="shared" si="0"/>
        <v>615.87803175230431</v>
      </c>
      <c r="U10" s="10">
        <f t="shared" si="1"/>
        <v>1043.4972056148747</v>
      </c>
      <c r="V10" s="3">
        <v>40</v>
      </c>
      <c r="W10" s="20" t="s">
        <v>37</v>
      </c>
      <c r="X10" s="2">
        <f>SLOPE($O34:$O38,$V$6:$V$10)</f>
        <v>-4.6630968291500883E-3</v>
      </c>
      <c r="Y10" s="2">
        <f>RSQ(O34:O38,$V$6:$V$10)</f>
        <v>0.8861893081896971</v>
      </c>
      <c r="Z10" s="2">
        <f>SLOPE($R34:$R38,$V$6:$V$10)</f>
        <v>28.981905209743037</v>
      </c>
      <c r="AA10" s="2">
        <f>RSQ(R34:R38,$V$6:$V$10)</f>
        <v>0.9593846575325462</v>
      </c>
      <c r="AB10" s="2">
        <f>SLOPE(U34:U38,$V$6:$V$10)</f>
        <v>0.84815932238446068</v>
      </c>
      <c r="AC10" s="2">
        <f>RSQ(U34:U38,$V$6:$V$10)</f>
        <v>0.28253386408403214</v>
      </c>
      <c r="AD10" s="7">
        <v>43116</v>
      </c>
      <c r="AE10" s="2"/>
    </row>
    <row r="11" spans="1:33" x14ac:dyDescent="0.35">
      <c r="A11" s="27" t="s">
        <v>50</v>
      </c>
      <c r="B11" s="28">
        <v>43411</v>
      </c>
      <c r="C11" s="29">
        <v>0.76840277777777777</v>
      </c>
      <c r="D11" s="27" t="s">
        <v>42</v>
      </c>
      <c r="E11" s="30">
        <v>2.4460000000000002</v>
      </c>
      <c r="F11" s="30">
        <v>20.3169</v>
      </c>
      <c r="G11" s="30" t="s">
        <v>43</v>
      </c>
      <c r="H11" s="30">
        <v>3.363</v>
      </c>
      <c r="I11" s="30">
        <v>4621.2163</v>
      </c>
      <c r="J11" s="30" t="s">
        <v>44</v>
      </c>
      <c r="K11" s="30">
        <v>3.58</v>
      </c>
      <c r="L11" s="30">
        <v>596.17939999999999</v>
      </c>
      <c r="O11" s="12">
        <f>($O$2/$M$2)*F11</f>
        <v>2.4348412225175875</v>
      </c>
      <c r="R11" s="12">
        <f t="shared" si="0"/>
        <v>476.44004337446751</v>
      </c>
      <c r="U11" s="12">
        <f t="shared" si="1"/>
        <v>990.99872204021301</v>
      </c>
      <c r="V11" s="3"/>
      <c r="W11" s="21" t="s">
        <v>38</v>
      </c>
      <c r="X11" s="2">
        <f>SLOPE($O39:$O43,$V$6:$V$10)</f>
        <v>-6.2814929199807882E-3</v>
      </c>
      <c r="Y11" s="2">
        <f>RSQ(O39:O43,$V$6:$V$10)</f>
        <v>0.86108413924665395</v>
      </c>
      <c r="Z11" s="2">
        <f>SLOPE($R39:$R43,$V$6:$V$10)</f>
        <v>6.6130130359915471</v>
      </c>
      <c r="AA11" s="2">
        <f>RSQ(R39:R43,$V$6:$V$10)</f>
        <v>0.92098467986721733</v>
      </c>
      <c r="AB11" s="2">
        <f>SLOPE($U39:$U43,$V$6:$V$10)</f>
        <v>0.21767153083646462</v>
      </c>
      <c r="AC11" s="2">
        <f>RSQ(U39:U43,$V$6:$V$10)</f>
        <v>4.4161201110634984E-2</v>
      </c>
      <c r="AD11" s="7">
        <v>43116</v>
      </c>
      <c r="AE11" s="2"/>
    </row>
    <row r="12" spans="1:33" x14ac:dyDescent="0.35">
      <c r="A12" s="27" t="s">
        <v>51</v>
      </c>
      <c r="B12" s="28">
        <v>43411</v>
      </c>
      <c r="C12" s="29">
        <v>0.77249999999999996</v>
      </c>
      <c r="D12" s="27" t="s">
        <v>42</v>
      </c>
      <c r="E12" s="30">
        <v>2.4460000000000002</v>
      </c>
      <c r="F12" s="30">
        <v>19.732800000000001</v>
      </c>
      <c r="G12" s="30" t="s">
        <v>43</v>
      </c>
      <c r="H12" s="30">
        <v>3.363</v>
      </c>
      <c r="I12" s="30">
        <v>5136.2807000000003</v>
      </c>
      <c r="J12" s="30" t="s">
        <v>44</v>
      </c>
      <c r="K12" s="30">
        <v>3.5760000000000001</v>
      </c>
      <c r="L12" s="30">
        <v>628.15340000000003</v>
      </c>
      <c r="O12" s="12">
        <f>($O$2/$M$2)*F12</f>
        <v>2.3648408406644248</v>
      </c>
      <c r="R12" s="12">
        <f t="shared" si="0"/>
        <v>529.54236301197159</v>
      </c>
      <c r="U12" s="12">
        <f t="shared" si="1"/>
        <v>1044.1474774962282</v>
      </c>
      <c r="V12" s="3"/>
      <c r="W12" s="23" t="s">
        <v>39</v>
      </c>
      <c r="X12" s="2">
        <f>SLOPE($O48:$O52,$V$6:$V$10)</f>
        <v>-8.0764693269103696E-3</v>
      </c>
      <c r="Y12" s="2">
        <f>RSQ(O48:O52,$V$6:$V$10)</f>
        <v>0.98314759377788508</v>
      </c>
      <c r="Z12" s="2">
        <f>SLOPE($R48:$R52,$V$6:$V$10)</f>
        <v>3.5512979651924916</v>
      </c>
      <c r="AA12" s="2">
        <f>RSQ(R48:R52,$V$6:$V$10)</f>
        <v>0.95248847132882908</v>
      </c>
      <c r="AB12" s="2">
        <f>SLOPE(U48:U52,$V$6:$V$10)</f>
        <v>-0.4290996537323315</v>
      </c>
      <c r="AC12" s="2">
        <f>RSQ(U48:U52,$V$6:$V$10)</f>
        <v>0.31367122276966092</v>
      </c>
      <c r="AD12" s="7">
        <v>43116</v>
      </c>
      <c r="AE12" s="2"/>
    </row>
    <row r="13" spans="1:33" x14ac:dyDescent="0.35">
      <c r="A13" s="27" t="s">
        <v>52</v>
      </c>
      <c r="B13" s="28">
        <v>43411</v>
      </c>
      <c r="C13" s="29">
        <v>0.77657407407407408</v>
      </c>
      <c r="D13" s="27" t="s">
        <v>42</v>
      </c>
      <c r="E13" s="30">
        <v>2.44</v>
      </c>
      <c r="F13" s="30">
        <v>19.361799999999999</v>
      </c>
      <c r="G13" s="30" t="s">
        <v>43</v>
      </c>
      <c r="H13" s="30">
        <v>3.3559999999999999</v>
      </c>
      <c r="I13" s="30">
        <v>5407.4267</v>
      </c>
      <c r="J13" s="30" t="s">
        <v>44</v>
      </c>
      <c r="K13" s="30">
        <v>3.57</v>
      </c>
      <c r="L13" s="30">
        <v>606.14520000000005</v>
      </c>
      <c r="N13" s="12">
        <f>($O$2/$M$2)*F13</f>
        <v>2.3203790333240319</v>
      </c>
      <c r="R13" s="12">
        <f t="shared" si="0"/>
        <v>557.49708393702622</v>
      </c>
      <c r="U13" s="12">
        <f t="shared" si="1"/>
        <v>1007.5643649727068</v>
      </c>
      <c r="V13" s="3"/>
      <c r="W13" s="25" t="s">
        <v>40</v>
      </c>
      <c r="X13" s="2">
        <f>SLOPE($O53:$O57,$V$6:$V$10)</f>
        <v>-7.3607660561911545E-3</v>
      </c>
      <c r="Y13" s="2">
        <f>RSQ(O53:O57,$V$6:$V$10)</f>
        <v>0.97731652304545846</v>
      </c>
      <c r="Z13" s="2">
        <f>SLOPE($R53:$R57,$V$6:$V$10)</f>
        <v>2.6205228428315928</v>
      </c>
      <c r="AA13" s="2">
        <f>RSQ(R53:R57,$V$6:$V$10)</f>
        <v>0.80127601422564088</v>
      </c>
      <c r="AB13" s="2">
        <f>SLOPE(U53:U57,$V$6:$V$10)</f>
        <v>0.5616872977616526</v>
      </c>
      <c r="AC13" s="2">
        <f>RSQ(U53:U57,$V$6:$V$10)</f>
        <v>0.61521589627839834</v>
      </c>
      <c r="AD13" s="7">
        <v>43116</v>
      </c>
      <c r="AE13" s="2"/>
    </row>
    <row r="14" spans="1:33" x14ac:dyDescent="0.35">
      <c r="A14" s="27" t="s">
        <v>53</v>
      </c>
      <c r="B14" s="28">
        <v>43411</v>
      </c>
      <c r="C14" s="29">
        <v>0.78065972222222213</v>
      </c>
      <c r="D14" s="27" t="s">
        <v>42</v>
      </c>
      <c r="E14" s="30">
        <v>2.44</v>
      </c>
      <c r="F14" s="30">
        <v>19.486499999999999</v>
      </c>
      <c r="G14" s="30" t="s">
        <v>43</v>
      </c>
      <c r="H14" s="30">
        <v>3.3559999999999999</v>
      </c>
      <c r="I14" s="30">
        <v>5459.9387999999999</v>
      </c>
      <c r="J14" s="30" t="s">
        <v>44</v>
      </c>
      <c r="K14" s="30">
        <v>3.57</v>
      </c>
      <c r="L14" s="30">
        <v>585.95780000000002</v>
      </c>
      <c r="O14" s="12">
        <f>($O$2/$M$2)*F14</f>
        <v>2.3353234736888484</v>
      </c>
      <c r="R14" s="12">
        <f t="shared" si="0"/>
        <v>562.91099784572691</v>
      </c>
      <c r="U14" s="12">
        <f t="shared" si="1"/>
        <v>974.00787576607775</v>
      </c>
      <c r="AD14" s="7">
        <v>43116</v>
      </c>
    </row>
    <row r="15" spans="1:33" x14ac:dyDescent="0.35">
      <c r="A15" s="27" t="s">
        <v>54</v>
      </c>
      <c r="B15" s="28">
        <v>43411</v>
      </c>
      <c r="C15" s="29">
        <v>0.7847453703703704</v>
      </c>
      <c r="D15" s="27" t="s">
        <v>42</v>
      </c>
      <c r="E15" s="30">
        <v>2.4430000000000001</v>
      </c>
      <c r="F15" s="30">
        <v>19.432200000000002</v>
      </c>
      <c r="G15" s="30" t="s">
        <v>43</v>
      </c>
      <c r="H15" s="30">
        <v>3.36</v>
      </c>
      <c r="I15" s="30">
        <v>5491.2443999999996</v>
      </c>
      <c r="J15" s="30" t="s">
        <v>44</v>
      </c>
      <c r="K15" s="30">
        <v>3.5760000000000001</v>
      </c>
      <c r="L15" s="30">
        <v>593.26940000000002</v>
      </c>
      <c r="O15" s="12">
        <f>($O$2/$M$2)*F15</f>
        <v>2.3288159908355244</v>
      </c>
      <c r="R15" s="12">
        <f t="shared" si="0"/>
        <v>566.13855536599783</v>
      </c>
      <c r="U15" s="12">
        <f t="shared" si="1"/>
        <v>986.16157691051387</v>
      </c>
      <c r="AD15" s="7">
        <v>43116</v>
      </c>
    </row>
    <row r="16" spans="1:33" x14ac:dyDescent="0.35">
      <c r="A16" s="5" t="s">
        <v>41</v>
      </c>
      <c r="B16" s="7"/>
      <c r="C16" s="8"/>
      <c r="D16" s="5"/>
      <c r="E16" s="9"/>
      <c r="F16" s="9"/>
      <c r="G16" s="9"/>
      <c r="H16" s="9"/>
      <c r="I16" s="9"/>
      <c r="J16" s="9"/>
      <c r="K16" s="9"/>
      <c r="L16" s="9"/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/>
      <c r="C17" s="8"/>
      <c r="D17" s="5"/>
      <c r="E17" s="9"/>
      <c r="F17" s="9"/>
      <c r="G17" s="9"/>
      <c r="H17" s="9"/>
      <c r="I17" s="9"/>
      <c r="J17" s="9"/>
      <c r="K17" s="9"/>
      <c r="L17" s="9"/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/>
      <c r="C18" s="8"/>
      <c r="D18" s="5"/>
      <c r="E18" s="9"/>
      <c r="F18" s="9"/>
      <c r="G18" s="9"/>
      <c r="H18" s="9"/>
      <c r="I18" s="9"/>
      <c r="J18" s="9"/>
      <c r="K18" s="9"/>
      <c r="L18" s="9"/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/>
      <c r="C19" s="8"/>
      <c r="D19" s="5"/>
      <c r="E19" s="9"/>
      <c r="F19" s="9"/>
      <c r="G19" s="9"/>
      <c r="H19" s="9"/>
      <c r="I19" s="9"/>
      <c r="J19" s="9"/>
      <c r="K19" s="9"/>
      <c r="L19" s="9"/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43411</v>
      </c>
      <c r="C20" s="29">
        <v>0.78883101851851845</v>
      </c>
      <c r="D20" s="27" t="s">
        <v>42</v>
      </c>
      <c r="E20" s="30">
        <v>2.44</v>
      </c>
      <c r="F20" s="30">
        <v>20.003799999999998</v>
      </c>
      <c r="G20" s="30" t="s">
        <v>43</v>
      </c>
      <c r="H20" s="30">
        <v>3.3559999999999999</v>
      </c>
      <c r="I20" s="30">
        <v>5068.2938000000004</v>
      </c>
      <c r="J20" s="30" t="s">
        <v>44</v>
      </c>
      <c r="K20" s="30">
        <v>3.573</v>
      </c>
      <c r="L20" s="30">
        <v>622.07860000000005</v>
      </c>
      <c r="O20" s="14">
        <f t="shared" ref="O20:O29" si="2">($O$2/$M$2)*F20</f>
        <v>2.397318333357811</v>
      </c>
      <c r="P20" s="3"/>
      <c r="R20" s="14">
        <f>($R$2/$P$2)*I20</f>
        <v>522.53302185975258</v>
      </c>
      <c r="S20" s="3"/>
      <c r="U20" s="14">
        <f>($S$2/$U$2)*L20</f>
        <v>1034.0496461443736</v>
      </c>
      <c r="AD20" s="7">
        <v>43116</v>
      </c>
    </row>
    <row r="21" spans="1:30" x14ac:dyDescent="0.35">
      <c r="A21" s="27" t="s">
        <v>56</v>
      </c>
      <c r="B21" s="28">
        <v>43411</v>
      </c>
      <c r="C21" s="29">
        <v>0.79290509259259256</v>
      </c>
      <c r="D21" s="27" t="s">
        <v>42</v>
      </c>
      <c r="E21" s="30">
        <v>2.4430000000000001</v>
      </c>
      <c r="F21" s="30">
        <v>19.627600000000001</v>
      </c>
      <c r="G21" s="30" t="s">
        <v>43</v>
      </c>
      <c r="H21" s="30">
        <v>3.36</v>
      </c>
      <c r="I21" s="30">
        <v>5872.3999000000003</v>
      </c>
      <c r="J21" s="30" t="s">
        <v>44</v>
      </c>
      <c r="K21" s="30">
        <v>3.573</v>
      </c>
      <c r="L21" s="30">
        <v>633.97919999999999</v>
      </c>
      <c r="O21" s="14">
        <f t="shared" si="2"/>
        <v>2.3522333416557744</v>
      </c>
      <c r="P21" s="3"/>
      <c r="R21" s="14">
        <f>($R$2/$P$2)*I21</f>
        <v>605.435080601663</v>
      </c>
      <c r="S21" s="3"/>
      <c r="U21" s="14">
        <f t="shared" ref="U21:U29" si="3">($S$2/$U$2)*L21</f>
        <v>1053.8314088009022</v>
      </c>
      <c r="AD21" s="7">
        <v>43116</v>
      </c>
    </row>
    <row r="22" spans="1:30" x14ac:dyDescent="0.35">
      <c r="A22" s="27" t="s">
        <v>57</v>
      </c>
      <c r="B22" s="28">
        <v>43411</v>
      </c>
      <c r="C22" s="29">
        <v>0.79656249999999995</v>
      </c>
      <c r="D22" s="27" t="s">
        <v>42</v>
      </c>
      <c r="E22" s="30">
        <v>2.4430000000000001</v>
      </c>
      <c r="F22" s="30">
        <v>19.735800000000001</v>
      </c>
      <c r="G22" s="30" t="s">
        <v>43</v>
      </c>
      <c r="H22" s="30">
        <v>3.36</v>
      </c>
      <c r="I22" s="30">
        <v>6235.2111000000004</v>
      </c>
      <c r="J22" s="30" t="s">
        <v>44</v>
      </c>
      <c r="K22" s="30">
        <v>3.57</v>
      </c>
      <c r="L22" s="30">
        <v>631.7817</v>
      </c>
      <c r="O22" s="14">
        <f t="shared" si="2"/>
        <v>2.3652003701038349</v>
      </c>
      <c r="P22" s="3"/>
      <c r="R22" s="14">
        <f>($R$2/$P$2)*I22</f>
        <v>642.84033771216502</v>
      </c>
      <c r="S22" s="3"/>
      <c r="U22" s="14">
        <f t="shared" si="3"/>
        <v>1050.178616215846</v>
      </c>
      <c r="AD22" s="7">
        <v>43116</v>
      </c>
    </row>
    <row r="23" spans="1:30" x14ac:dyDescent="0.35">
      <c r="A23" s="27" t="s">
        <v>58</v>
      </c>
      <c r="B23" s="28">
        <v>43411</v>
      </c>
      <c r="C23" s="29">
        <v>0.80063657407407407</v>
      </c>
      <c r="D23" s="27" t="s">
        <v>42</v>
      </c>
      <c r="E23" s="30">
        <v>2.4460000000000002</v>
      </c>
      <c r="F23" s="30">
        <v>19.4024</v>
      </c>
      <c r="G23" s="30" t="s">
        <v>43</v>
      </c>
      <c r="H23" s="30">
        <v>3.363</v>
      </c>
      <c r="I23" s="30">
        <v>6010.4503999999997</v>
      </c>
      <c r="J23" s="30" t="s">
        <v>44</v>
      </c>
      <c r="K23" s="30">
        <v>3.573</v>
      </c>
      <c r="L23" s="30">
        <v>619.66240000000005</v>
      </c>
      <c r="O23" s="14">
        <f t="shared" si="2"/>
        <v>2.3252446650707164</v>
      </c>
      <c r="P23" s="3"/>
      <c r="R23" s="14">
        <f>($R$2/$P$2)*I23</f>
        <v>619.66786736991412</v>
      </c>
      <c r="S23" s="3"/>
      <c r="U23" s="14">
        <f t="shared" si="3"/>
        <v>1030.0333196624563</v>
      </c>
      <c r="AD23" s="7">
        <v>43116</v>
      </c>
    </row>
    <row r="24" spans="1:30" x14ac:dyDescent="0.35">
      <c r="A24" s="27" t="s">
        <v>59</v>
      </c>
      <c r="B24" s="28">
        <v>43411</v>
      </c>
      <c r="C24" s="29">
        <v>0.80429398148148146</v>
      </c>
      <c r="D24" s="27" t="s">
        <v>42</v>
      </c>
      <c r="E24" s="30">
        <v>2.4430000000000001</v>
      </c>
      <c r="F24" s="30">
        <v>19.4544</v>
      </c>
      <c r="G24" s="30" t="s">
        <v>43</v>
      </c>
      <c r="H24" s="30">
        <v>3.36</v>
      </c>
      <c r="I24" s="30">
        <v>5812.9058000000005</v>
      </c>
      <c r="J24" s="30" t="s">
        <v>44</v>
      </c>
      <c r="K24" s="30">
        <v>3.573</v>
      </c>
      <c r="L24" s="30">
        <v>613.33500000000004</v>
      </c>
      <c r="O24" s="14">
        <f t="shared" si="2"/>
        <v>2.3314765086871594</v>
      </c>
      <c r="P24" s="3"/>
      <c r="Q24" s="14">
        <f>($R$2/$P$2)*I24</f>
        <v>599.30133360857701</v>
      </c>
      <c r="S24" s="3"/>
      <c r="U24" s="14">
        <f t="shared" si="3"/>
        <v>1019.5156041663535</v>
      </c>
      <c r="AD24" s="7">
        <v>43116</v>
      </c>
    </row>
    <row r="25" spans="1:30" x14ac:dyDescent="0.35">
      <c r="A25" s="27" t="s">
        <v>60</v>
      </c>
      <c r="B25" s="28">
        <v>43411</v>
      </c>
      <c r="C25" s="29">
        <v>0.82428240740740744</v>
      </c>
      <c r="D25" s="27" t="s">
        <v>42</v>
      </c>
      <c r="E25" s="30">
        <v>2.4430000000000001</v>
      </c>
      <c r="F25" s="30">
        <v>19.542200000000001</v>
      </c>
      <c r="G25" s="30" t="s">
        <v>43</v>
      </c>
      <c r="H25" s="30">
        <v>3.363</v>
      </c>
      <c r="I25" s="30">
        <v>5254.5817999999999</v>
      </c>
      <c r="J25" s="30" t="s">
        <v>44</v>
      </c>
      <c r="K25" s="30">
        <v>3.573</v>
      </c>
      <c r="L25" s="30">
        <v>592.30840000000001</v>
      </c>
      <c r="O25" s="17">
        <f t="shared" si="2"/>
        <v>2.341998736947231</v>
      </c>
      <c r="P25" s="3"/>
      <c r="R25" s="17">
        <f t="shared" ref="R25:R29" si="4">($R$2/$P$2)*I25</f>
        <v>541.73901808203345</v>
      </c>
      <c r="S25" s="3"/>
      <c r="U25" s="17">
        <f t="shared" si="3"/>
        <v>984.5641554432832</v>
      </c>
      <c r="AD25" s="7">
        <v>43116</v>
      </c>
    </row>
    <row r="26" spans="1:30" x14ac:dyDescent="0.35">
      <c r="A26" s="27" t="s">
        <v>61</v>
      </c>
      <c r="B26" s="28">
        <v>43411</v>
      </c>
      <c r="C26" s="29">
        <v>0.82795138888888886</v>
      </c>
      <c r="D26" s="27" t="s">
        <v>42</v>
      </c>
      <c r="E26" s="30">
        <v>2.4460000000000002</v>
      </c>
      <c r="F26" s="30">
        <v>19.686</v>
      </c>
      <c r="G26" s="30" t="s">
        <v>43</v>
      </c>
      <c r="H26" s="30">
        <v>3.363</v>
      </c>
      <c r="I26" s="30">
        <v>8404.4753999999994</v>
      </c>
      <c r="J26" s="30" t="s">
        <v>44</v>
      </c>
      <c r="K26" s="30">
        <v>3.5760000000000001</v>
      </c>
      <c r="L26" s="30">
        <v>627.89110000000005</v>
      </c>
      <c r="O26" s="17">
        <f t="shared" si="2"/>
        <v>2.359232181409626</v>
      </c>
      <c r="P26" s="3"/>
      <c r="R26" s="17">
        <f t="shared" si="4"/>
        <v>866.48803348928823</v>
      </c>
      <c r="S26" s="3"/>
      <c r="U26" s="17">
        <f t="shared" si="3"/>
        <v>1043.711469534881</v>
      </c>
      <c r="AD26" s="7">
        <v>43116</v>
      </c>
    </row>
    <row r="27" spans="1:30" x14ac:dyDescent="0.35">
      <c r="A27" s="27" t="s">
        <v>62</v>
      </c>
      <c r="B27" s="28">
        <v>43411</v>
      </c>
      <c r="C27" s="29">
        <v>0.83159722222222221</v>
      </c>
      <c r="D27" s="27" t="s">
        <v>42</v>
      </c>
      <c r="E27" s="30">
        <v>2.4460000000000002</v>
      </c>
      <c r="F27" s="30">
        <v>18.983799999999999</v>
      </c>
      <c r="G27" s="30" t="s">
        <v>43</v>
      </c>
      <c r="H27" s="30">
        <v>3.363</v>
      </c>
      <c r="I27" s="30">
        <v>11653.3894</v>
      </c>
      <c r="J27" s="30" t="s">
        <v>44</v>
      </c>
      <c r="K27" s="30">
        <v>3.5760000000000001</v>
      </c>
      <c r="L27" s="30">
        <v>575.30219999999997</v>
      </c>
      <c r="O27" s="17">
        <f t="shared" si="2"/>
        <v>2.2750783239583487</v>
      </c>
      <c r="P27" s="3"/>
      <c r="R27" s="17">
        <f t="shared" si="4"/>
        <v>1201.4458944922271</v>
      </c>
      <c r="S27" s="3"/>
      <c r="U27" s="17">
        <f t="shared" si="3"/>
        <v>956.2956133454511</v>
      </c>
      <c r="AD27" s="7">
        <v>43116</v>
      </c>
    </row>
    <row r="28" spans="1:30" x14ac:dyDescent="0.35">
      <c r="A28" s="27" t="s">
        <v>63</v>
      </c>
      <c r="B28" s="28">
        <v>43411</v>
      </c>
      <c r="C28" s="29">
        <v>0.83568287037037037</v>
      </c>
      <c r="D28" s="27" t="s">
        <v>42</v>
      </c>
      <c r="E28" s="30">
        <v>2.44</v>
      </c>
      <c r="F28" s="30">
        <v>18.271599999999999</v>
      </c>
      <c r="G28" s="30" t="s">
        <v>43</v>
      </c>
      <c r="H28" s="30">
        <v>3.36</v>
      </c>
      <c r="I28" s="30">
        <v>14586.8567</v>
      </c>
      <c r="J28" s="30" t="s">
        <v>44</v>
      </c>
      <c r="K28" s="30">
        <v>3.573</v>
      </c>
      <c r="L28" s="30">
        <v>606.94320000000005</v>
      </c>
      <c r="O28" s="17">
        <f t="shared" si="2"/>
        <v>2.1897260350423711</v>
      </c>
      <c r="P28" s="3"/>
      <c r="R28" s="17">
        <f t="shared" si="4"/>
        <v>1503.8817029285433</v>
      </c>
      <c r="S28" s="3"/>
      <c r="U28" s="17">
        <f t="shared" si="3"/>
        <v>1008.8908398227069</v>
      </c>
      <c r="AD28" s="7">
        <v>43116</v>
      </c>
    </row>
    <row r="29" spans="1:30" x14ac:dyDescent="0.35">
      <c r="A29" s="27" t="s">
        <v>64</v>
      </c>
      <c r="B29" s="28">
        <v>43411</v>
      </c>
      <c r="C29" s="29">
        <v>0.83976851851851853</v>
      </c>
      <c r="D29" s="27" t="s">
        <v>42</v>
      </c>
      <c r="E29" s="30">
        <v>2.4430000000000001</v>
      </c>
      <c r="F29" s="30">
        <v>18.466999999999999</v>
      </c>
      <c r="G29" s="30" t="s">
        <v>43</v>
      </c>
      <c r="H29" s="30">
        <v>3.363</v>
      </c>
      <c r="I29" s="30">
        <v>16778.484</v>
      </c>
      <c r="J29" s="30" t="s">
        <v>44</v>
      </c>
      <c r="K29" s="30">
        <v>3.5760000000000001</v>
      </c>
      <c r="L29" s="30">
        <v>599.32180000000005</v>
      </c>
      <c r="O29" s="17">
        <f t="shared" si="2"/>
        <v>2.213143385862621</v>
      </c>
      <c r="P29" s="3"/>
      <c r="R29" s="17">
        <f t="shared" si="4"/>
        <v>1729.8349884029037</v>
      </c>
      <c r="S29" s="3"/>
      <c r="U29" s="17">
        <f t="shared" si="3"/>
        <v>996.22217388061415</v>
      </c>
      <c r="AD29" s="7">
        <v>43116</v>
      </c>
    </row>
    <row r="30" spans="1:30" x14ac:dyDescent="0.35">
      <c r="A30" s="5" t="s">
        <v>41</v>
      </c>
      <c r="B30" s="7"/>
      <c r="C30" s="8"/>
      <c r="D30" s="5"/>
      <c r="E30" s="9"/>
      <c r="F30" s="9"/>
      <c r="G30" s="9"/>
      <c r="H30" s="9"/>
      <c r="I30" s="9"/>
      <c r="J30" s="9"/>
      <c r="K30" s="9"/>
      <c r="L30" s="9"/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/>
      <c r="C31" s="8"/>
      <c r="D31" s="5"/>
      <c r="E31" s="9"/>
      <c r="F31" s="9"/>
      <c r="G31" s="9"/>
      <c r="H31" s="9"/>
      <c r="I31" s="9"/>
      <c r="J31" s="9"/>
      <c r="K31" s="9"/>
      <c r="L31" s="9"/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/>
      <c r="C32" s="8"/>
      <c r="D32" s="5"/>
      <c r="E32" s="9"/>
      <c r="F32" s="9"/>
      <c r="G32" s="9"/>
      <c r="H32" s="9"/>
      <c r="I32" s="9"/>
      <c r="J32" s="9"/>
      <c r="K32" s="9"/>
      <c r="L32" s="9"/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/>
      <c r="C33" s="8"/>
      <c r="D33" s="5"/>
      <c r="E33" s="9"/>
      <c r="F33" s="9"/>
      <c r="G33" s="9"/>
      <c r="H33" s="9"/>
      <c r="I33" s="9"/>
      <c r="J33" s="9"/>
      <c r="K33" s="9"/>
      <c r="L33" s="9"/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65</v>
      </c>
      <c r="B34" s="28">
        <v>43411</v>
      </c>
      <c r="C34" s="29">
        <v>0.84385416666666668</v>
      </c>
      <c r="D34" s="27" t="s">
        <v>42</v>
      </c>
      <c r="E34" s="30">
        <v>2.44</v>
      </c>
      <c r="F34" s="30">
        <v>19.381499999999999</v>
      </c>
      <c r="G34" s="30" t="s">
        <v>43</v>
      </c>
      <c r="H34" s="30">
        <v>3.36</v>
      </c>
      <c r="I34" s="30">
        <v>4552.2629999999999</v>
      </c>
      <c r="J34" s="30" t="s">
        <v>44</v>
      </c>
      <c r="K34" s="30">
        <v>3.573</v>
      </c>
      <c r="L34" s="30">
        <v>558.98699999999997</v>
      </c>
      <c r="O34" s="19">
        <f t="shared" ref="O34:O40" si="5">($O$2/$M$2)*F34</f>
        <v>2.3227399433094922</v>
      </c>
      <c r="R34" s="19">
        <f t="shared" ref="R34:R42" si="6">($R$2/$P$2)*I34</f>
        <v>469.33106792079468</v>
      </c>
      <c r="U34" s="19">
        <f t="shared" ref="U34:U41" si="7">($S$2/$U$2)*L34</f>
        <v>929.17568543477444</v>
      </c>
      <c r="AD34" s="7">
        <v>43116</v>
      </c>
    </row>
    <row r="35" spans="1:30" x14ac:dyDescent="0.35">
      <c r="A35" s="27" t="s">
        <v>66</v>
      </c>
      <c r="B35" s="28">
        <v>43411</v>
      </c>
      <c r="C35" s="29">
        <v>0.84793981481481484</v>
      </c>
      <c r="D35" s="27" t="s">
        <v>42</v>
      </c>
      <c r="E35" s="30">
        <v>2.4430000000000001</v>
      </c>
      <c r="F35" s="30">
        <v>18.404</v>
      </c>
      <c r="G35" s="30" t="s">
        <v>43</v>
      </c>
      <c r="H35" s="30">
        <v>3.36</v>
      </c>
      <c r="I35" s="30">
        <v>9507.4799000000003</v>
      </c>
      <c r="J35" s="30" t="s">
        <v>44</v>
      </c>
      <c r="K35" s="30">
        <v>3.573</v>
      </c>
      <c r="L35" s="30">
        <v>598.25540000000001</v>
      </c>
      <c r="O35" s="19">
        <f t="shared" si="5"/>
        <v>2.2055932676350074</v>
      </c>
      <c r="R35" s="19">
        <f t="shared" si="6"/>
        <v>980.2060414133565</v>
      </c>
      <c r="U35" s="19">
        <f t="shared" si="7"/>
        <v>994.44955134923566</v>
      </c>
      <c r="AD35" s="7">
        <v>43116</v>
      </c>
    </row>
    <row r="36" spans="1:30" x14ac:dyDescent="0.35">
      <c r="A36" s="27" t="s">
        <v>67</v>
      </c>
      <c r="B36" s="28">
        <v>43411</v>
      </c>
      <c r="C36" s="29">
        <v>0.85201388888888896</v>
      </c>
      <c r="D36" s="27" t="s">
        <v>42</v>
      </c>
      <c r="E36" s="30">
        <v>2.4460000000000002</v>
      </c>
      <c r="F36" s="30">
        <v>18.424299999999999</v>
      </c>
      <c r="G36" s="30" t="s">
        <v>43</v>
      </c>
      <c r="H36" s="30">
        <v>3.363</v>
      </c>
      <c r="I36" s="30">
        <v>12028.394200000001</v>
      </c>
      <c r="J36" s="30" t="s">
        <v>44</v>
      </c>
      <c r="K36" s="30">
        <v>3.58</v>
      </c>
      <c r="L36" s="30">
        <v>590.03880000000004</v>
      </c>
      <c r="O36" s="19">
        <f t="shared" si="5"/>
        <v>2.2080260835083494</v>
      </c>
      <c r="R36" s="19">
        <f t="shared" si="6"/>
        <v>1240.1082923500451</v>
      </c>
      <c r="U36" s="19">
        <f t="shared" si="7"/>
        <v>980.79151469195494</v>
      </c>
      <c r="AD36" s="7">
        <v>43116</v>
      </c>
    </row>
    <row r="37" spans="1:30" x14ac:dyDescent="0.35">
      <c r="A37" s="27" t="s">
        <v>68</v>
      </c>
      <c r="B37" s="28">
        <v>43411</v>
      </c>
      <c r="C37" s="29">
        <v>0.85609953703703701</v>
      </c>
      <c r="D37" s="27" t="s">
        <v>42</v>
      </c>
      <c r="E37" s="30">
        <v>2.4430000000000001</v>
      </c>
      <c r="F37" s="30">
        <v>18.087199999999999</v>
      </c>
      <c r="G37" s="30" t="s">
        <v>43</v>
      </c>
      <c r="H37" s="30">
        <v>3.363</v>
      </c>
      <c r="I37" s="30">
        <v>14272.6263</v>
      </c>
      <c r="J37" s="30" t="s">
        <v>44</v>
      </c>
      <c r="K37" s="30">
        <v>3.573</v>
      </c>
      <c r="L37" s="30">
        <v>584.0394</v>
      </c>
      <c r="O37" s="19">
        <f t="shared" si="5"/>
        <v>2.1676269588332917</v>
      </c>
      <c r="R37" s="19">
        <f t="shared" si="6"/>
        <v>1471.485048955524</v>
      </c>
      <c r="U37" s="19">
        <f t="shared" si="7"/>
        <v>970.81901692868428</v>
      </c>
      <c r="AD37" s="7">
        <v>43116</v>
      </c>
    </row>
    <row r="38" spans="1:30" x14ac:dyDescent="0.35">
      <c r="A38" s="27" t="s">
        <v>69</v>
      </c>
      <c r="B38" s="28">
        <v>43411</v>
      </c>
      <c r="C38" s="29">
        <v>0.85975694444444439</v>
      </c>
      <c r="D38" s="27" t="s">
        <v>42</v>
      </c>
      <c r="E38" s="30">
        <v>2.4430000000000001</v>
      </c>
      <c r="F38" s="30">
        <v>17.5944</v>
      </c>
      <c r="G38" s="30" t="s">
        <v>43</v>
      </c>
      <c r="H38" s="30">
        <v>3.363</v>
      </c>
      <c r="I38" s="30">
        <v>16225.147000000001</v>
      </c>
      <c r="J38" s="30" t="s">
        <v>44</v>
      </c>
      <c r="K38" s="30">
        <v>3.5760000000000001</v>
      </c>
      <c r="L38" s="30">
        <v>591.60739999999998</v>
      </c>
      <c r="O38" s="19">
        <f t="shared" si="5"/>
        <v>2.1085682562528456</v>
      </c>
      <c r="R38" s="19">
        <f t="shared" si="6"/>
        <v>1672.7868246368628</v>
      </c>
      <c r="U38" s="19">
        <f t="shared" si="7"/>
        <v>983.39891876427316</v>
      </c>
      <c r="AD38" s="7">
        <v>43116</v>
      </c>
    </row>
    <row r="39" spans="1:30" x14ac:dyDescent="0.35">
      <c r="A39" s="27" t="s">
        <v>70</v>
      </c>
      <c r="B39" s="28">
        <v>43411</v>
      </c>
      <c r="C39" s="29">
        <v>0.87974537037037026</v>
      </c>
      <c r="D39" s="27" t="s">
        <v>42</v>
      </c>
      <c r="E39" s="30">
        <v>2.4460000000000002</v>
      </c>
      <c r="F39" s="30">
        <v>19.5106</v>
      </c>
      <c r="G39" s="30" t="s">
        <v>43</v>
      </c>
      <c r="H39" s="30">
        <v>3.363</v>
      </c>
      <c r="I39" s="30">
        <v>4012.6073999999999</v>
      </c>
      <c r="J39" s="30" t="s">
        <v>44</v>
      </c>
      <c r="K39" s="30">
        <v>3.58</v>
      </c>
      <c r="L39" s="30">
        <v>566.43600000000004</v>
      </c>
      <c r="O39" s="26">
        <f t="shared" si="5"/>
        <v>2.3382116935187769</v>
      </c>
      <c r="R39" s="16">
        <f t="shared" si="6"/>
        <v>413.6934347134345</v>
      </c>
      <c r="U39" s="16">
        <f t="shared" si="7"/>
        <v>941.55777961729336</v>
      </c>
      <c r="AD39" s="7">
        <v>43116</v>
      </c>
    </row>
    <row r="40" spans="1:30" x14ac:dyDescent="0.35">
      <c r="A40" s="27" t="s">
        <v>71</v>
      </c>
      <c r="B40" s="28">
        <v>43411</v>
      </c>
      <c r="C40" s="29">
        <v>0.8834143518518518</v>
      </c>
      <c r="D40" s="27" t="s">
        <v>42</v>
      </c>
      <c r="E40" s="30">
        <v>2.4460000000000002</v>
      </c>
      <c r="F40" s="30">
        <v>18.3872</v>
      </c>
      <c r="G40" s="30" t="s">
        <v>43</v>
      </c>
      <c r="H40" s="30">
        <v>3.363</v>
      </c>
      <c r="I40" s="30">
        <v>5209.9246000000003</v>
      </c>
      <c r="J40" s="30" t="s">
        <v>44</v>
      </c>
      <c r="K40" s="30">
        <v>3.58</v>
      </c>
      <c r="L40" s="30">
        <v>566.0462</v>
      </c>
      <c r="O40" s="16">
        <f t="shared" si="5"/>
        <v>2.2035799027743104</v>
      </c>
      <c r="R40" s="16">
        <f t="shared" si="6"/>
        <v>537.13493185802736</v>
      </c>
      <c r="U40" s="16">
        <f t="shared" si="7"/>
        <v>940.90983488479947</v>
      </c>
      <c r="AD40" s="7">
        <v>43116</v>
      </c>
    </row>
    <row r="41" spans="1:30" x14ac:dyDescent="0.35">
      <c r="A41" s="27" t="s">
        <v>72</v>
      </c>
      <c r="B41" s="28">
        <v>43411</v>
      </c>
      <c r="C41" s="29">
        <v>0.8870717592592593</v>
      </c>
      <c r="D41" s="27" t="s">
        <v>42</v>
      </c>
      <c r="E41" s="30">
        <v>2.44</v>
      </c>
      <c r="F41" s="30">
        <v>17.725000000000001</v>
      </c>
      <c r="G41" s="30" t="s">
        <v>43</v>
      </c>
      <c r="H41" s="30">
        <v>3.36</v>
      </c>
      <c r="I41" s="30">
        <v>5729.9264000000003</v>
      </c>
      <c r="J41" s="30" t="s">
        <v>44</v>
      </c>
      <c r="K41" s="30">
        <v>3.573</v>
      </c>
      <c r="L41" s="30">
        <v>546.75019999999995</v>
      </c>
      <c r="O41" s="16">
        <f>($O$2/$M$2)*F41</f>
        <v>2.1242197711818358</v>
      </c>
      <c r="R41" s="16">
        <f t="shared" si="6"/>
        <v>590.7462895749992</v>
      </c>
      <c r="U41" s="16">
        <f t="shared" si="7"/>
        <v>908.83507460209262</v>
      </c>
      <c r="AD41" s="7">
        <v>43116</v>
      </c>
    </row>
    <row r="42" spans="1:30" x14ac:dyDescent="0.35">
      <c r="A42" s="27" t="s">
        <v>73</v>
      </c>
      <c r="B42" s="28">
        <v>43411</v>
      </c>
      <c r="C42" s="29">
        <v>0.89115740740740745</v>
      </c>
      <c r="D42" s="27" t="s">
        <v>42</v>
      </c>
      <c r="E42" s="30">
        <v>2.44</v>
      </c>
      <c r="F42" s="30">
        <v>17.133199999999999</v>
      </c>
      <c r="G42" s="30" t="s">
        <v>43</v>
      </c>
      <c r="H42" s="30">
        <v>3.3559999999999999</v>
      </c>
      <c r="I42" s="30">
        <v>6521.8801000000003</v>
      </c>
      <c r="J42" s="30" t="s">
        <v>44</v>
      </c>
      <c r="K42" s="30">
        <v>3.57</v>
      </c>
      <c r="L42" s="30">
        <v>567.2088</v>
      </c>
      <c r="N42" s="16">
        <f>($O$2/$M$2)*F42</f>
        <v>2.0532965971008532</v>
      </c>
      <c r="R42" s="16">
        <f t="shared" si="6"/>
        <v>672.39545522400169</v>
      </c>
      <c r="U42" s="16">
        <f>($S$2/$U$2)*L42</f>
        <v>942.84236578781952</v>
      </c>
      <c r="AD42" s="7">
        <v>43116</v>
      </c>
    </row>
    <row r="43" spans="1:30" x14ac:dyDescent="0.35">
      <c r="A43" s="27" t="s">
        <v>74</v>
      </c>
      <c r="B43" s="28">
        <v>43411</v>
      </c>
      <c r="C43" s="29">
        <v>0.89523148148148157</v>
      </c>
      <c r="D43" s="27" t="s">
        <v>42</v>
      </c>
      <c r="E43" s="30">
        <v>2.4430000000000001</v>
      </c>
      <c r="F43" s="30">
        <v>17.296199999999999</v>
      </c>
      <c r="G43" s="30" t="s">
        <v>43</v>
      </c>
      <c r="H43" s="30">
        <v>3.36</v>
      </c>
      <c r="I43" s="30">
        <v>6563.7659999999996</v>
      </c>
      <c r="J43" s="30" t="s">
        <v>44</v>
      </c>
      <c r="K43" s="30">
        <v>3.5760000000000001</v>
      </c>
      <c r="L43" s="30">
        <v>572.40219999999999</v>
      </c>
      <c r="O43" s="16">
        <f t="shared" ref="O43" si="8">($O$2/$M$2)*F43</f>
        <v>2.0728310299754731</v>
      </c>
      <c r="R43" s="16">
        <f>($R$2/$P$2)*I43</f>
        <v>676.71382483002469</v>
      </c>
      <c r="U43" s="16">
        <f>($S$2/$U$2)*L43</f>
        <v>951.47509070760657</v>
      </c>
      <c r="AD43" s="7">
        <v>43116</v>
      </c>
    </row>
    <row r="44" spans="1:30" x14ac:dyDescent="0.35">
      <c r="A44" s="5" t="s">
        <v>41</v>
      </c>
      <c r="B44" s="7"/>
      <c r="C44" s="8"/>
      <c r="D44" s="5"/>
      <c r="E44" s="9"/>
      <c r="F44" s="9"/>
      <c r="G44" s="9"/>
      <c r="H44" s="9"/>
      <c r="I44" s="9"/>
      <c r="J44" s="9"/>
      <c r="K44" s="9"/>
      <c r="L44" s="9"/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/>
      <c r="C45" s="8"/>
      <c r="D45" s="5"/>
      <c r="E45" s="9"/>
      <c r="F45" s="9"/>
      <c r="G45" s="9"/>
      <c r="H45" s="9"/>
      <c r="I45" s="9"/>
      <c r="J45" s="9"/>
      <c r="K45" s="9"/>
      <c r="L45" s="9"/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/>
      <c r="C46" s="8"/>
      <c r="D46" s="5"/>
      <c r="E46" s="9"/>
      <c r="F46" s="9"/>
      <c r="G46" s="9"/>
      <c r="H46" s="9"/>
      <c r="I46" s="9"/>
      <c r="J46" s="9"/>
      <c r="K46" s="9"/>
      <c r="L46" s="9"/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/>
      <c r="C47" s="8"/>
      <c r="D47" s="5"/>
      <c r="E47" s="9"/>
      <c r="F47" s="9"/>
      <c r="G47" s="9"/>
      <c r="H47" s="9"/>
      <c r="I47" s="9"/>
      <c r="J47" s="9"/>
      <c r="K47" s="9"/>
      <c r="L47" s="9"/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75</v>
      </c>
      <c r="B48" s="28">
        <v>43411</v>
      </c>
      <c r="C48" s="29">
        <v>0.89888888888888896</v>
      </c>
      <c r="D48" s="27" t="s">
        <v>42</v>
      </c>
      <c r="E48" s="30">
        <v>2.4460000000000002</v>
      </c>
      <c r="F48" s="30">
        <v>19.897400000000001</v>
      </c>
      <c r="G48" s="30" t="s">
        <v>43</v>
      </c>
      <c r="H48" s="30">
        <v>3.363</v>
      </c>
      <c r="I48" s="30">
        <v>3705.2712000000001</v>
      </c>
      <c r="J48" s="30" t="s">
        <v>44</v>
      </c>
      <c r="K48" s="30">
        <v>3.5760000000000001</v>
      </c>
      <c r="L48" s="30">
        <v>570.14480000000003</v>
      </c>
      <c r="O48" s="22">
        <f t="shared" ref="O48:O57" si="9">($O$2/$M$2)*F48</f>
        <v>2.384567022573397</v>
      </c>
      <c r="R48" s="22">
        <f t="shared" ref="R48:R57" si="10">($R$2/$P$2)*I48</f>
        <v>382.00756178458153</v>
      </c>
      <c r="U48" s="22">
        <f t="shared" ref="U48:U57" si="11">($S$2/$U$2)*L48</f>
        <v>947.72272939634092</v>
      </c>
      <c r="AD48" s="7">
        <v>43116</v>
      </c>
    </row>
    <row r="49" spans="1:30" x14ac:dyDescent="0.35">
      <c r="A49" s="27" t="s">
        <v>76</v>
      </c>
      <c r="B49" s="28">
        <v>43411</v>
      </c>
      <c r="C49" s="29">
        <v>0.90255787037037039</v>
      </c>
      <c r="D49" s="27" t="s">
        <v>42</v>
      </c>
      <c r="E49" s="30">
        <v>2.4460000000000002</v>
      </c>
      <c r="F49" s="30">
        <v>19.154900000000001</v>
      </c>
      <c r="G49" s="30" t="s">
        <v>43</v>
      </c>
      <c r="H49" s="30">
        <v>3.3660000000000001</v>
      </c>
      <c r="I49" s="30">
        <v>4280.3579</v>
      </c>
      <c r="J49" s="30" t="s">
        <v>44</v>
      </c>
      <c r="K49" s="30">
        <v>3.58</v>
      </c>
      <c r="L49" s="30">
        <v>575.50019999999995</v>
      </c>
      <c r="O49" s="22">
        <f t="shared" si="9"/>
        <v>2.2955834863193765</v>
      </c>
      <c r="R49" s="22">
        <f t="shared" si="10"/>
        <v>441.29808499425673</v>
      </c>
      <c r="U49" s="22">
        <f t="shared" si="11"/>
        <v>956.62473868417283</v>
      </c>
      <c r="AD49" s="7">
        <v>43116</v>
      </c>
    </row>
    <row r="50" spans="1:30" x14ac:dyDescent="0.35">
      <c r="A50" s="27" t="s">
        <v>77</v>
      </c>
      <c r="B50" s="28">
        <v>43411</v>
      </c>
      <c r="C50" s="29">
        <v>0.90663194444444439</v>
      </c>
      <c r="D50" s="27" t="s">
        <v>42</v>
      </c>
      <c r="E50" s="30">
        <v>2.44</v>
      </c>
      <c r="F50" s="30">
        <v>18.256</v>
      </c>
      <c r="G50" s="30" t="s">
        <v>43</v>
      </c>
      <c r="H50" s="30">
        <v>3.36</v>
      </c>
      <c r="I50" s="30">
        <v>4464.5538999999999</v>
      </c>
      <c r="J50" s="30" t="s">
        <v>44</v>
      </c>
      <c r="K50" s="30">
        <v>3.573</v>
      </c>
      <c r="L50" s="30">
        <v>565.14430000000004</v>
      </c>
      <c r="O50" s="22">
        <f t="shared" si="9"/>
        <v>2.1878564819574384</v>
      </c>
      <c r="R50" s="22">
        <f t="shared" si="10"/>
        <v>460.2883993470827</v>
      </c>
      <c r="U50" s="22">
        <f t="shared" si="11"/>
        <v>939.41065234442988</v>
      </c>
      <c r="AD50" s="7">
        <v>43116</v>
      </c>
    </row>
    <row r="51" spans="1:30" x14ac:dyDescent="0.35">
      <c r="A51" s="27" t="s">
        <v>78</v>
      </c>
      <c r="B51" s="28">
        <v>43411</v>
      </c>
      <c r="C51" s="29">
        <v>0.91030092592592593</v>
      </c>
      <c r="D51" s="27" t="s">
        <v>42</v>
      </c>
      <c r="E51" s="30">
        <v>2.4460000000000002</v>
      </c>
      <c r="F51" s="30">
        <v>17.6995</v>
      </c>
      <c r="G51" s="30" t="s">
        <v>43</v>
      </c>
      <c r="H51" s="30">
        <v>3.363</v>
      </c>
      <c r="I51" s="30">
        <v>4792.0628999999999</v>
      </c>
      <c r="J51" s="30" t="s">
        <v>44</v>
      </c>
      <c r="K51" s="30">
        <v>3.5760000000000001</v>
      </c>
      <c r="L51" s="30">
        <v>574.39819999999997</v>
      </c>
      <c r="O51" s="22">
        <f t="shared" si="9"/>
        <v>2.1211637709468492</v>
      </c>
      <c r="R51" s="22">
        <f t="shared" si="10"/>
        <v>494.05405584005592</v>
      </c>
      <c r="U51" s="22">
        <f t="shared" si="11"/>
        <v>954.79294008179193</v>
      </c>
      <c r="AD51" s="7">
        <v>43116</v>
      </c>
    </row>
    <row r="52" spans="1:30" x14ac:dyDescent="0.35">
      <c r="A52" s="27" t="s">
        <v>79</v>
      </c>
      <c r="B52" s="28">
        <v>43411</v>
      </c>
      <c r="C52" s="29">
        <v>0.91438657407407409</v>
      </c>
      <c r="D52" s="27" t="s">
        <v>42</v>
      </c>
      <c r="E52" s="30">
        <v>2.4430000000000001</v>
      </c>
      <c r="F52" s="30">
        <v>17.255500000000001</v>
      </c>
      <c r="G52" s="30" t="s">
        <v>43</v>
      </c>
      <c r="H52" s="30">
        <v>3.363</v>
      </c>
      <c r="I52" s="30">
        <v>4721.7704000000003</v>
      </c>
      <c r="J52" s="30" t="s">
        <v>44</v>
      </c>
      <c r="K52" s="30">
        <v>3.5760000000000001</v>
      </c>
      <c r="L52" s="30">
        <v>557.78859999999997</v>
      </c>
      <c r="O52" s="22">
        <f t="shared" si="9"/>
        <v>2.0679534139141422</v>
      </c>
      <c r="Q52" s="22">
        <f>($R$2/$P$2)*I52</f>
        <v>486.80701099844146</v>
      </c>
      <c r="U52" s="22">
        <f t="shared" si="11"/>
        <v>927.1836460109148</v>
      </c>
      <c r="AD52" s="7">
        <v>43116</v>
      </c>
    </row>
    <row r="53" spans="1:30" x14ac:dyDescent="0.35">
      <c r="A53" s="27" t="s">
        <v>80</v>
      </c>
      <c r="B53" s="28">
        <v>43411</v>
      </c>
      <c r="C53" s="29">
        <v>0.9339467592592593</v>
      </c>
      <c r="D53" s="27" t="s">
        <v>42</v>
      </c>
      <c r="E53" s="30">
        <v>2.4460000000000002</v>
      </c>
      <c r="F53" s="30">
        <v>19.445599999999999</v>
      </c>
      <c r="G53" s="30" t="s">
        <v>43</v>
      </c>
      <c r="H53" s="30">
        <v>3.363</v>
      </c>
      <c r="I53" s="30">
        <v>3689.6705999999999</v>
      </c>
      <c r="J53" s="30" t="s">
        <v>44</v>
      </c>
      <c r="K53" s="30">
        <v>3.58</v>
      </c>
      <c r="L53" s="30">
        <v>579.39880000000005</v>
      </c>
      <c r="O53" s="24">
        <f t="shared" si="9"/>
        <v>2.3304218889982229</v>
      </c>
      <c r="R53" s="24">
        <f t="shared" si="10"/>
        <v>380.39916476134164</v>
      </c>
      <c r="U53" s="24">
        <f t="shared" si="11"/>
        <v>963.10518335862162</v>
      </c>
      <c r="AD53" s="7">
        <v>43116</v>
      </c>
    </row>
    <row r="54" spans="1:30" x14ac:dyDescent="0.35">
      <c r="A54" s="27" t="s">
        <v>81</v>
      </c>
      <c r="B54" s="28">
        <v>43411</v>
      </c>
      <c r="C54" s="29">
        <v>0.93761574074074072</v>
      </c>
      <c r="D54" s="27" t="s">
        <v>42</v>
      </c>
      <c r="E54" s="30">
        <v>2.44</v>
      </c>
      <c r="F54" s="30">
        <v>18.444199999999999</v>
      </c>
      <c r="G54" s="30" t="s">
        <v>43</v>
      </c>
      <c r="H54" s="30">
        <v>3.36</v>
      </c>
      <c r="I54" s="30">
        <v>4306.2443999999996</v>
      </c>
      <c r="J54" s="30" t="s">
        <v>44</v>
      </c>
      <c r="K54" s="30">
        <v>3.573</v>
      </c>
      <c r="L54" s="30">
        <v>590.43899999999996</v>
      </c>
      <c r="O54" s="24">
        <f t="shared" si="9"/>
        <v>2.2104109621231034</v>
      </c>
      <c r="R54" s="24">
        <f t="shared" si="10"/>
        <v>443.96694193194497</v>
      </c>
      <c r="U54" s="24">
        <f t="shared" si="11"/>
        <v>981.45674681597745</v>
      </c>
      <c r="AD54" s="7">
        <v>43116</v>
      </c>
    </row>
    <row r="55" spans="1:30" x14ac:dyDescent="0.35">
      <c r="A55" s="27" t="s">
        <v>82</v>
      </c>
      <c r="B55" s="28">
        <v>43411</v>
      </c>
      <c r="C55" s="29">
        <v>0.94127314814814811</v>
      </c>
      <c r="D55" s="27" t="s">
        <v>42</v>
      </c>
      <c r="E55" s="30">
        <v>2.4460000000000002</v>
      </c>
      <c r="F55" s="30">
        <v>17.954599999999999</v>
      </c>
      <c r="G55" s="30" t="s">
        <v>43</v>
      </c>
      <c r="H55" s="30">
        <v>3.363</v>
      </c>
      <c r="I55" s="30">
        <v>4640.5388000000003</v>
      </c>
      <c r="J55" s="30" t="s">
        <v>44</v>
      </c>
      <c r="K55" s="30">
        <v>3.58</v>
      </c>
      <c r="L55" s="30">
        <v>583.11860000000001</v>
      </c>
      <c r="O55" s="24">
        <f t="shared" si="9"/>
        <v>2.1517357576113616</v>
      </c>
      <c r="R55" s="24">
        <f t="shared" si="10"/>
        <v>478.4321623622983</v>
      </c>
      <c r="U55" s="24">
        <f t="shared" si="11"/>
        <v>969.28841787870931</v>
      </c>
      <c r="AD55" s="7">
        <v>43116</v>
      </c>
    </row>
    <row r="56" spans="1:30" x14ac:dyDescent="0.35">
      <c r="A56" s="27" t="s">
        <v>83</v>
      </c>
      <c r="B56" s="28">
        <v>43411</v>
      </c>
      <c r="C56" s="29">
        <v>0.94534722222222223</v>
      </c>
      <c r="D56" s="27" t="s">
        <v>42</v>
      </c>
      <c r="E56" s="30">
        <v>2.44</v>
      </c>
      <c r="F56" s="30">
        <v>17.426200000000001</v>
      </c>
      <c r="G56" s="30" t="s">
        <v>43</v>
      </c>
      <c r="H56" s="30">
        <v>3.36</v>
      </c>
      <c r="I56" s="30">
        <v>4818.7331999999997</v>
      </c>
      <c r="J56" s="30" t="s">
        <v>44</v>
      </c>
      <c r="K56" s="30">
        <v>3.573</v>
      </c>
      <c r="L56" s="30">
        <v>594.64419999999996</v>
      </c>
      <c r="O56" s="24">
        <f t="shared" si="9"/>
        <v>2.0884106390165815</v>
      </c>
      <c r="Q56" s="24">
        <f>($R$2/$P$2)*I56</f>
        <v>496.80372130990418</v>
      </c>
      <c r="U56" s="24">
        <f t="shared" si="11"/>
        <v>988.4468370906892</v>
      </c>
      <c r="AD56" s="7">
        <v>43116</v>
      </c>
    </row>
    <row r="57" spans="1:30" x14ac:dyDescent="0.35">
      <c r="A57" s="27" t="s">
        <v>84</v>
      </c>
      <c r="B57" s="28">
        <v>43411</v>
      </c>
      <c r="C57" s="29">
        <v>0.94944444444444442</v>
      </c>
      <c r="D57" s="27" t="s">
        <v>42</v>
      </c>
      <c r="E57" s="30">
        <v>2.44</v>
      </c>
      <c r="F57" s="30">
        <v>16.883600000000001</v>
      </c>
      <c r="G57" s="30" t="s">
        <v>43</v>
      </c>
      <c r="H57" s="30">
        <v>3.36</v>
      </c>
      <c r="I57" s="30">
        <v>4778.0087000000003</v>
      </c>
      <c r="J57" s="30" t="s">
        <v>44</v>
      </c>
      <c r="K57" s="30">
        <v>3.573</v>
      </c>
      <c r="L57" s="30">
        <v>594.19159999999999</v>
      </c>
      <c r="M57" s="3"/>
      <c r="N57" s="2"/>
      <c r="O57" s="24">
        <f t="shared" si="9"/>
        <v>2.0233837477419261</v>
      </c>
      <c r="P57" s="3"/>
      <c r="Q57" s="2"/>
      <c r="R57" s="24">
        <f t="shared" si="10"/>
        <v>492.60509019488728</v>
      </c>
      <c r="S57" s="3"/>
      <c r="U57" s="24">
        <f t="shared" si="11"/>
        <v>987.69450310934837</v>
      </c>
      <c r="AD57" s="7">
        <v>43116</v>
      </c>
    </row>
    <row r="58" spans="1:30" x14ac:dyDescent="0.35">
      <c r="A58" s="5" t="s">
        <v>41</v>
      </c>
      <c r="B58" s="31">
        <v>43147</v>
      </c>
      <c r="C58" s="32">
        <v>5.0104166666666672E-2</v>
      </c>
      <c r="D58" s="33" t="s">
        <v>42</v>
      </c>
      <c r="E58" s="34">
        <v>2.44</v>
      </c>
      <c r="F58" s="34">
        <v>39.568199999999997</v>
      </c>
      <c r="G58" s="34" t="s">
        <v>43</v>
      </c>
      <c r="H58" s="34">
        <v>3.35</v>
      </c>
      <c r="I58" s="34">
        <v>3808.944</v>
      </c>
      <c r="J58" s="34" t="s">
        <v>44</v>
      </c>
      <c r="K58" s="34">
        <v>3.58</v>
      </c>
      <c r="L58" s="34">
        <v>728.62710000000004</v>
      </c>
      <c r="AD58" s="7">
        <v>43116</v>
      </c>
    </row>
    <row r="59" spans="1:30" x14ac:dyDescent="0.35">
      <c r="A59" s="5" t="s">
        <v>41</v>
      </c>
      <c r="B59" s="31">
        <v>43147</v>
      </c>
      <c r="C59" s="32">
        <v>5.3773148148148153E-2</v>
      </c>
      <c r="D59" s="33" t="s">
        <v>42</v>
      </c>
      <c r="E59" s="34">
        <v>2.4430000000000001</v>
      </c>
      <c r="F59" s="34">
        <v>39.421399999999998</v>
      </c>
      <c r="G59" s="34" t="s">
        <v>43</v>
      </c>
      <c r="H59" s="34">
        <v>3.3530000000000002</v>
      </c>
      <c r="I59" s="34">
        <v>3846.2863000000002</v>
      </c>
      <c r="J59" s="34" t="s">
        <v>44</v>
      </c>
      <c r="K59" s="34">
        <v>3.5830000000000002</v>
      </c>
      <c r="L59" s="34">
        <v>730.61339999999996</v>
      </c>
    </row>
    <row r="60" spans="1:30" x14ac:dyDescent="0.35">
      <c r="A60" s="5" t="s">
        <v>41</v>
      </c>
      <c r="B60" s="31">
        <v>43147</v>
      </c>
      <c r="C60" s="32">
        <v>5.7430555555555561E-2</v>
      </c>
      <c r="D60" s="33" t="s">
        <v>42</v>
      </c>
      <c r="E60" s="34">
        <v>2.4430000000000001</v>
      </c>
      <c r="F60" s="34">
        <v>17.8766</v>
      </c>
      <c r="G60" s="34" t="s">
        <v>43</v>
      </c>
      <c r="H60" s="34">
        <v>3.35</v>
      </c>
      <c r="I60" s="34">
        <v>3758.8063999999999</v>
      </c>
      <c r="J60" s="34" t="s">
        <v>44</v>
      </c>
      <c r="K60" s="34">
        <v>3.5830000000000002</v>
      </c>
      <c r="L60" s="34">
        <v>462.83300000000003</v>
      </c>
    </row>
    <row r="61" spans="1:30" x14ac:dyDescent="0.35">
      <c r="A61" s="5" t="s">
        <v>41</v>
      </c>
      <c r="B61" s="31">
        <v>43147</v>
      </c>
      <c r="C61" s="32">
        <v>6.1087962962962962E-2</v>
      </c>
      <c r="D61" s="33" t="s">
        <v>42</v>
      </c>
      <c r="E61" s="34">
        <v>2.4460000000000002</v>
      </c>
      <c r="F61" s="34">
        <v>39.311799999999998</v>
      </c>
      <c r="G61" s="34" t="s">
        <v>43</v>
      </c>
      <c r="H61" s="34">
        <v>3.3530000000000002</v>
      </c>
      <c r="I61" s="34">
        <v>3845.1707999999999</v>
      </c>
      <c r="J61" s="34" t="s">
        <v>44</v>
      </c>
      <c r="K61" s="34">
        <v>3.5830000000000002</v>
      </c>
      <c r="L61" s="34">
        <v>730.87620000000004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2020-04-19T14:20:28Z</dcterms:modified>
</cp:coreProperties>
</file>