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7826DE36-FBB5-483F-A194-5D26CF524B18}" xr6:coauthVersionLast="36" xr6:coauthVersionMax="36" xr10:uidLastSave="{00000000-0000-0000-0000-000000000000}"/>
  <bookViews>
    <workbookView xWindow="0" yWindow="0" windowWidth="19200" windowHeight="113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N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N42" i="1"/>
  <c r="O40" i="1"/>
  <c r="O38" i="1"/>
  <c r="O36" i="1"/>
  <c r="O24" i="1"/>
  <c r="O10" i="1"/>
  <c r="O6" i="1"/>
  <c r="O9" i="1"/>
  <c r="O25" i="1"/>
  <c r="N29" i="1"/>
  <c r="N37" i="1"/>
  <c r="O41" i="1"/>
  <c r="O49" i="1"/>
  <c r="O53" i="1"/>
  <c r="O57" i="1"/>
  <c r="R6" i="1"/>
  <c r="R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Q57" i="1"/>
  <c r="R55" i="1"/>
  <c r="R53" i="1"/>
  <c r="R51" i="1"/>
  <c r="R49" i="1"/>
  <c r="R43" i="1"/>
  <c r="R41" i="1"/>
  <c r="R39" i="1"/>
  <c r="R37" i="1"/>
  <c r="R35" i="1"/>
  <c r="Q29" i="1"/>
  <c r="R27" i="1"/>
  <c r="R23" i="1"/>
  <c r="R21" i="1"/>
  <c r="Q15" i="1"/>
  <c r="R7" i="1"/>
  <c r="R11" i="1"/>
  <c r="U9" i="1"/>
  <c r="U11" i="1"/>
  <c r="U13" i="1"/>
  <c r="U15" i="1"/>
  <c r="U21" i="1"/>
  <c r="U23" i="1"/>
  <c r="U25" i="1"/>
  <c r="U27" i="1"/>
  <c r="T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<sst xmlns="http://schemas.openxmlformats.org/spreadsheetml/2006/main" count="281" uniqueCount="80">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</sst>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35" zoomScale="70" zoomScaleNormal="70" workbookViewId="0">
      <selection activeCell="Q57" sqref="Q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79" t="s">
        <v>41</v>
      </c>
      <c r="B2" s="80">
        <v>43411</v>
      </c>
      <c r="C2" s="81">
        <v>0.91804398148148147</v>
      </c>
      <c r="D2" s="79" t="s">
        <v>42</v>
      </c>
      <c r="E2" s="82">
        <v>2.4460000000000002</v>
      </c>
      <c r="F2" s="82">
        <v>41.337400000000002</v>
      </c>
      <c r="G2" s="82" t="s">
        <v>43</v>
      </c>
      <c r="H2" s="82">
        <v>3.3660000000000001</v>
      </c>
      <c r="I2" s="82">
        <v>3990.8022000000001</v>
      </c>
      <c r="J2" s="82" t="s">
        <v>44</v>
      </c>
      <c r="K2" s="82">
        <v>3.58</v>
      </c>
      <c r="L2" s="82">
        <v>884.26120000000003</v>
      </c>
      <c r="M2" s="4">
        <f>AVERAGE(F2:F5,F16:F19,F30:F33,F44:F47,F58:F61)</f>
        <v>44.444575000000007</v>
      </c>
      <c r="N2" s="4">
        <f>STDEV(F2:F5,F16:F19,F30:F33,F44:F47,G58:G61)</f>
        <v>14.797983511135307</v>
      </c>
      <c r="O2" s="4">
        <v>4.08</v>
      </c>
      <c r="P2" s="4">
        <f>AVERAGE(I2:I5,I16:I19,I30:I33,I44:I47,I58:I61)</f>
        <v>4408.6800950000006</v>
      </c>
      <c r="Q2" s="4">
        <f>STDEV(I2:I5,I16:I19,I30:I33,I44:I47,I58:I61)</f>
        <v>1273.503170777303</v>
      </c>
      <c r="R2" s="4">
        <v>399</v>
      </c>
      <c r="S2" s="4">
        <f>AVERAGE(L2:L5,L16:L19,L30:L33,L44:L47,L58:L61)</f>
        <v>954.16709500000002</v>
      </c>
      <c r="T2" s="4">
        <f>STDEV(L2:L5,L16:L19,L30:L33,L44:L47,L58:L61)</f>
        <v>215.76941935354469</v>
      </c>
      <c r="U2" s="4">
        <v>399</v>
      </c>
      <c r="AD2" s="7">
        <v>43109</v>
      </c>
      <c r="AE2" s="6">
        <f>(N2/M2)^2</f>
        <v>0.11085813368039815</v>
      </c>
      <c r="AF2" s="6">
        <f>(T2/S2)^2</f>
        <v>5.1136489969167941E-2</v>
      </c>
      <c r="AG2" s="6">
        <f>(T2/S2)^2</f>
        <v>5.1136489969167941E-2</v>
      </c>
    </row>
    <row r="3" spans="1:33" x14ac:dyDescent="0.35">
      <c r="A3" s="79" t="s">
        <v>41</v>
      </c>
      <c r="B3" s="80">
        <v>43411</v>
      </c>
      <c r="C3" s="81">
        <v>0.92170138888888886</v>
      </c>
      <c r="D3" s="79" t="s">
        <v>42</v>
      </c>
      <c r="E3" s="82">
        <v>2.4460000000000002</v>
      </c>
      <c r="F3" s="82">
        <v>41.041699999999999</v>
      </c>
      <c r="G3" s="82" t="s">
        <v>43</v>
      </c>
      <c r="H3" s="82">
        <v>3.363</v>
      </c>
      <c r="I3" s="82">
        <v>3987.2538</v>
      </c>
      <c r="J3" s="82" t="s">
        <v>44</v>
      </c>
      <c r="K3" s="82">
        <v>3.58</v>
      </c>
      <c r="L3" s="82">
        <v>884.99680000000001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79" t="s">
        <v>41</v>
      </c>
      <c r="B4" s="80">
        <v>43411</v>
      </c>
      <c r="C4" s="81">
        <v>0.92578703703703702</v>
      </c>
      <c r="D4" s="79" t="s">
        <v>42</v>
      </c>
      <c r="E4" s="82">
        <v>2.44</v>
      </c>
      <c r="F4" s="82">
        <v>41.003799999999998</v>
      </c>
      <c r="G4" s="82" t="s">
        <v>43</v>
      </c>
      <c r="H4" s="82">
        <v>3.36</v>
      </c>
      <c r="I4" s="82">
        <v>3972.7588000000001</v>
      </c>
      <c r="J4" s="82" t="s">
        <v>44</v>
      </c>
      <c r="K4" s="82">
        <v>3.5760000000000001</v>
      </c>
      <c r="L4" s="82">
        <v>889.24929999999995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79" t="s">
        <v>41</v>
      </c>
      <c r="B5" s="80">
        <v>43411</v>
      </c>
      <c r="C5" s="81">
        <v>0.92987268518518518</v>
      </c>
      <c r="D5" s="79" t="s">
        <v>42</v>
      </c>
      <c r="E5" s="82">
        <v>2.4430000000000001</v>
      </c>
      <c r="F5" s="82">
        <v>41.047499999999999</v>
      </c>
      <c r="G5" s="82" t="s">
        <v>43</v>
      </c>
      <c r="H5" s="82">
        <v>3.36</v>
      </c>
      <c r="I5" s="82">
        <v>3974.0852</v>
      </c>
      <c r="J5" s="82" t="s">
        <v>44</v>
      </c>
      <c r="K5" s="82">
        <v>3.573</v>
      </c>
      <c r="L5" s="82">
        <v>888.76969999999994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>
        <v>43411</v>
      </c>
      <c r="C6" s="29">
        <v>0.95351851851851854</v>
      </c>
      <c r="D6" s="27" t="s">
        <v>42</v>
      </c>
      <c r="E6" s="30">
        <v>2.4460000000000002</v>
      </c>
      <c r="F6" s="30">
        <v>19.631499999999999</v>
      </c>
      <c r="G6" s="30" t="s">
        <v>43</v>
      </c>
      <c r="H6" s="30">
        <v>3.3660000000000001</v>
      </c>
      <c r="I6" s="30">
        <v>7854.6626999999999</v>
      </c>
      <c r="J6" s="30" t="s">
        <v>44</v>
      </c>
      <c r="K6" s="30">
        <v>3.58</v>
      </c>
      <c r="L6" s="30">
        <v>784.38220000000001</v>
      </c>
      <c r="O6" s="10">
        <f>($O$2/$M$2)*F6</f>
        <v>1.8021664061361815</v>
      </c>
      <c r="R6" s="10">
        <f t="shared" ref="R6:R15" si="0">($R$2/$P$2)*I6</f>
        <v>710.87272148740465</v>
      </c>
      <c r="U6" s="10">
        <f>($S$2/$U$2)*L6</f>
        <v>1875.7686344453859</v>
      </c>
      <c r="V6" s="3">
        <v>0</v>
      </c>
      <c r="W6" s="11" t="s">
        <v>33</v>
      </c>
      <c r="X6" s="2">
        <f>SLOPE(O6:O10,$V$6:$V$10)</f>
        <v>-1.0332059649574732E-3</v>
      </c>
      <c r="Y6" s="2">
        <f>RSQ(O6:O10,$V$6:$V$10)</f>
        <v>0.95218540394286355</v>
      </c>
      <c r="Z6" s="2">
        <f>SLOPE($R6:$R10,$V$6:$V$10)</f>
        <v>20.925375388798759</v>
      </c>
      <c r="AA6" s="2">
        <f>RSQ(R6:R10,$V$6:$V$10)</f>
        <v>0.94153129534712099</v>
      </c>
      <c r="AB6" s="2">
        <f>SLOPE(U6:U10,$V$6:$V$10)</f>
        <v>26.785259121028599</v>
      </c>
      <c r="AC6" s="2">
        <f>RSQ(U6:U10,$V$6:$V$10)</f>
        <v>0.91617680411854407</v>
      </c>
      <c r="AD6" s="7">
        <v>43109</v>
      </c>
      <c r="AE6" s="2"/>
    </row>
    <row r="7" spans="1:33" x14ac:dyDescent="0.35">
      <c r="A7" s="27" t="s">
        <v>46</v>
      </c>
      <c r="B7" s="28">
        <v>43411</v>
      </c>
      <c r="C7" s="29">
        <v>0.9576041666666667</v>
      </c>
      <c r="D7" s="27" t="s">
        <v>42</v>
      </c>
      <c r="E7" s="30">
        <v>2.44</v>
      </c>
      <c r="F7" s="30">
        <v>19.5244</v>
      </c>
      <c r="G7" s="30" t="s">
        <v>43</v>
      </c>
      <c r="H7" s="30">
        <v>3.36</v>
      </c>
      <c r="I7" s="30">
        <v>10603.6191</v>
      </c>
      <c r="J7" s="30" t="s">
        <v>44</v>
      </c>
      <c r="K7" s="30">
        <v>3.573</v>
      </c>
      <c r="L7" s="30">
        <v>871.37909999999999</v>
      </c>
      <c r="O7" s="10">
        <f>($O$2/$M$2)*F7</f>
        <v>1.7923346550169506</v>
      </c>
      <c r="R7" s="10">
        <f t="shared" si="0"/>
        <v>959.66228661006971</v>
      </c>
      <c r="U7" s="10">
        <f>($S$2/$U$2)*L7</f>
        <v>2083.8126929591845</v>
      </c>
      <c r="V7" s="3">
        <v>10</v>
      </c>
      <c r="W7" s="13" t="s">
        <v>34</v>
      </c>
      <c r="X7" s="2">
        <f>SLOPE($O11:$O15,$V$6:$V$10)</f>
        <v>1.632750003796859E-3</v>
      </c>
      <c r="Y7" s="2">
        <f>RSQ(O11:O15,$V$6:$V$10)</f>
        <v>0.27231153855307516</v>
      </c>
      <c r="Z7" s="2">
        <f>SLOPE($R11:$R15,$V$6:$V$10)</f>
        <v>27.148967965433645</v>
      </c>
      <c r="AA7" s="2">
        <f>RSQ(R11:R15,$V$6:$V$10)</f>
        <v>0.79949044310355966</v>
      </c>
      <c r="AB7" s="2">
        <f>SLOPE(U11:U15,$V$6:$V$10)</f>
        <v>103.02516617364317</v>
      </c>
      <c r="AC7" s="2">
        <f>RSQ(U11:U15,$V$6:$V$10)</f>
        <v>0.89694263359778326</v>
      </c>
      <c r="AD7" s="7">
        <v>43109</v>
      </c>
      <c r="AE7" s="2"/>
    </row>
    <row r="8" spans="1:33" x14ac:dyDescent="0.35">
      <c r="A8" s="27" t="s">
        <v>47</v>
      </c>
      <c r="B8" s="28">
        <v>43411</v>
      </c>
      <c r="C8" s="29">
        <v>0.96126157407407409</v>
      </c>
      <c r="D8" s="27" t="s">
        <v>42</v>
      </c>
      <c r="E8" s="30">
        <v>2.4430000000000001</v>
      </c>
      <c r="F8" s="30">
        <v>19.337399999999999</v>
      </c>
      <c r="G8" s="30" t="s">
        <v>43</v>
      </c>
      <c r="H8" s="30">
        <v>3.363</v>
      </c>
      <c r="I8" s="30">
        <v>14570.776</v>
      </c>
      <c r="J8" s="30" t="s">
        <v>44</v>
      </c>
      <c r="K8" s="30">
        <v>3.5760000000000001</v>
      </c>
      <c r="L8" s="30">
        <v>1105.3447000000001</v>
      </c>
      <c r="O8" s="10">
        <f>($O$2/$M$2)*F8</f>
        <v>1.7751681054436899</v>
      </c>
      <c r="R8" s="10">
        <f t="shared" si="0"/>
        <v>1318.7029901746589</v>
      </c>
      <c r="U8" s="10">
        <f>($S$2/$U$2)*L8</f>
        <v>2643.3171462973601</v>
      </c>
      <c r="V8" s="3">
        <v>20</v>
      </c>
      <c r="W8" s="15" t="s">
        <v>35</v>
      </c>
      <c r="X8" s="2">
        <f>SLOPE($O20:$O24,$V$6:$V$10)</f>
        <v>-5.9844244207532646E-4</v>
      </c>
      <c r="Y8" s="2">
        <f>RSQ(O20:O24,$V$6:$V$10)</f>
        <v>0.95831787855836437</v>
      </c>
      <c r="Z8" s="2">
        <f>SLOPE($R20:$R24,$V$6:$V$10)</f>
        <v>27.769312095211109</v>
      </c>
      <c r="AA8" s="2">
        <f>RSQ(R20:R24,$V$6:$V$10)</f>
        <v>0.94859271150874924</v>
      </c>
      <c r="AB8" s="2">
        <f>SLOPE($U20:$U24,$V$6:$V$10)</f>
        <v>63.830105470893692</v>
      </c>
      <c r="AC8" s="2">
        <f>RSQ(U20:U24,$V$6:$V$10)</f>
        <v>0.86181465329064555</v>
      </c>
      <c r="AD8" s="7">
        <v>43109</v>
      </c>
      <c r="AE8" s="2"/>
    </row>
    <row r="9" spans="1:33" x14ac:dyDescent="0.35">
      <c r="A9" s="27" t="s">
        <v>48</v>
      </c>
      <c r="B9" s="28">
        <v>43411</v>
      </c>
      <c r="C9" s="29">
        <v>0.96534722222222225</v>
      </c>
      <c r="D9" s="27" t="s">
        <v>42</v>
      </c>
      <c r="E9" s="30">
        <v>2.44</v>
      </c>
      <c r="F9" s="30">
        <v>19.3339</v>
      </c>
      <c r="G9" s="30" t="s">
        <v>43</v>
      </c>
      <c r="H9" s="30">
        <v>3.36</v>
      </c>
      <c r="I9" s="30">
        <v>15641.2104</v>
      </c>
      <c r="J9" s="30" t="s">
        <v>44</v>
      </c>
      <c r="K9" s="30">
        <v>3.5760000000000001</v>
      </c>
      <c r="L9" s="30">
        <v>1161.0084999999999</v>
      </c>
      <c r="O9" s="10">
        <f t="shared" ref="O9:O15" si="1">($O$2/$M$2)*F9</f>
        <v>1.7748468063875058</v>
      </c>
      <c r="R9" s="10">
        <f t="shared" si="0"/>
        <v>1415.580812197715</v>
      </c>
      <c r="U9" s="10">
        <f>($S$2/$U$2)*L9</f>
        <v>2776.4313476574121</v>
      </c>
      <c r="V9" s="3">
        <v>30</v>
      </c>
      <c r="W9" s="18" t="s">
        <v>36</v>
      </c>
      <c r="X9" s="2">
        <f>SLOPE($O25:$O29,$V$6:$V$10)</f>
        <v>3.1856342421994043E-3</v>
      </c>
      <c r="Y9" s="2">
        <f>RSQ(O25:O29,$V$6:$V$10)</f>
        <v>0.59973846012421717</v>
      </c>
      <c r="Z9" s="2">
        <f>SLOPE($R25:$R29,$V$6:$V$10)</f>
        <v>57.50254333071539</v>
      </c>
      <c r="AA9" s="2">
        <f>RSQ(R25:R29,$V$6:$V$10)</f>
        <v>0.96800180710508243</v>
      </c>
      <c r="AB9" s="2">
        <f>SLOPE(U25:U29,$V$6:$V$10)</f>
        <v>24.395025111525268</v>
      </c>
      <c r="AC9" s="2">
        <f>RSQ(U25:U29,$V$6:$V$10)</f>
        <v>0.9863368522554371</v>
      </c>
      <c r="AD9" s="7">
        <v>43109</v>
      </c>
      <c r="AE9" s="2"/>
    </row>
    <row r="10" spans="1:33" x14ac:dyDescent="0.35">
      <c r="A10" s="27" t="s">
        <v>49</v>
      </c>
      <c r="B10" s="28">
        <v>43411</v>
      </c>
      <c r="C10" s="29">
        <v>0.96900462962962963</v>
      </c>
      <c r="D10" s="27" t="s">
        <v>42</v>
      </c>
      <c r="E10" s="30">
        <v>2.4460000000000002</v>
      </c>
      <c r="F10" s="30">
        <v>19.164000000000001</v>
      </c>
      <c r="G10" s="30" t="s">
        <v>43</v>
      </c>
      <c r="H10" s="30">
        <v>3.3660000000000001</v>
      </c>
      <c r="I10" s="30">
        <v>16896.429199999999</v>
      </c>
      <c r="J10" s="30" t="s">
        <v>44</v>
      </c>
      <c r="K10" s="30">
        <v>3.5830000000000002</v>
      </c>
      <c r="L10" s="30">
        <v>1199.6014</v>
      </c>
      <c r="O10" s="10">
        <f t="shared" si="1"/>
        <v>1.7592500322030302</v>
      </c>
      <c r="R10" s="10">
        <f t="shared" si="0"/>
        <v>1529.1822281335199</v>
      </c>
      <c r="U10" s="10">
        <f>($S$2/$U$2)*L10</f>
        <v>2868.7222631477021</v>
      </c>
      <c r="V10" s="3">
        <v>40</v>
      </c>
      <c r="W10" s="20" t="s">
        <v>37</v>
      </c>
      <c r="X10" s="2">
        <f>SLOPE($O34:$O38,$V$6:$V$10)</f>
        <v>-2.6254198306863907E-3</v>
      </c>
      <c r="Y10" s="2">
        <f>RSQ(O34:O38,$V$6:$V$10)</f>
        <v>0.94947189253842679</v>
      </c>
      <c r="Z10" s="2">
        <f>SLOPE($R34:$R38,$V$6:$V$10)</f>
        <v>13.084556569759451</v>
      </c>
      <c r="AA10" s="2">
        <f>RSQ(R34:R38,$V$6:$V$10)</f>
        <v>0.95744735131596892</v>
      </c>
      <c r="AB10" s="2">
        <f>SLOPE(U34:U38,$V$6:$V$10)</f>
        <v>0.55800361306543433</v>
      </c>
      <c r="AC10" s="2">
        <f>RSQ(U34:U38,$V$6:$V$10)</f>
        <v>3.7710074637068797E-2</v>
      </c>
      <c r="AD10" s="7">
        <v>43109</v>
      </c>
      <c r="AE10" s="2"/>
    </row>
    <row r="11" spans="1:33" x14ac:dyDescent="0.35">
      <c r="A11" s="31" t="s">
        <v>50</v>
      </c>
      <c r="B11" s="32">
        <v>43411</v>
      </c>
      <c r="C11" s="33">
        <v>0.98943287037037031</v>
      </c>
      <c r="D11" s="31" t="s">
        <v>42</v>
      </c>
      <c r="E11" s="34">
        <v>2.44</v>
      </c>
      <c r="F11" s="34">
        <v>17.993600000000001</v>
      </c>
      <c r="G11" s="34" t="s">
        <v>43</v>
      </c>
      <c r="H11" s="34">
        <v>3.36</v>
      </c>
      <c r="I11" s="34">
        <v>4064.1264000000001</v>
      </c>
      <c r="J11" s="34" t="s">
        <v>44</v>
      </c>
      <c r="K11" s="34">
        <v>3.573</v>
      </c>
      <c r="L11" s="34">
        <v>678.17560000000003</v>
      </c>
      <c r="O11" s="12">
        <f t="shared" si="1"/>
        <v>1.651807627815093</v>
      </c>
      <c r="R11" s="12">
        <f t="shared" si="0"/>
        <v>367.81676117509267</v>
      </c>
      <c r="U11" s="12">
        <f>($S$2/$U$2)*L11</f>
        <v>1621.7865718092282</v>
      </c>
      <c r="V11" s="3"/>
      <c r="W11" s="21" t="s">
        <v>38</v>
      </c>
      <c r="X11" s="2">
        <f>SLOPE($O39:$O43,$V$6:$V$10)</f>
        <v>-2.6254198306863907E-3</v>
      </c>
      <c r="Y11" s="2">
        <f>RSQ(O39:O43,$V$6:$V$10)</f>
        <v>0.94947189253842679</v>
      </c>
      <c r="Z11" s="2">
        <f>SLOPE($R39:$R43,$V$6:$V$10)</f>
        <v>13.084556569759451</v>
      </c>
      <c r="AA11" s="2">
        <f>RSQ(R39:R43,$V$6:$V$10)</f>
        <v>0.95744735131596892</v>
      </c>
      <c r="AB11" s="2">
        <f>SLOPE($U39:$U43,$V$6:$V$10)</f>
        <v>0.55800361306543433</v>
      </c>
      <c r="AC11" s="2">
        <f>RSQ(U39:U43,$V$6:$V$10)</f>
        <v>3.7710074637068797E-2</v>
      </c>
      <c r="AD11" s="7">
        <v>43109</v>
      </c>
      <c r="AE11" s="2"/>
    </row>
    <row r="12" spans="1:33" x14ac:dyDescent="0.35">
      <c r="A12" s="31" t="s">
        <v>51</v>
      </c>
      <c r="B12" s="32">
        <v>43411</v>
      </c>
      <c r="C12" s="33">
        <v>0.99350694444444443</v>
      </c>
      <c r="D12" s="31" t="s">
        <v>42</v>
      </c>
      <c r="E12" s="34">
        <v>2.4460000000000002</v>
      </c>
      <c r="F12" s="34">
        <v>19.341799999999999</v>
      </c>
      <c r="G12" s="34" t="s">
        <v>43</v>
      </c>
      <c r="H12" s="34">
        <v>3.3660000000000001</v>
      </c>
      <c r="I12" s="34">
        <v>10866.311299999999</v>
      </c>
      <c r="J12" s="34" t="s">
        <v>44</v>
      </c>
      <c r="K12" s="34">
        <v>3.5830000000000002</v>
      </c>
      <c r="L12" s="34">
        <v>1680.4404</v>
      </c>
      <c r="O12" s="12">
        <f t="shared" si="1"/>
        <v>1.7755720242571784</v>
      </c>
      <c r="R12" s="12">
        <f t="shared" si="0"/>
        <v>983.4367918001542</v>
      </c>
      <c r="U12" s="12">
        <f>($S$2/$U$2)*L12</f>
        <v>4018.5988340567369</v>
      </c>
      <c r="V12" s="3"/>
      <c r="W12" s="23" t="s">
        <v>39</v>
      </c>
      <c r="X12" s="2">
        <f>SLOPE($O48:$O52,$V$6:$V$10)</f>
        <v>-1.2549941134547904E-3</v>
      </c>
      <c r="Y12" s="2">
        <f>RSQ(O48:O52,$V$6:$V$10)</f>
        <v>0.32237501357314158</v>
      </c>
      <c r="Z12" s="2">
        <f>SLOPE($R48:$R52,$V$6:$V$10)</f>
        <v>3.972548709955785</v>
      </c>
      <c r="AA12" s="2">
        <f>RSQ(R48:R52,$V$6:$V$10)</f>
        <v>0.88332242720501752</v>
      </c>
      <c r="AB12" s="2">
        <f>SLOPE(U48:U52,$V$6:$V$10)</f>
        <v>0.46768296892745637</v>
      </c>
      <c r="AC12" s="2">
        <f>RSQ(U48:U52,$V$6:$V$10)</f>
        <v>2.8265239534262732E-2</v>
      </c>
      <c r="AD12" s="7">
        <v>43109</v>
      </c>
      <c r="AE12" s="2"/>
    </row>
    <row r="13" spans="1:33" x14ac:dyDescent="0.35">
      <c r="A13" s="31" t="s">
        <v>52</v>
      </c>
      <c r="B13" s="32">
        <v>43411</v>
      </c>
      <c r="C13" s="33">
        <v>0.99760416666666663</v>
      </c>
      <c r="D13" s="31" t="s">
        <v>42</v>
      </c>
      <c r="E13" s="34">
        <v>2.4460000000000002</v>
      </c>
      <c r="F13" s="34">
        <v>19.228999999999999</v>
      </c>
      <c r="G13" s="34" t="s">
        <v>43</v>
      </c>
      <c r="H13" s="34">
        <v>3.3660000000000001</v>
      </c>
      <c r="I13" s="34">
        <v>13134.4208</v>
      </c>
      <c r="J13" s="34" t="s">
        <v>44</v>
      </c>
      <c r="K13" s="34">
        <v>3.5830000000000002</v>
      </c>
      <c r="L13" s="34">
        <v>1972.2418</v>
      </c>
      <c r="O13" s="12">
        <f t="shared" si="1"/>
        <v>1.765217014675019</v>
      </c>
      <c r="R13" s="12">
        <f t="shared" si="0"/>
        <v>1188.7081362840411</v>
      </c>
      <c r="U13" s="12">
        <f>($S$2/$U$2)*L13</f>
        <v>4716.4116013623334</v>
      </c>
      <c r="V13" s="3"/>
      <c r="W13" s="25" t="s">
        <v>40</v>
      </c>
      <c r="X13" s="2">
        <f>SLOPE($O53:$O57,$V$6:$V$10)</f>
        <v>-1.6080558763358677E-3</v>
      </c>
      <c r="Y13" s="2">
        <f>RSQ(O53:O57,$V$6:$V$10)</f>
        <v>0.71760069082679701</v>
      </c>
      <c r="Z13" s="2">
        <f>SLOPE($R53:$R57,$V$6:$V$10)</f>
        <v>5.455552255941126</v>
      </c>
      <c r="AA13" s="2">
        <f>RSQ(R53:R57,$V$6:$V$10)</f>
        <v>0.84312634289536204</v>
      </c>
      <c r="AB13" s="2">
        <f>SLOPE(U53:U57,$V$6:$V$10)</f>
        <v>2.9315241543307935</v>
      </c>
      <c r="AC13" s="2">
        <f>RSQ(U53:U57,$V$6:$V$10)</f>
        <v>0.71030144303669374</v>
      </c>
      <c r="AD13" s="7">
        <v>43109</v>
      </c>
      <c r="AE13" s="2"/>
    </row>
    <row r="14" spans="1:33" x14ac:dyDescent="0.35">
      <c r="A14" s="31" t="s">
        <v>53</v>
      </c>
      <c r="B14" s="32">
        <v>43412</v>
      </c>
      <c r="C14" s="33">
        <v>1.6782407407407406E-3</v>
      </c>
      <c r="D14" s="31" t="s">
        <v>42</v>
      </c>
      <c r="E14" s="34">
        <v>2.4460000000000002</v>
      </c>
      <c r="F14" s="34">
        <v>18.920200000000001</v>
      </c>
      <c r="G14" s="34" t="s">
        <v>43</v>
      </c>
      <c r="H14" s="34">
        <v>3.3660000000000001</v>
      </c>
      <c r="I14" s="34">
        <v>13307.347599999999</v>
      </c>
      <c r="J14" s="34" t="s">
        <v>44</v>
      </c>
      <c r="K14" s="34">
        <v>3.5830000000000002</v>
      </c>
      <c r="L14" s="34">
        <v>2298.1927999999998</v>
      </c>
      <c r="O14" s="12">
        <f t="shared" si="1"/>
        <v>1.7368692579465546</v>
      </c>
      <c r="R14" s="12">
        <f>($R$2/$P$2)*I14</f>
        <v>1204.3585785282519</v>
      </c>
      <c r="U14" s="12">
        <f>($S$2/$U$2)*L14</f>
        <v>5495.8895932980349</v>
      </c>
      <c r="AD14" s="7">
        <v>43109</v>
      </c>
    </row>
    <row r="15" spans="1:33" x14ac:dyDescent="0.35">
      <c r="A15" s="31" t="s">
        <v>54</v>
      </c>
      <c r="B15" s="32">
        <v>43412</v>
      </c>
      <c r="C15" s="33">
        <v>5.3356481481481484E-3</v>
      </c>
      <c r="D15" s="31" t="s">
        <v>42</v>
      </c>
      <c r="E15" s="34">
        <v>2.4460000000000002</v>
      </c>
      <c r="F15" s="34">
        <v>19.093699999999998</v>
      </c>
      <c r="G15" s="34" t="s">
        <v>43</v>
      </c>
      <c r="H15" s="34">
        <v>3.3660000000000001</v>
      </c>
      <c r="I15" s="34">
        <v>13316.098</v>
      </c>
      <c r="J15" s="34" t="s">
        <v>44</v>
      </c>
      <c r="K15" s="34">
        <v>3.5830000000000002</v>
      </c>
      <c r="L15" s="34">
        <v>2523.3791999999999</v>
      </c>
      <c r="O15" s="12">
        <f t="shared" si="1"/>
        <v>1.7527965111602479</v>
      </c>
      <c r="Q15" s="12">
        <f>($R$2/$P$2)*I15</f>
        <v>1205.1505184115654</v>
      </c>
      <c r="U15" s="12">
        <f>($S$2/$U$2)*L15</f>
        <v>6034.399500870737</v>
      </c>
      <c r="AD15" s="7">
        <v>43109</v>
      </c>
    </row>
    <row r="16" spans="1:33" x14ac:dyDescent="0.35">
      <c r="A16" s="75" t="s">
        <v>41</v>
      </c>
      <c r="B16" s="76">
        <v>43411</v>
      </c>
      <c r="C16" s="77">
        <v>0.97309027777777779</v>
      </c>
      <c r="D16" s="75" t="s">
        <v>42</v>
      </c>
      <c r="E16" s="78">
        <v>2.4460000000000002</v>
      </c>
      <c r="F16" s="78">
        <v>40.903399999999998</v>
      </c>
      <c r="G16" s="78" t="s">
        <v>43</v>
      </c>
      <c r="H16" s="78">
        <v>3.363</v>
      </c>
      <c r="I16" s="78">
        <v>3975.6237999999998</v>
      </c>
      <c r="J16" s="78" t="s">
        <v>44</v>
      </c>
      <c r="K16" s="78">
        <v>3.5760000000000001</v>
      </c>
      <c r="L16" s="78">
        <v>901.0172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75" t="s">
        <v>41</v>
      </c>
      <c r="B17" s="76">
        <v>43411</v>
      </c>
      <c r="C17" s="77">
        <v>0.97717592592592595</v>
      </c>
      <c r="D17" s="75" t="s">
        <v>42</v>
      </c>
      <c r="E17" s="78">
        <v>2.44</v>
      </c>
      <c r="F17" s="78">
        <v>41.247599999999998</v>
      </c>
      <c r="G17" s="78" t="s">
        <v>43</v>
      </c>
      <c r="H17" s="78">
        <v>3.3559999999999999</v>
      </c>
      <c r="I17" s="78">
        <v>3978.4173000000001</v>
      </c>
      <c r="J17" s="78" t="s">
        <v>44</v>
      </c>
      <c r="K17" s="78">
        <v>3.573</v>
      </c>
      <c r="L17" s="78">
        <v>894.29700000000003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75" t="s">
        <v>41</v>
      </c>
      <c r="B18" s="76">
        <v>43411</v>
      </c>
      <c r="C18" s="77">
        <v>0.98126157407407411</v>
      </c>
      <c r="D18" s="75" t="s">
        <v>42</v>
      </c>
      <c r="E18" s="78">
        <v>2.44</v>
      </c>
      <c r="F18" s="78">
        <v>41.322800000000001</v>
      </c>
      <c r="G18" s="78" t="s">
        <v>43</v>
      </c>
      <c r="H18" s="78">
        <v>3.36</v>
      </c>
      <c r="I18" s="78">
        <v>3967.8690000000001</v>
      </c>
      <c r="J18" s="78" t="s">
        <v>44</v>
      </c>
      <c r="K18" s="78">
        <v>3.5760000000000001</v>
      </c>
      <c r="L18" s="78">
        <v>899.66840000000002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75" t="s">
        <v>41</v>
      </c>
      <c r="B19" s="76">
        <v>43411</v>
      </c>
      <c r="C19" s="77">
        <v>0.98534722222222226</v>
      </c>
      <c r="D19" s="75" t="s">
        <v>42</v>
      </c>
      <c r="E19" s="78">
        <v>2.4460000000000002</v>
      </c>
      <c r="F19" s="78">
        <v>41.062199999999997</v>
      </c>
      <c r="G19" s="78" t="s">
        <v>43</v>
      </c>
      <c r="H19" s="78">
        <v>3.363</v>
      </c>
      <c r="I19" s="78">
        <v>3968.2644</v>
      </c>
      <c r="J19" s="78" t="s">
        <v>44</v>
      </c>
      <c r="K19" s="78">
        <v>3.58</v>
      </c>
      <c r="L19" s="78">
        <v>901.07370000000003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5" t="s">
        <v>55</v>
      </c>
      <c r="B20" s="36">
        <v>43412</v>
      </c>
      <c r="C20" s="37">
        <v>9.0046296296296298E-3</v>
      </c>
      <c r="D20" s="35" t="s">
        <v>42</v>
      </c>
      <c r="E20" s="38">
        <v>2.4460000000000002</v>
      </c>
      <c r="F20" s="38">
        <v>19.6494</v>
      </c>
      <c r="G20" s="38" t="s">
        <v>43</v>
      </c>
      <c r="H20" s="38">
        <v>3.3660000000000001</v>
      </c>
      <c r="I20" s="38">
        <v>5508.3818000000001</v>
      </c>
      <c r="J20" s="38" t="s">
        <v>44</v>
      </c>
      <c r="K20" s="38">
        <v>3.5830000000000002</v>
      </c>
      <c r="L20" s="38">
        <v>795.53710000000001</v>
      </c>
      <c r="O20" s="14">
        <f t="shared" ref="O20:O29" si="2">($O$2/$M$2)*F20</f>
        <v>1.8038096213092369</v>
      </c>
      <c r="P20" s="3"/>
      <c r="R20" s="14">
        <f t="shared" ref="R20:R29" si="3">($R$2/$P$2)*I20</f>
        <v>498.52660906211651</v>
      </c>
      <c r="S20" s="3"/>
      <c r="U20" s="14">
        <f t="shared" ref="U20:U26" si="4">($S$2/$U$2)*L20</f>
        <v>1902.444420229886</v>
      </c>
      <c r="AD20" s="7">
        <v>43109</v>
      </c>
    </row>
    <row r="21" spans="1:30" x14ac:dyDescent="0.35">
      <c r="A21" s="35" t="s">
        <v>56</v>
      </c>
      <c r="B21" s="36">
        <v>43412</v>
      </c>
      <c r="C21" s="37">
        <v>1.2662037037037039E-2</v>
      </c>
      <c r="D21" s="35" t="s">
        <v>42</v>
      </c>
      <c r="E21" s="38">
        <v>2.44</v>
      </c>
      <c r="F21" s="38">
        <v>19.6343</v>
      </c>
      <c r="G21" s="38" t="s">
        <v>43</v>
      </c>
      <c r="H21" s="38">
        <v>3.36</v>
      </c>
      <c r="I21" s="38">
        <v>11073.5604</v>
      </c>
      <c r="J21" s="38" t="s">
        <v>44</v>
      </c>
      <c r="K21" s="38">
        <v>3.5760000000000001</v>
      </c>
      <c r="L21" s="38">
        <v>1408.6074000000001</v>
      </c>
      <c r="O21" s="14">
        <f t="shared" si="2"/>
        <v>1.8024234453811288</v>
      </c>
      <c r="P21" s="3"/>
      <c r="R21" s="14">
        <f t="shared" si="3"/>
        <v>1002.1935147009117</v>
      </c>
      <c r="S21" s="3"/>
      <c r="U21" s="14">
        <f t="shared" si="4"/>
        <v>3368.5384231917374</v>
      </c>
      <c r="AD21" s="7">
        <v>43109</v>
      </c>
    </row>
    <row r="22" spans="1:30" x14ac:dyDescent="0.35">
      <c r="A22" s="35" t="s">
        <v>57</v>
      </c>
      <c r="B22" s="36">
        <v>43412</v>
      </c>
      <c r="C22" s="37">
        <v>1.6319444444444445E-2</v>
      </c>
      <c r="D22" s="35" t="s">
        <v>42</v>
      </c>
      <c r="E22" s="38">
        <v>2.4460000000000002</v>
      </c>
      <c r="F22" s="38">
        <v>19.871200000000002</v>
      </c>
      <c r="G22" s="38" t="s">
        <v>43</v>
      </c>
      <c r="H22" s="38">
        <v>3.363</v>
      </c>
      <c r="I22" s="38">
        <v>14210.120800000001</v>
      </c>
      <c r="J22" s="38" t="s">
        <v>44</v>
      </c>
      <c r="K22" s="38">
        <v>3.5830000000000002</v>
      </c>
      <c r="L22" s="38">
        <v>1726.0550000000001</v>
      </c>
      <c r="N22" s="14">
        <f>($O$2/$M$2)*F22</f>
        <v>1.8241708014982705</v>
      </c>
      <c r="P22" s="3"/>
      <c r="R22" s="14">
        <f t="shared" si="3"/>
        <v>1286.0625123674345</v>
      </c>
      <c r="S22" s="3"/>
      <c r="U22" s="14">
        <f t="shared" si="4"/>
        <v>4127.6814164416674</v>
      </c>
      <c r="AD22" s="7">
        <v>43109</v>
      </c>
    </row>
    <row r="23" spans="1:30" x14ac:dyDescent="0.35">
      <c r="A23" s="35" t="s">
        <v>58</v>
      </c>
      <c r="B23" s="36">
        <v>43412</v>
      </c>
      <c r="C23" s="37">
        <v>2.0405092592592593E-2</v>
      </c>
      <c r="D23" s="35" t="s">
        <v>42</v>
      </c>
      <c r="E23" s="38">
        <v>2.4460000000000002</v>
      </c>
      <c r="F23" s="38">
        <v>19.4512</v>
      </c>
      <c r="G23" s="38" t="s">
        <v>43</v>
      </c>
      <c r="H23" s="38">
        <v>3.3660000000000001</v>
      </c>
      <c r="I23" s="38">
        <v>15834.1926</v>
      </c>
      <c r="J23" s="38" t="s">
        <v>44</v>
      </c>
      <c r="K23" s="38">
        <v>3.5830000000000002</v>
      </c>
      <c r="L23" s="38">
        <v>1777.8743999999999</v>
      </c>
      <c r="O23" s="14">
        <f t="shared" si="2"/>
        <v>1.7856149147561875</v>
      </c>
      <c r="P23" s="3"/>
      <c r="R23" s="14">
        <f t="shared" si="3"/>
        <v>1433.0463338823859</v>
      </c>
      <c r="S23" s="3"/>
      <c r="U23" s="14">
        <f t="shared" si="4"/>
        <v>4251.6021341425267</v>
      </c>
      <c r="AD23" s="7">
        <v>43109</v>
      </c>
    </row>
    <row r="24" spans="1:30" x14ac:dyDescent="0.35">
      <c r="A24" s="35" t="s">
        <v>59</v>
      </c>
      <c r="B24" s="36">
        <v>43412</v>
      </c>
      <c r="C24" s="37">
        <v>2.4062500000000001E-2</v>
      </c>
      <c r="D24" s="35" t="s">
        <v>42</v>
      </c>
      <c r="E24" s="38">
        <v>2.4430000000000001</v>
      </c>
      <c r="F24" s="38">
        <v>19.414999999999999</v>
      </c>
      <c r="G24" s="38" t="s">
        <v>43</v>
      </c>
      <c r="H24" s="38">
        <v>3.363</v>
      </c>
      <c r="I24" s="38">
        <v>18469.671399999999</v>
      </c>
      <c r="J24" s="38" t="s">
        <v>44</v>
      </c>
      <c r="K24" s="38">
        <v>3.58</v>
      </c>
      <c r="L24" s="38">
        <v>1945.4818</v>
      </c>
      <c r="O24" s="14">
        <f t="shared" si="2"/>
        <v>1.7822917645179412</v>
      </c>
      <c r="P24" s="3"/>
      <c r="R24" s="14">
        <f t="shared" si="3"/>
        <v>1671.5658042319349</v>
      </c>
      <c r="S24" s="3"/>
      <c r="U24" s="14">
        <f t="shared" si="4"/>
        <v>4652.4178382991759</v>
      </c>
      <c r="AD24" s="7">
        <v>43109</v>
      </c>
    </row>
    <row r="25" spans="1:30" x14ac:dyDescent="0.35">
      <c r="A25" s="39" t="s">
        <v>60</v>
      </c>
      <c r="B25" s="40">
        <v>43412</v>
      </c>
      <c r="C25" s="41">
        <v>4.2326388888888893E-2</v>
      </c>
      <c r="D25" s="39" t="s">
        <v>42</v>
      </c>
      <c r="E25" s="42">
        <v>2.4460000000000002</v>
      </c>
      <c r="F25" s="42">
        <v>19.554600000000001</v>
      </c>
      <c r="G25" s="42" t="s">
        <v>43</v>
      </c>
      <c r="H25" s="42">
        <v>3.363</v>
      </c>
      <c r="I25" s="42">
        <v>6592.393</v>
      </c>
      <c r="J25" s="42" t="s">
        <v>44</v>
      </c>
      <c r="K25" s="42">
        <v>3.58</v>
      </c>
      <c r="L25" s="42">
        <v>717.048</v>
      </c>
      <c r="O25" s="17">
        <f t="shared" si="2"/>
        <v>1.7951070068731669</v>
      </c>
      <c r="P25" s="3"/>
      <c r="R25" s="17">
        <f t="shared" si="3"/>
        <v>596.63317598915046</v>
      </c>
      <c r="S25" s="3"/>
      <c r="U25" s="17">
        <f t="shared" si="4"/>
        <v>1714.7458825452632</v>
      </c>
      <c r="AD25" s="7">
        <v>43109</v>
      </c>
    </row>
    <row r="26" spans="1:30" x14ac:dyDescent="0.35">
      <c r="A26" s="39" t="s">
        <v>61</v>
      </c>
      <c r="B26" s="40">
        <v>43412</v>
      </c>
      <c r="C26" s="41">
        <v>4.5983796296296293E-2</v>
      </c>
      <c r="D26" s="39" t="s">
        <v>42</v>
      </c>
      <c r="E26" s="42">
        <v>2.4430000000000001</v>
      </c>
      <c r="F26" s="42">
        <v>19.619800000000001</v>
      </c>
      <c r="G26" s="42" t="s">
        <v>43</v>
      </c>
      <c r="H26" s="42">
        <v>3.363</v>
      </c>
      <c r="I26" s="42">
        <v>16151.452600000001</v>
      </c>
      <c r="J26" s="42" t="s">
        <v>44</v>
      </c>
      <c r="K26" s="42">
        <v>3.5760000000000001</v>
      </c>
      <c r="L26" s="42">
        <v>853.41579999999999</v>
      </c>
      <c r="O26" s="17">
        <f t="shared" si="2"/>
        <v>1.8010923492912236</v>
      </c>
      <c r="P26" s="3"/>
      <c r="R26" s="17">
        <f t="shared" si="3"/>
        <v>1461.7594038426141</v>
      </c>
      <c r="S26" s="3"/>
      <c r="U26" s="17">
        <f t="shared" si="4"/>
        <v>2040.8553250954913</v>
      </c>
      <c r="AD26" s="7">
        <v>43109</v>
      </c>
    </row>
    <row r="27" spans="1:30" x14ac:dyDescent="0.35">
      <c r="A27" s="39" t="s">
        <v>62</v>
      </c>
      <c r="B27" s="40">
        <v>43412</v>
      </c>
      <c r="C27" s="41">
        <v>5.0069444444444444E-2</v>
      </c>
      <c r="D27" s="39" t="s">
        <v>42</v>
      </c>
      <c r="E27" s="42">
        <v>2.44</v>
      </c>
      <c r="F27" s="42">
        <v>19.5566</v>
      </c>
      <c r="G27" s="42" t="s">
        <v>43</v>
      </c>
      <c r="H27" s="42">
        <v>3.36</v>
      </c>
      <c r="I27" s="42">
        <v>21349.967700000001</v>
      </c>
      <c r="J27" s="42" t="s">
        <v>44</v>
      </c>
      <c r="K27" s="42">
        <v>3.5760000000000001</v>
      </c>
      <c r="L27" s="42">
        <v>940.58680000000004</v>
      </c>
      <c r="O27" s="17">
        <f t="shared" si="2"/>
        <v>1.7952906063338434</v>
      </c>
      <c r="P27" s="3"/>
      <c r="R27" s="17">
        <f t="shared" si="3"/>
        <v>1932.2420608293191</v>
      </c>
      <c r="S27" s="3"/>
      <c r="U27" s="17">
        <f>($S$2/$U$2)*L27</f>
        <v>2249.3157256925965</v>
      </c>
      <c r="AD27" s="7">
        <v>43109</v>
      </c>
    </row>
    <row r="28" spans="1:30" x14ac:dyDescent="0.35">
      <c r="A28" s="39" t="s">
        <v>63</v>
      </c>
      <c r="B28" s="40">
        <v>43412</v>
      </c>
      <c r="C28" s="41">
        <v>5.3726851851851852E-2</v>
      </c>
      <c r="D28" s="39" t="s">
        <v>42</v>
      </c>
      <c r="E28" s="42">
        <v>2.4460000000000002</v>
      </c>
      <c r="F28" s="42">
        <v>20.732399999999998</v>
      </c>
      <c r="G28" s="42" t="s">
        <v>43</v>
      </c>
      <c r="H28" s="42">
        <v>3.3660000000000001</v>
      </c>
      <c r="I28" s="42">
        <v>26038.361499999999</v>
      </c>
      <c r="J28" s="42" t="s">
        <v>44</v>
      </c>
      <c r="K28" s="42">
        <v>3.58</v>
      </c>
      <c r="L28" s="42">
        <v>1028.0298</v>
      </c>
      <c r="O28" s="17">
        <f t="shared" si="2"/>
        <v>1.9032287292656072</v>
      </c>
      <c r="P28" s="3"/>
      <c r="R28" s="17">
        <f t="shared" si="3"/>
        <v>2356.5570680174283</v>
      </c>
      <c r="S28" s="3"/>
      <c r="U28" s="17">
        <f>($S$2/$U$2)*L28</f>
        <v>2458.426586063737</v>
      </c>
      <c r="AD28" s="7">
        <v>43109</v>
      </c>
    </row>
    <row r="29" spans="1:30" x14ac:dyDescent="0.35">
      <c r="A29" s="39" t="s">
        <v>64</v>
      </c>
      <c r="B29" s="40">
        <v>43412</v>
      </c>
      <c r="C29" s="41">
        <v>5.7812499999999996E-2</v>
      </c>
      <c r="D29" s="39" t="s">
        <v>42</v>
      </c>
      <c r="E29" s="42">
        <v>2.4430000000000001</v>
      </c>
      <c r="F29" s="42">
        <v>16.945399999999999</v>
      </c>
      <c r="G29" s="42" t="s">
        <v>43</v>
      </c>
      <c r="H29" s="42">
        <v>3.363</v>
      </c>
      <c r="I29" s="42">
        <v>4446.4620000000004</v>
      </c>
      <c r="J29" s="42" t="s">
        <v>44</v>
      </c>
      <c r="K29" s="42">
        <v>3.58</v>
      </c>
      <c r="L29" s="42">
        <v>511.37889999999999</v>
      </c>
      <c r="N29" s="17">
        <f>($O$2/$M$2)*F29</f>
        <v>1.555583150474495</v>
      </c>
      <c r="P29" s="3"/>
      <c r="Q29" s="17">
        <f>($R$2/$P$2)*I29</f>
        <v>402.41938624943481</v>
      </c>
      <c r="S29" s="3"/>
      <c r="T29" s="17">
        <f>($S$2/$U$2)*L29</f>
        <v>1222.9095725746754</v>
      </c>
      <c r="AD29" s="7">
        <v>43109</v>
      </c>
    </row>
    <row r="30" spans="1:30" x14ac:dyDescent="0.35">
      <c r="A30" s="67" t="s">
        <v>41</v>
      </c>
      <c r="B30" s="68">
        <v>43412</v>
      </c>
      <c r="C30" s="69">
        <v>2.8148148148148148E-2</v>
      </c>
      <c r="D30" s="67" t="s">
        <v>42</v>
      </c>
      <c r="E30" s="70">
        <v>2.4460000000000002</v>
      </c>
      <c r="F30" s="70">
        <v>40.9998</v>
      </c>
      <c r="G30" s="70" t="s">
        <v>43</v>
      </c>
      <c r="H30" s="70">
        <v>3.363</v>
      </c>
      <c r="I30" s="70">
        <v>3982.2114000000001</v>
      </c>
      <c r="J30" s="70" t="s">
        <v>44</v>
      </c>
      <c r="K30" s="70">
        <v>3.58</v>
      </c>
      <c r="L30" s="70">
        <v>900.66790000000003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71" t="s">
        <v>41</v>
      </c>
      <c r="B31" s="72">
        <v>43412</v>
      </c>
      <c r="C31" s="73">
        <v>3.1574074074074074E-2</v>
      </c>
      <c r="D31" s="71" t="s">
        <v>42</v>
      </c>
      <c r="E31" s="74">
        <v>2.4630000000000001</v>
      </c>
      <c r="F31" s="74">
        <v>84.197199999999995</v>
      </c>
      <c r="G31" s="74" t="s">
        <v>43</v>
      </c>
      <c r="H31" s="74">
        <v>3.383</v>
      </c>
      <c r="I31" s="74">
        <v>8195.1633999999995</v>
      </c>
      <c r="J31" s="74" t="s">
        <v>44</v>
      </c>
      <c r="K31" s="74">
        <v>3.6</v>
      </c>
      <c r="L31" s="74">
        <v>1590.1139000000001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71" t="s">
        <v>41</v>
      </c>
      <c r="B32" s="72">
        <v>43412</v>
      </c>
      <c r="C32" s="73">
        <v>3.4999999999999996E-2</v>
      </c>
      <c r="D32" s="71" t="s">
        <v>42</v>
      </c>
      <c r="E32" s="74">
        <v>2.46</v>
      </c>
      <c r="F32" s="74">
        <v>83.071799999999996</v>
      </c>
      <c r="G32" s="74" t="s">
        <v>43</v>
      </c>
      <c r="H32" s="74">
        <v>3.38</v>
      </c>
      <c r="I32" s="74">
        <v>8067.7151999999996</v>
      </c>
      <c r="J32" s="74" t="s">
        <v>44</v>
      </c>
      <c r="K32" s="74">
        <v>3.5960000000000001</v>
      </c>
      <c r="L32" s="74">
        <v>1577.9032999999999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67" t="s">
        <v>41</v>
      </c>
      <c r="B33" s="68">
        <v>43412</v>
      </c>
      <c r="C33" s="69">
        <v>3.8657407407407404E-2</v>
      </c>
      <c r="D33" s="67" t="s">
        <v>42</v>
      </c>
      <c r="E33" s="70">
        <v>2.44</v>
      </c>
      <c r="F33" s="70">
        <v>41.215600000000002</v>
      </c>
      <c r="G33" s="70" t="s">
        <v>43</v>
      </c>
      <c r="H33" s="70">
        <v>3.36</v>
      </c>
      <c r="I33" s="70">
        <v>3986.4032000000002</v>
      </c>
      <c r="J33" s="70" t="s">
        <v>44</v>
      </c>
      <c r="K33" s="70">
        <v>3.573</v>
      </c>
      <c r="L33" s="70">
        <v>900.22770000000003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43" t="s">
        <v>65</v>
      </c>
      <c r="B34" s="44">
        <v>43412</v>
      </c>
      <c r="C34" s="45">
        <v>6.1898148148148147E-2</v>
      </c>
      <c r="D34" s="43" t="s">
        <v>42</v>
      </c>
      <c r="E34" s="46">
        <v>2.4460000000000002</v>
      </c>
      <c r="F34" s="46">
        <v>19.771000000000001</v>
      </c>
      <c r="G34" s="46" t="s">
        <v>43</v>
      </c>
      <c r="H34" s="46">
        <v>3.363</v>
      </c>
      <c r="I34" s="46">
        <v>5861.567</v>
      </c>
      <c r="J34" s="46" t="s">
        <v>44</v>
      </c>
      <c r="K34" s="46">
        <v>3.58</v>
      </c>
      <c r="L34" s="46">
        <v>689.27480000000003</v>
      </c>
      <c r="O34" s="19">
        <f>($O$2/$M$2)*F34</f>
        <v>1.8149724685183735</v>
      </c>
      <c r="R34" s="19">
        <f t="shared" ref="R34:R43" si="5">($R$2/$P$2)*I34</f>
        <v>530.49102738310603</v>
      </c>
      <c r="U34" s="19">
        <f>($S$2/$U$2)*L34</f>
        <v>1648.3291568238246</v>
      </c>
      <c r="AD34" s="7">
        <v>43109</v>
      </c>
    </row>
    <row r="35" spans="1:30" x14ac:dyDescent="0.35">
      <c r="A35" s="43" t="s">
        <v>66</v>
      </c>
      <c r="B35" s="44">
        <v>43412</v>
      </c>
      <c r="C35" s="45">
        <v>6.5555555555555547E-2</v>
      </c>
      <c r="D35" s="43" t="s">
        <v>42</v>
      </c>
      <c r="E35" s="46">
        <v>2.4430000000000001</v>
      </c>
      <c r="F35" s="46">
        <v>19.4575</v>
      </c>
      <c r="G35" s="46" t="s">
        <v>43</v>
      </c>
      <c r="H35" s="46">
        <v>3.363</v>
      </c>
      <c r="I35" s="46">
        <v>8370.9521000000004</v>
      </c>
      <c r="J35" s="46" t="s">
        <v>44</v>
      </c>
      <c r="K35" s="46">
        <v>3.5760000000000001</v>
      </c>
      <c r="L35" s="46">
        <v>709.27850000000001</v>
      </c>
      <c r="O35" s="19">
        <f>($O$2/$M$2)*F35</f>
        <v>1.7861932530573188</v>
      </c>
      <c r="R35" s="19">
        <f t="shared" si="5"/>
        <v>757.59860455468129</v>
      </c>
      <c r="U35" s="19">
        <f>($S$2/$U$2)*L35</f>
        <v>1696.165929551272</v>
      </c>
      <c r="AD35" s="7">
        <v>43109</v>
      </c>
    </row>
    <row r="36" spans="1:30" x14ac:dyDescent="0.35">
      <c r="A36" s="43" t="s">
        <v>67</v>
      </c>
      <c r="B36" s="44">
        <v>43412</v>
      </c>
      <c r="C36" s="45">
        <v>6.9641203703703705E-2</v>
      </c>
      <c r="D36" s="43" t="s">
        <v>42</v>
      </c>
      <c r="E36" s="46">
        <v>2.4460000000000002</v>
      </c>
      <c r="F36" s="46">
        <v>18.9727</v>
      </c>
      <c r="G36" s="46" t="s">
        <v>43</v>
      </c>
      <c r="H36" s="46">
        <v>3.363</v>
      </c>
      <c r="I36" s="46">
        <v>9354.0655999999999</v>
      </c>
      <c r="J36" s="46" t="s">
        <v>44</v>
      </c>
      <c r="K36" s="46">
        <v>3.58</v>
      </c>
      <c r="L36" s="46">
        <v>663.48260000000005</v>
      </c>
      <c r="O36" s="19">
        <f>($O$2/$M$2)*F36</f>
        <v>1.7416887437893147</v>
      </c>
      <c r="R36" s="19">
        <f t="shared" si="5"/>
        <v>846.57359889479562</v>
      </c>
      <c r="U36" s="19">
        <f>($S$2/$U$2)*L36</f>
        <v>1586.6497870301932</v>
      </c>
      <c r="AD36" s="7">
        <v>43109</v>
      </c>
    </row>
    <row r="37" spans="1:30" x14ac:dyDescent="0.35">
      <c r="A37" s="43" t="s">
        <v>68</v>
      </c>
      <c r="B37" s="44">
        <v>43412</v>
      </c>
      <c r="C37" s="45">
        <v>7.3726851851851849E-2</v>
      </c>
      <c r="D37" s="43" t="s">
        <v>42</v>
      </c>
      <c r="E37" s="46">
        <v>2.44</v>
      </c>
      <c r="F37" s="46">
        <v>19.043800000000001</v>
      </c>
      <c r="G37" s="46" t="s">
        <v>43</v>
      </c>
      <c r="H37" s="46">
        <v>3.36</v>
      </c>
      <c r="I37" s="46">
        <v>11115.785599999999</v>
      </c>
      <c r="J37" s="46" t="s">
        <v>44</v>
      </c>
      <c r="K37" s="46">
        <v>3.5760000000000001</v>
      </c>
      <c r="L37" s="46">
        <v>708.18709999999999</v>
      </c>
      <c r="N37" s="19">
        <f>($O$2/$M$2)*F37</f>
        <v>1.7482157046163673</v>
      </c>
      <c r="R37" s="19">
        <f t="shared" si="5"/>
        <v>1006.0150337127146</v>
      </c>
      <c r="U37" s="19">
        <f>($S$2/$U$2)*L37</f>
        <v>1693.5559597079562</v>
      </c>
      <c r="AD37" s="7">
        <v>43109</v>
      </c>
    </row>
    <row r="38" spans="1:30" x14ac:dyDescent="0.35">
      <c r="A38" s="43" t="s">
        <v>69</v>
      </c>
      <c r="B38" s="44">
        <v>43412</v>
      </c>
      <c r="C38" s="45">
        <v>7.7800925925925926E-2</v>
      </c>
      <c r="D38" s="43" t="s">
        <v>42</v>
      </c>
      <c r="E38" s="46">
        <v>2.4460000000000002</v>
      </c>
      <c r="F38" s="46">
        <v>18.643000000000001</v>
      </c>
      <c r="G38" s="46" t="s">
        <v>43</v>
      </c>
      <c r="H38" s="46">
        <v>3.363</v>
      </c>
      <c r="I38" s="46">
        <v>11717.9252</v>
      </c>
      <c r="J38" s="46" t="s">
        <v>44</v>
      </c>
      <c r="K38" s="46">
        <v>3.58</v>
      </c>
      <c r="L38" s="46">
        <v>701.48739999999998</v>
      </c>
      <c r="O38" s="19">
        <f>($O$2/$M$2)*F38</f>
        <v>1.7114223726967799</v>
      </c>
      <c r="R38" s="19">
        <f t="shared" si="5"/>
        <v>1060.510641292062</v>
      </c>
      <c r="U38" s="19">
        <f>($S$2/$U$2)*L38</f>
        <v>1677.5343223987543</v>
      </c>
      <c r="AD38" s="7">
        <v>43109</v>
      </c>
    </row>
    <row r="39" spans="1:30" x14ac:dyDescent="0.35">
      <c r="A39" s="47" t="s">
        <v>65</v>
      </c>
      <c r="B39" s="48">
        <v>43412</v>
      </c>
      <c r="C39" s="49">
        <v>6.1898148148148147E-2</v>
      </c>
      <c r="D39" s="47" t="s">
        <v>42</v>
      </c>
      <c r="E39" s="50">
        <v>2.4460000000000002</v>
      </c>
      <c r="F39" s="50">
        <v>19.771000000000001</v>
      </c>
      <c r="G39" s="50" t="s">
        <v>43</v>
      </c>
      <c r="H39" s="50">
        <v>3.363</v>
      </c>
      <c r="I39" s="50">
        <v>5861.567</v>
      </c>
      <c r="J39" s="50" t="s">
        <v>44</v>
      </c>
      <c r="K39" s="50">
        <v>3.58</v>
      </c>
      <c r="L39" s="50">
        <v>689.27480000000003</v>
      </c>
      <c r="O39" s="26">
        <f>($O$2/$M$2)*F39</f>
        <v>1.8149724685183735</v>
      </c>
      <c r="R39" s="16">
        <f t="shared" si="5"/>
        <v>530.49102738310603</v>
      </c>
      <c r="U39" s="16">
        <f>($S$2/$U$2)*L39</f>
        <v>1648.3291568238246</v>
      </c>
      <c r="AD39" s="7">
        <v>43109</v>
      </c>
    </row>
    <row r="40" spans="1:30" x14ac:dyDescent="0.35">
      <c r="A40" s="47" t="s">
        <v>66</v>
      </c>
      <c r="B40" s="48">
        <v>43412</v>
      </c>
      <c r="C40" s="49">
        <v>6.5555555555555547E-2</v>
      </c>
      <c r="D40" s="47" t="s">
        <v>42</v>
      </c>
      <c r="E40" s="50">
        <v>2.4430000000000001</v>
      </c>
      <c r="F40" s="50">
        <v>19.4575</v>
      </c>
      <c r="G40" s="50" t="s">
        <v>43</v>
      </c>
      <c r="H40" s="50">
        <v>3.363</v>
      </c>
      <c r="I40" s="50">
        <v>8370.9521000000004</v>
      </c>
      <c r="J40" s="50" t="s">
        <v>44</v>
      </c>
      <c r="K40" s="50">
        <v>3.5760000000000001</v>
      </c>
      <c r="L40" s="50">
        <v>709.27850000000001</v>
      </c>
      <c r="O40" s="16">
        <f>($O$2/$M$2)*F40</f>
        <v>1.7861932530573188</v>
      </c>
      <c r="R40" s="16">
        <f t="shared" si="5"/>
        <v>757.59860455468129</v>
      </c>
      <c r="U40" s="16">
        <f>($S$2/$U$2)*L40</f>
        <v>1696.165929551272</v>
      </c>
      <c r="AD40" s="7">
        <v>43109</v>
      </c>
    </row>
    <row r="41" spans="1:30" x14ac:dyDescent="0.35">
      <c r="A41" s="47" t="s">
        <v>67</v>
      </c>
      <c r="B41" s="48">
        <v>43412</v>
      </c>
      <c r="C41" s="49">
        <v>6.9641203703703705E-2</v>
      </c>
      <c r="D41" s="47" t="s">
        <v>42</v>
      </c>
      <c r="E41" s="50">
        <v>2.4460000000000002</v>
      </c>
      <c r="F41" s="50">
        <v>18.9727</v>
      </c>
      <c r="G41" s="50" t="s">
        <v>43</v>
      </c>
      <c r="H41" s="50">
        <v>3.363</v>
      </c>
      <c r="I41" s="50">
        <v>9354.0655999999999</v>
      </c>
      <c r="J41" s="50" t="s">
        <v>44</v>
      </c>
      <c r="K41" s="50">
        <v>3.58</v>
      </c>
      <c r="L41" s="50">
        <v>663.48260000000005</v>
      </c>
      <c r="O41" s="16">
        <f>($O$2/$M$2)*F41</f>
        <v>1.7416887437893147</v>
      </c>
      <c r="R41" s="16">
        <f t="shared" si="5"/>
        <v>846.57359889479562</v>
      </c>
      <c r="U41" s="16">
        <f>($S$2/$U$2)*L41</f>
        <v>1586.6497870301932</v>
      </c>
      <c r="AD41" s="7">
        <v>43109</v>
      </c>
    </row>
    <row r="42" spans="1:30" x14ac:dyDescent="0.35">
      <c r="A42" s="47" t="s">
        <v>68</v>
      </c>
      <c r="B42" s="48">
        <v>43412</v>
      </c>
      <c r="C42" s="49">
        <v>7.3726851851851849E-2</v>
      </c>
      <c r="D42" s="47" t="s">
        <v>42</v>
      </c>
      <c r="E42" s="50">
        <v>2.44</v>
      </c>
      <c r="F42" s="50">
        <v>19.043800000000001</v>
      </c>
      <c r="G42" s="50" t="s">
        <v>43</v>
      </c>
      <c r="H42" s="50">
        <v>3.36</v>
      </c>
      <c r="I42" s="50">
        <v>11115.785599999999</v>
      </c>
      <c r="J42" s="50" t="s">
        <v>44</v>
      </c>
      <c r="K42" s="50">
        <v>3.5760000000000001</v>
      </c>
      <c r="L42" s="50">
        <v>708.18709999999999</v>
      </c>
      <c r="N42" s="16">
        <f>($O$2/$M$2)*F42</f>
        <v>1.7482157046163673</v>
      </c>
      <c r="R42" s="16">
        <f t="shared" si="5"/>
        <v>1006.0150337127146</v>
      </c>
      <c r="U42" s="16">
        <f>($S$2/$U$2)*L42</f>
        <v>1693.5559597079562</v>
      </c>
      <c r="AD42" s="7">
        <v>43109</v>
      </c>
    </row>
    <row r="43" spans="1:30" x14ac:dyDescent="0.35">
      <c r="A43" s="47" t="s">
        <v>69</v>
      </c>
      <c r="B43" s="48">
        <v>43412</v>
      </c>
      <c r="C43" s="49">
        <v>7.7800925925925926E-2</v>
      </c>
      <c r="D43" s="47" t="s">
        <v>42</v>
      </c>
      <c r="E43" s="50">
        <v>2.4460000000000002</v>
      </c>
      <c r="F43" s="50">
        <v>18.643000000000001</v>
      </c>
      <c r="G43" s="50" t="s">
        <v>43</v>
      </c>
      <c r="H43" s="50">
        <v>3.363</v>
      </c>
      <c r="I43" s="50">
        <v>11717.9252</v>
      </c>
      <c r="J43" s="50" t="s">
        <v>44</v>
      </c>
      <c r="K43" s="50">
        <v>3.58</v>
      </c>
      <c r="L43" s="50">
        <v>701.48739999999998</v>
      </c>
      <c r="O43" s="16">
        <f t="shared" ref="O43" si="6">($O$2/$M$2)*F43</f>
        <v>1.7114223726967799</v>
      </c>
      <c r="R43" s="16">
        <f t="shared" si="5"/>
        <v>1060.510641292062</v>
      </c>
      <c r="U43" s="16">
        <f>($S$2/$U$2)*L43</f>
        <v>1677.5343223987543</v>
      </c>
      <c r="AD43" s="7">
        <v>43109</v>
      </c>
    </row>
    <row r="44" spans="1:30" x14ac:dyDescent="0.35">
      <c r="A44" s="63" t="s">
        <v>41</v>
      </c>
      <c r="B44" s="64">
        <v>43412</v>
      </c>
      <c r="C44" s="65">
        <v>0.34391203703703704</v>
      </c>
      <c r="D44" s="63" t="s">
        <v>42</v>
      </c>
      <c r="E44" s="66">
        <v>2.4460000000000002</v>
      </c>
      <c r="F44" s="66">
        <v>38.6922</v>
      </c>
      <c r="G44" s="66" t="s">
        <v>43</v>
      </c>
      <c r="H44" s="66">
        <v>3.363</v>
      </c>
      <c r="I44" s="66">
        <v>4021.5736000000002</v>
      </c>
      <c r="J44" s="66" t="s">
        <v>44</v>
      </c>
      <c r="K44" s="66">
        <v>3.58</v>
      </c>
      <c r="L44" s="66">
        <v>880.30430000000001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63" t="s">
        <v>41</v>
      </c>
      <c r="B45" s="64">
        <v>43412</v>
      </c>
      <c r="C45" s="65">
        <v>0.3479976851851852</v>
      </c>
      <c r="D45" s="63" t="s">
        <v>42</v>
      </c>
      <c r="E45" s="66">
        <v>2.4460000000000002</v>
      </c>
      <c r="F45" s="66">
        <v>38.692700000000002</v>
      </c>
      <c r="G45" s="66" t="s">
        <v>43</v>
      </c>
      <c r="H45" s="66">
        <v>3.363</v>
      </c>
      <c r="I45" s="66">
        <v>4012.6676000000002</v>
      </c>
      <c r="J45" s="66" t="s">
        <v>44</v>
      </c>
      <c r="K45" s="66">
        <v>3.58</v>
      </c>
      <c r="L45" s="66">
        <v>872.30200000000002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63" t="s">
        <v>41</v>
      </c>
      <c r="B46" s="64">
        <v>43412</v>
      </c>
      <c r="C46" s="65">
        <v>0.35166666666666663</v>
      </c>
      <c r="D46" s="63" t="s">
        <v>42</v>
      </c>
      <c r="E46" s="66">
        <v>2.4460000000000002</v>
      </c>
      <c r="F46" s="66">
        <v>38.67</v>
      </c>
      <c r="G46" s="66" t="s">
        <v>43</v>
      </c>
      <c r="H46" s="66">
        <v>3.363</v>
      </c>
      <c r="I46" s="66">
        <v>4034.6669999999999</v>
      </c>
      <c r="J46" s="66" t="s">
        <v>44</v>
      </c>
      <c r="K46" s="66">
        <v>3.58</v>
      </c>
      <c r="L46" s="66">
        <v>867.50519999999995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63" t="s">
        <v>41</v>
      </c>
      <c r="B47" s="64">
        <v>43412</v>
      </c>
      <c r="C47" s="65">
        <v>0.35575231481481479</v>
      </c>
      <c r="D47" s="63" t="s">
        <v>42</v>
      </c>
      <c r="E47" s="66">
        <v>2.44</v>
      </c>
      <c r="F47" s="66">
        <v>38.734900000000003</v>
      </c>
      <c r="G47" s="66" t="s">
        <v>43</v>
      </c>
      <c r="H47" s="66">
        <v>3.36</v>
      </c>
      <c r="I47" s="66">
        <v>4042.3834999999999</v>
      </c>
      <c r="J47" s="66" t="s">
        <v>44</v>
      </c>
      <c r="K47" s="66">
        <v>3.5760000000000001</v>
      </c>
      <c r="L47" s="66">
        <v>872.47180000000003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51" t="s">
        <v>70</v>
      </c>
      <c r="B48" s="52">
        <v>43412</v>
      </c>
      <c r="C48" s="53">
        <v>0.11695601851851851</v>
      </c>
      <c r="D48" s="51" t="s">
        <v>42</v>
      </c>
      <c r="E48" s="54">
        <v>2.44</v>
      </c>
      <c r="F48" s="54">
        <v>20.0184</v>
      </c>
      <c r="G48" s="54" t="s">
        <v>43</v>
      </c>
      <c r="H48" s="54">
        <v>3.36</v>
      </c>
      <c r="I48" s="54">
        <v>4819.4009999999998</v>
      </c>
      <c r="J48" s="54" t="s">
        <v>44</v>
      </c>
      <c r="K48" s="54">
        <v>3.573</v>
      </c>
      <c r="L48" s="54">
        <v>657.10019999999997</v>
      </c>
      <c r="O48" s="22">
        <f t="shared" ref="O48:O57" si="7">($O$2/$M$2)*F48</f>
        <v>1.8376837218040667</v>
      </c>
      <c r="R48" s="22">
        <f t="shared" ref="R48:R57" si="8">($R$2/$P$2)*I48</f>
        <v>436.17158822225673</v>
      </c>
      <c r="U48" s="22">
        <f>($S$2/$U$2)*L48</f>
        <v>1571.3869397441579</v>
      </c>
      <c r="AD48" s="7">
        <v>43109</v>
      </c>
    </row>
    <row r="49" spans="1:30" x14ac:dyDescent="0.35">
      <c r="A49" s="51" t="s">
        <v>71</v>
      </c>
      <c r="B49" s="52">
        <v>43412</v>
      </c>
      <c r="C49" s="53">
        <v>0.12104166666666666</v>
      </c>
      <c r="D49" s="51" t="s">
        <v>42</v>
      </c>
      <c r="E49" s="54">
        <v>2.4460000000000002</v>
      </c>
      <c r="F49" s="54">
        <v>19.3779</v>
      </c>
      <c r="G49" s="54" t="s">
        <v>43</v>
      </c>
      <c r="H49" s="54">
        <v>3.3660000000000001</v>
      </c>
      <c r="I49" s="54">
        <v>4899.3230000000003</v>
      </c>
      <c r="J49" s="54" t="s">
        <v>44</v>
      </c>
      <c r="K49" s="54">
        <v>3.5830000000000002</v>
      </c>
      <c r="L49" s="54">
        <v>643.89340000000004</v>
      </c>
      <c r="O49" s="22">
        <f t="shared" si="7"/>
        <v>1.7788859945223907</v>
      </c>
      <c r="R49" s="22">
        <f t="shared" si="8"/>
        <v>443.40479120202525</v>
      </c>
      <c r="U49" s="22">
        <f>($S$2/$U$2)*L49</f>
        <v>1539.8042480392808</v>
      </c>
      <c r="AD49" s="7">
        <v>43109</v>
      </c>
    </row>
    <row r="50" spans="1:30" x14ac:dyDescent="0.35">
      <c r="A50" s="51" t="s">
        <v>72</v>
      </c>
      <c r="B50" s="52">
        <v>43412</v>
      </c>
      <c r="C50" s="53">
        <v>0.33208333333333334</v>
      </c>
      <c r="D50" s="51" t="s">
        <v>42</v>
      </c>
      <c r="E50" s="54">
        <v>2.4430000000000001</v>
      </c>
      <c r="F50" s="54">
        <v>19.020600000000002</v>
      </c>
      <c r="G50" s="54" t="s">
        <v>43</v>
      </c>
      <c r="H50" s="54">
        <v>3.363</v>
      </c>
      <c r="I50" s="54">
        <v>5341.7277000000004</v>
      </c>
      <c r="J50" s="54" t="s">
        <v>44</v>
      </c>
      <c r="K50" s="54">
        <v>3.58</v>
      </c>
      <c r="L50" s="54">
        <v>623.41949999999997</v>
      </c>
      <c r="O50" s="22">
        <f t="shared" si="7"/>
        <v>1.7460859508725191</v>
      </c>
      <c r="R50" s="22">
        <f t="shared" si="8"/>
        <v>483.44386672945927</v>
      </c>
      <c r="U50" s="22">
        <f>($S$2/$U$2)*L50</f>
        <v>1490.8430408053946</v>
      </c>
      <c r="AD50" s="7">
        <v>43109</v>
      </c>
    </row>
    <row r="51" spans="1:30" x14ac:dyDescent="0.35">
      <c r="A51" s="51" t="s">
        <v>73</v>
      </c>
      <c r="B51" s="52">
        <v>43412</v>
      </c>
      <c r="C51" s="53">
        <v>0.33574074074074073</v>
      </c>
      <c r="D51" s="51" t="s">
        <v>42</v>
      </c>
      <c r="E51" s="54">
        <v>2.4460000000000002</v>
      </c>
      <c r="F51" s="54">
        <v>19.587199999999999</v>
      </c>
      <c r="G51" s="54" t="s">
        <v>43</v>
      </c>
      <c r="H51" s="54">
        <v>3.3660000000000001</v>
      </c>
      <c r="I51" s="54">
        <v>6135.0653000000002</v>
      </c>
      <c r="J51" s="54" t="s">
        <v>44</v>
      </c>
      <c r="K51" s="54">
        <v>3.5830000000000002</v>
      </c>
      <c r="L51" s="54">
        <v>673.55269999999996</v>
      </c>
      <c r="O51" s="22">
        <f t="shared" si="7"/>
        <v>1.7980996780821952</v>
      </c>
      <c r="R51" s="22">
        <f t="shared" si="8"/>
        <v>555.24352004497155</v>
      </c>
      <c r="U51" s="22">
        <f>($S$2/$U$2)*L51</f>
        <v>1610.7313861864825</v>
      </c>
      <c r="AD51" s="7">
        <v>43109</v>
      </c>
    </row>
    <row r="52" spans="1:30" x14ac:dyDescent="0.35">
      <c r="A52" s="51" t="s">
        <v>74</v>
      </c>
      <c r="B52" s="52">
        <v>43412</v>
      </c>
      <c r="C52" s="53">
        <v>0.33982638888888889</v>
      </c>
      <c r="D52" s="51" t="s">
        <v>42</v>
      </c>
      <c r="E52" s="54">
        <v>2.4430000000000001</v>
      </c>
      <c r="F52" s="54">
        <v>19.2302</v>
      </c>
      <c r="G52" s="54" t="s">
        <v>43</v>
      </c>
      <c r="H52" s="54">
        <v>3.363</v>
      </c>
      <c r="I52" s="54">
        <v>5465.4258</v>
      </c>
      <c r="J52" s="54" t="s">
        <v>44</v>
      </c>
      <c r="K52" s="54">
        <v>3.58</v>
      </c>
      <c r="L52" s="54">
        <v>652.04899999999998</v>
      </c>
      <c r="O52" s="22">
        <f t="shared" si="7"/>
        <v>1.7653271743514249</v>
      </c>
      <c r="Q52" s="22">
        <f>($R$2/$P$2)*I52</f>
        <v>494.63895025479269</v>
      </c>
      <c r="U52" s="22">
        <f t="shared" ref="U52:U57" si="9">($S$2/$U$2)*L52</f>
        <v>1559.3075191169298</v>
      </c>
      <c r="AD52" s="7">
        <v>43109</v>
      </c>
    </row>
    <row r="53" spans="1:30" x14ac:dyDescent="0.35">
      <c r="A53" s="55" t="s">
        <v>75</v>
      </c>
      <c r="B53" s="56">
        <v>43412</v>
      </c>
      <c r="C53" s="57">
        <v>0.35940972222222217</v>
      </c>
      <c r="D53" s="55" t="s">
        <v>42</v>
      </c>
      <c r="E53" s="58">
        <v>2.4430000000000001</v>
      </c>
      <c r="F53" s="58">
        <v>19.5898</v>
      </c>
      <c r="G53" s="58" t="s">
        <v>43</v>
      </c>
      <c r="H53" s="58">
        <v>3.363</v>
      </c>
      <c r="I53" s="58">
        <v>4464.1688999999997</v>
      </c>
      <c r="J53" s="58" t="s">
        <v>44</v>
      </c>
      <c r="K53" s="58">
        <v>3.58</v>
      </c>
      <c r="L53" s="58">
        <v>617.43769999999995</v>
      </c>
      <c r="O53" s="24">
        <f t="shared" si="7"/>
        <v>1.7983383573810749</v>
      </c>
      <c r="R53" s="24">
        <f t="shared" si="8"/>
        <v>404.02191874164544</v>
      </c>
      <c r="U53" s="24">
        <f t="shared" si="9"/>
        <v>1476.5381868483246</v>
      </c>
      <c r="AD53" s="7">
        <v>43109</v>
      </c>
    </row>
    <row r="54" spans="1:30" x14ac:dyDescent="0.35">
      <c r="A54" s="55" t="s">
        <v>76</v>
      </c>
      <c r="B54" s="56">
        <v>43412</v>
      </c>
      <c r="C54" s="57">
        <v>0.36349537037037033</v>
      </c>
      <c r="D54" s="55" t="s">
        <v>42</v>
      </c>
      <c r="E54" s="58">
        <v>2.4460000000000002</v>
      </c>
      <c r="F54" s="58">
        <v>19.1859</v>
      </c>
      <c r="G54" s="58" t="s">
        <v>43</v>
      </c>
      <c r="H54" s="58">
        <v>3.363</v>
      </c>
      <c r="I54" s="58">
        <v>4992.0929999999998</v>
      </c>
      <c r="J54" s="58" t="s">
        <v>44</v>
      </c>
      <c r="K54" s="58">
        <v>3.58</v>
      </c>
      <c r="L54" s="58">
        <v>606.56769999999995</v>
      </c>
      <c r="O54" s="24">
        <f t="shared" si="7"/>
        <v>1.7612604462974386</v>
      </c>
      <c r="R54" s="24">
        <f t="shared" si="8"/>
        <v>451.80078029680664</v>
      </c>
      <c r="U54" s="24">
        <f t="shared" si="9"/>
        <v>1450.5437098492016</v>
      </c>
      <c r="AD54" s="7">
        <v>43109</v>
      </c>
    </row>
    <row r="55" spans="1:30" x14ac:dyDescent="0.35">
      <c r="A55" s="55" t="s">
        <v>77</v>
      </c>
      <c r="B55" s="56">
        <v>43412</v>
      </c>
      <c r="C55" s="57">
        <v>0.36715277777777783</v>
      </c>
      <c r="D55" s="55" t="s">
        <v>42</v>
      </c>
      <c r="E55" s="58">
        <v>2.4430000000000001</v>
      </c>
      <c r="F55" s="58">
        <v>19.2272</v>
      </c>
      <c r="G55" s="58" t="s">
        <v>43</v>
      </c>
      <c r="H55" s="58">
        <v>3.36</v>
      </c>
      <c r="I55" s="58">
        <v>5066.0802999999996</v>
      </c>
      <c r="J55" s="58" t="s">
        <v>44</v>
      </c>
      <c r="K55" s="58">
        <v>3.573</v>
      </c>
      <c r="L55" s="58">
        <v>650.66909999999996</v>
      </c>
      <c r="O55" s="24">
        <f t="shared" si="7"/>
        <v>1.76505177516041</v>
      </c>
      <c r="R55" s="24">
        <f t="shared" si="8"/>
        <v>458.49687347296617</v>
      </c>
      <c r="U55" s="24">
        <f t="shared" si="9"/>
        <v>1556.0076314618157</v>
      </c>
      <c r="AD55" s="7">
        <v>43109</v>
      </c>
    </row>
    <row r="56" spans="1:30" x14ac:dyDescent="0.35">
      <c r="A56" s="55" t="s">
        <v>78</v>
      </c>
      <c r="B56" s="56">
        <v>43412</v>
      </c>
      <c r="C56" s="57">
        <v>0.37125000000000002</v>
      </c>
      <c r="D56" s="55" t="s">
        <v>42</v>
      </c>
      <c r="E56" s="58">
        <v>2.4430000000000001</v>
      </c>
      <c r="F56" s="58">
        <v>18.716799999999999</v>
      </c>
      <c r="G56" s="58" t="s">
        <v>43</v>
      </c>
      <c r="H56" s="58">
        <v>3.363</v>
      </c>
      <c r="I56" s="58">
        <v>6448.8451999999997</v>
      </c>
      <c r="J56" s="58" t="s">
        <v>44</v>
      </c>
      <c r="K56" s="58">
        <v>3.5760000000000001</v>
      </c>
      <c r="L56" s="58">
        <v>640.05420000000004</v>
      </c>
      <c r="O56" s="24">
        <f t="shared" si="7"/>
        <v>1.7181971927957458</v>
      </c>
      <c r="R56" s="24">
        <f t="shared" si="8"/>
        <v>583.6416295476298</v>
      </c>
      <c r="U56" s="24">
        <f t="shared" si="9"/>
        <v>1530.6231996404738</v>
      </c>
      <c r="AD56" s="7">
        <v>43109</v>
      </c>
    </row>
    <row r="57" spans="1:30" x14ac:dyDescent="0.35">
      <c r="A57" s="55" t="s">
        <v>79</v>
      </c>
      <c r="B57" s="56">
        <v>43412</v>
      </c>
      <c r="C57" s="57">
        <v>0.37533564814814818</v>
      </c>
      <c r="D57" s="55" t="s">
        <v>42</v>
      </c>
      <c r="E57" s="58">
        <v>2.44</v>
      </c>
      <c r="F57" s="58">
        <v>18.948499999999999</v>
      </c>
      <c r="G57" s="58" t="s">
        <v>43</v>
      </c>
      <c r="H57" s="58">
        <v>3.36</v>
      </c>
      <c r="I57" s="58">
        <v>6356.3447999999999</v>
      </c>
      <c r="J57" s="58" t="s">
        <v>44</v>
      </c>
      <c r="K57" s="58">
        <v>3.5760000000000001</v>
      </c>
      <c r="L57" s="58">
        <v>661.98760000000004</v>
      </c>
      <c r="M57" s="3"/>
      <c r="N57" s="2"/>
      <c r="O57" s="24">
        <f t="shared" si="7"/>
        <v>1.739467190315128</v>
      </c>
      <c r="P57" s="3"/>
      <c r="Q57" s="24">
        <f>($R$2/$P$2)*I57</f>
        <v>575.27004013658188</v>
      </c>
      <c r="S57" s="3"/>
      <c r="U57" s="24">
        <f t="shared" si="9"/>
        <v>1583.0746496692282</v>
      </c>
      <c r="AD57" s="7">
        <v>43109</v>
      </c>
    </row>
    <row r="58" spans="1:30" x14ac:dyDescent="0.35">
      <c r="A58" s="59" t="s">
        <v>41</v>
      </c>
      <c r="B58" s="60">
        <v>43412</v>
      </c>
      <c r="C58" s="61">
        <v>0.39856481481481482</v>
      </c>
      <c r="D58" s="59" t="s">
        <v>42</v>
      </c>
      <c r="E58" s="62">
        <v>2.4460000000000002</v>
      </c>
      <c r="F58" s="62">
        <v>39.0154</v>
      </c>
      <c r="G58" s="62" t="s">
        <v>43</v>
      </c>
      <c r="H58" s="62">
        <v>3.363</v>
      </c>
      <c r="I58" s="62">
        <v>4011.11</v>
      </c>
      <c r="J58" s="62" t="s">
        <v>44</v>
      </c>
      <c r="K58" s="62">
        <v>3.58</v>
      </c>
      <c r="L58" s="62">
        <v>866.79399999999998</v>
      </c>
      <c r="AD58" s="7">
        <v>43109</v>
      </c>
    </row>
    <row r="59" spans="1:30" x14ac:dyDescent="0.35">
      <c r="A59" s="59" t="s">
        <v>41</v>
      </c>
      <c r="B59" s="60">
        <v>43412</v>
      </c>
      <c r="C59" s="61">
        <v>0.40265046296296297</v>
      </c>
      <c r="D59" s="59" t="s">
        <v>42</v>
      </c>
      <c r="E59" s="62">
        <v>2.44</v>
      </c>
      <c r="F59" s="62">
        <v>38.417499999999997</v>
      </c>
      <c r="G59" s="62" t="s">
        <v>43</v>
      </c>
      <c r="H59" s="62">
        <v>3.36</v>
      </c>
      <c r="I59" s="62">
        <v>4006.8145</v>
      </c>
      <c r="J59" s="62" t="s">
        <v>44</v>
      </c>
      <c r="K59" s="62">
        <v>3.5760000000000001</v>
      </c>
      <c r="L59" s="62">
        <v>866.52940000000001</v>
      </c>
    </row>
    <row r="60" spans="1:30" x14ac:dyDescent="0.35">
      <c r="A60" s="59" t="s">
        <v>41</v>
      </c>
      <c r="B60" s="60">
        <v>43412</v>
      </c>
      <c r="C60" s="61">
        <v>0.40673611111111113</v>
      </c>
      <c r="D60" s="59" t="s">
        <v>42</v>
      </c>
      <c r="E60" s="62">
        <v>2.44</v>
      </c>
      <c r="F60" s="62">
        <v>39.3386</v>
      </c>
      <c r="G60" s="62" t="s">
        <v>43</v>
      </c>
      <c r="H60" s="62">
        <v>3.36</v>
      </c>
      <c r="I60" s="62">
        <v>3995.4594000000002</v>
      </c>
      <c r="J60" s="62" t="s">
        <v>44</v>
      </c>
      <c r="K60" s="62">
        <v>3.5760000000000001</v>
      </c>
      <c r="L60" s="62">
        <v>872.85490000000004</v>
      </c>
    </row>
    <row r="61" spans="1:30" x14ac:dyDescent="0.35">
      <c r="A61" s="59" t="s">
        <v>41</v>
      </c>
      <c r="B61" s="60">
        <v>43412</v>
      </c>
      <c r="C61" s="61">
        <v>0.41082175925925929</v>
      </c>
      <c r="D61" s="59" t="s">
        <v>42</v>
      </c>
      <c r="E61" s="62">
        <v>2.4460000000000002</v>
      </c>
      <c r="F61" s="62">
        <v>38.879399999999997</v>
      </c>
      <c r="G61" s="62" t="s">
        <v>43</v>
      </c>
      <c r="H61" s="62">
        <v>3.363</v>
      </c>
      <c r="I61" s="62">
        <v>4002.3586</v>
      </c>
      <c r="J61" s="62" t="s">
        <v>44</v>
      </c>
      <c r="K61" s="62">
        <v>3.58</v>
      </c>
      <c r="L61" s="62">
        <v>872.33420000000001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2020-04-19T14:09:55Z</dcterms:modified>
</cp:coreProperties>
</file>