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C41280FE-5662-4EB9-9CD7-CAE7A822C442}" xr6:coauthVersionLast="36" xr6:coauthVersionMax="36" xr10:uidLastSave="{00000000-0000-0000-0000-000000000000}"/>
  <bookViews>
    <workbookView xWindow="0" yWindow="0" windowWidth="19200" windowHeight="113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T6" i="1"/>
  <c r="N11" i="1"/>
  <c r="N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N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Q55" i="1"/>
  <c r="R53" i="1"/>
  <c r="R51" i="1"/>
  <c r="R49" i="1"/>
  <c r="R43" i="1"/>
  <c r="R41" i="1"/>
  <c r="R39" i="1"/>
  <c r="R37" i="1"/>
  <c r="R35" i="1"/>
  <c r="R29" i="1"/>
  <c r="R27" i="1"/>
  <c r="Q23" i="1"/>
  <c r="R21" i="1"/>
  <c r="R15" i="1"/>
  <c r="R7" i="1"/>
  <c r="Q11" i="1"/>
  <c r="U9" i="1"/>
  <c r="T11" i="1"/>
  <c r="U13" i="1"/>
  <c r="U15" i="1"/>
  <c r="U21" i="1"/>
  <c r="T23" i="1"/>
  <c r="U25" i="1"/>
  <c r="U27" i="1"/>
  <c r="U29" i="1"/>
  <c r="U37" i="1"/>
  <c r="U39" i="1"/>
  <c r="T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<sst xmlns="http://schemas.openxmlformats.org/spreadsheetml/2006/main" count="281" uniqueCount="85">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</sst>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O1" zoomScale="70" zoomScaleNormal="70" workbookViewId="0">
      <selection activeCell="Q55" sqref="Q55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43412</v>
      </c>
      <c r="C2" s="29">
        <v>0.34391203703703704</v>
      </c>
      <c r="D2" s="27" t="s">
        <v>42</v>
      </c>
      <c r="E2" s="30">
        <v>2.4460000000000002</v>
      </c>
      <c r="F2" s="30">
        <v>38.6922</v>
      </c>
      <c r="G2" s="30" t="s">
        <v>43</v>
      </c>
      <c r="H2" s="30">
        <v>3.363</v>
      </c>
      <c r="I2" s="30">
        <v>4021.5736000000002</v>
      </c>
      <c r="J2" s="30" t="s">
        <v>44</v>
      </c>
      <c r="K2" s="30">
        <v>3.58</v>
      </c>
      <c r="L2" s="30">
        <v>880.30430000000001</v>
      </c>
      <c r="M2" s="4">
        <f>AVERAGE(F2:F5,F16:F19,F30:F33,F44:F47,F58:F61)</f>
        <v>38.780525000000011</v>
      </c>
      <c r="N2" s="4">
        <f>STDEV(F2:F5,F16:F19,F30:F33,F44:F47,G58:G61)</f>
        <v>0.19029336551318268</v>
      </c>
      <c r="O2" s="4">
        <v>4.08</v>
      </c>
      <c r="P2" s="4">
        <f>AVERAGE(I2:I5,I16:I19,I30:I33,I44:I47,I58:I61)</f>
        <v>4005.7838050000005</v>
      </c>
      <c r="Q2" s="4">
        <f>STDEV(I2:I5,I16:I19,I30:I33,I44:I47,I58:I61)</f>
        <v>28.416184862512761</v>
      </c>
      <c r="R2" s="4">
        <v>399</v>
      </c>
      <c r="S2" s="4">
        <f>AVERAGE(L2:L5,L16:L19,L30:L33,L44:L47,L58:L61)</f>
        <v>829.24680500000011</v>
      </c>
      <c r="T2" s="4">
        <f>STDEV(L2:L5,L16:L19,L30:L33,L44:L47,L58:L61)</f>
        <v>70.460835845569491</v>
      </c>
      <c r="U2" s="4">
        <v>399</v>
      </c>
      <c r="AD2" s="7">
        <v>43109</v>
      </c>
      <c r="AE2" s="6">
        <f>(N2/M2)^2</f>
        <v>2.4077973153266165E-5</v>
      </c>
      <c r="AF2" s="6">
        <f>(T2/S2)^2</f>
        <v>7.219846556947844E-3</v>
      </c>
      <c r="AG2" s="6">
        <f>(T2/S2)^2</f>
        <v>7.219846556947844E-3</v>
      </c>
    </row>
    <row r="3" spans="1:33" x14ac:dyDescent="0.35">
      <c r="A3" s="27" t="s">
        <v>41</v>
      </c>
      <c r="B3" s="28">
        <v>43412</v>
      </c>
      <c r="C3" s="29">
        <v>0.3479976851851852</v>
      </c>
      <c r="D3" s="27" t="s">
        <v>42</v>
      </c>
      <c r="E3" s="30">
        <v>2.4460000000000002</v>
      </c>
      <c r="F3" s="30">
        <v>38.692700000000002</v>
      </c>
      <c r="G3" s="30" t="s">
        <v>43</v>
      </c>
      <c r="H3" s="30">
        <v>3.363</v>
      </c>
      <c r="I3" s="30">
        <v>4012.6676000000002</v>
      </c>
      <c r="J3" s="30" t="s">
        <v>44</v>
      </c>
      <c r="K3" s="30">
        <v>3.58</v>
      </c>
      <c r="L3" s="30">
        <v>872.30200000000002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27" t="s">
        <v>41</v>
      </c>
      <c r="B4" s="28">
        <v>43412</v>
      </c>
      <c r="C4" s="29">
        <v>0.35166666666666663</v>
      </c>
      <c r="D4" s="27" t="s">
        <v>42</v>
      </c>
      <c r="E4" s="30">
        <v>2.4460000000000002</v>
      </c>
      <c r="F4" s="30">
        <v>38.67</v>
      </c>
      <c r="G4" s="30" t="s">
        <v>43</v>
      </c>
      <c r="H4" s="30">
        <v>3.363</v>
      </c>
      <c r="I4" s="30">
        <v>4034.6669999999999</v>
      </c>
      <c r="J4" s="30" t="s">
        <v>44</v>
      </c>
      <c r="K4" s="30">
        <v>3.58</v>
      </c>
      <c r="L4" s="30">
        <v>867.50519999999995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27" t="s">
        <v>41</v>
      </c>
      <c r="B5" s="28">
        <v>43412</v>
      </c>
      <c r="C5" s="29">
        <v>0.35575231481481479</v>
      </c>
      <c r="D5" s="27" t="s">
        <v>42</v>
      </c>
      <c r="E5" s="30">
        <v>2.44</v>
      </c>
      <c r="F5" s="30">
        <v>38.734900000000003</v>
      </c>
      <c r="G5" s="30" t="s">
        <v>43</v>
      </c>
      <c r="H5" s="30">
        <v>3.36</v>
      </c>
      <c r="I5" s="30">
        <v>4042.3834999999999</v>
      </c>
      <c r="J5" s="30" t="s">
        <v>44</v>
      </c>
      <c r="K5" s="30">
        <v>3.5760000000000001</v>
      </c>
      <c r="L5" s="30">
        <v>872.47180000000003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43412</v>
      </c>
      <c r="C6" s="33">
        <v>0.37942129629629634</v>
      </c>
      <c r="D6" s="31" t="s">
        <v>42</v>
      </c>
      <c r="E6" s="34">
        <v>2.44</v>
      </c>
      <c r="F6" s="34">
        <v>19.941600000000001</v>
      </c>
      <c r="G6" s="34" t="s">
        <v>43</v>
      </c>
      <c r="H6" s="34">
        <v>3.36</v>
      </c>
      <c r="I6" s="34">
        <v>4901.0403999999999</v>
      </c>
      <c r="J6" s="34" t="s">
        <v>44</v>
      </c>
      <c r="K6" s="34">
        <v>3.5760000000000001</v>
      </c>
      <c r="L6" s="34">
        <v>657.45339999999999</v>
      </c>
      <c r="O6" s="10">
        <f>($O$2/$M$2)*F6</f>
        <v>2.0980048104041908</v>
      </c>
      <c r="R6" s="10">
        <f t="shared" ref="R6:R15" si="0">($R$2/$P$2)*I6</f>
        <v>488.17290567682039</v>
      </c>
      <c r="T6" s="10">
        <f>($S$2/$U$2)*L6</f>
        <v>1366.3938129984638</v>
      </c>
      <c r="V6" s="3">
        <v>0</v>
      </c>
      <c r="W6" s="11" t="s">
        <v>33</v>
      </c>
      <c r="X6" s="2">
        <f>SLOPE(O6:O10,$V$6:$V$10)</f>
        <v>-1.5442348962526964E-3</v>
      </c>
      <c r="Y6" s="2">
        <f>RSQ(O6:O10,$V$6:$V$10)</f>
        <v>0.7813758833632628</v>
      </c>
      <c r="Z6" s="2">
        <f>SLOPE($R6:$R10,$V$6:$V$10)</f>
        <v>10.555821450279188</v>
      </c>
      <c r="AA6" s="2">
        <f>RSQ(R6:R10,$V$6:$V$10)</f>
        <v>0.96519094357632329</v>
      </c>
      <c r="AB6" s="2">
        <f>SLOPE(U6:U10,$V$6:$V$10)</f>
        <v>0.91650268936371504</v>
      </c>
      <c r="AC6" s="2">
        <f>RSQ(U6:U10,$V$6:$V$10)</f>
        <v>0.7650153064030446</v>
      </c>
      <c r="AD6" s="7">
        <v>43109</v>
      </c>
      <c r="AE6" s="2"/>
    </row>
    <row r="7" spans="1:33" x14ac:dyDescent="0.35">
      <c r="A7" s="31" t="s">
        <v>46</v>
      </c>
      <c r="B7" s="32">
        <v>43412</v>
      </c>
      <c r="C7" s="33">
        <v>0.3835069444444445</v>
      </c>
      <c r="D7" s="31" t="s">
        <v>42</v>
      </c>
      <c r="E7" s="34">
        <v>2.4430000000000001</v>
      </c>
      <c r="F7" s="34">
        <v>19.537800000000001</v>
      </c>
      <c r="G7" s="34" t="s">
        <v>43</v>
      </c>
      <c r="H7" s="34">
        <v>3.363</v>
      </c>
      <c r="I7" s="34">
        <v>6689.7964000000002</v>
      </c>
      <c r="J7" s="34" t="s">
        <v>44</v>
      </c>
      <c r="K7" s="34">
        <v>3.58</v>
      </c>
      <c r="L7" s="34">
        <v>650.45699999999999</v>
      </c>
      <c r="O7" s="10">
        <f>($O$2/$M$2)*F7</f>
        <v>2.0555220436030708</v>
      </c>
      <c r="R7" s="10">
        <f t="shared" si="0"/>
        <v>666.34369040792501</v>
      </c>
      <c r="U7" s="10">
        <f>($S$2/$U$2)*L7</f>
        <v>1351.8531053631204</v>
      </c>
      <c r="V7" s="3">
        <v>10</v>
      </c>
      <c r="W7" s="13" t="s">
        <v>34</v>
      </c>
      <c r="X7" s="2">
        <f>SLOPE($O11:$O15,$V$6:$V$10)</f>
        <v>-9.882135427511506E-4</v>
      </c>
      <c r="Y7" s="2">
        <f>RSQ(O11:O15,$V$6:$V$10)</f>
        <v>0.29413442539589607</v>
      </c>
      <c r="Z7" s="2">
        <f>SLOPE($R11:$R15,$V$6:$V$10)</f>
        <v>2.751487851951111</v>
      </c>
      <c r="AA7" s="2">
        <f>RSQ(R11:R15,$V$6:$V$10)</f>
        <v>0.95171135771338944</v>
      </c>
      <c r="AB7" s="2">
        <f>SLOPE(U11:U15,$V$6:$V$10)</f>
        <v>0.97813713359699017</v>
      </c>
      <c r="AC7" s="2">
        <f>RSQ(U11:U15,$V$6:$V$10)</f>
        <v>0.30701986648137392</v>
      </c>
      <c r="AD7" s="7">
        <v>43109</v>
      </c>
      <c r="AE7" s="2"/>
    </row>
    <row r="8" spans="1:33" x14ac:dyDescent="0.35">
      <c r="A8" s="31" t="s">
        <v>47</v>
      </c>
      <c r="B8" s="32">
        <v>43412</v>
      </c>
      <c r="C8" s="33">
        <v>0.38716435185185188</v>
      </c>
      <c r="D8" s="31" t="s">
        <v>42</v>
      </c>
      <c r="E8" s="34">
        <v>2.4460000000000002</v>
      </c>
      <c r="F8" s="34">
        <v>19.3628</v>
      </c>
      <c r="G8" s="34" t="s">
        <v>43</v>
      </c>
      <c r="H8" s="34">
        <v>3.3660000000000001</v>
      </c>
      <c r="I8" s="34">
        <v>7581.7309999999998</v>
      </c>
      <c r="J8" s="34" t="s">
        <v>44</v>
      </c>
      <c r="K8" s="34">
        <v>3.58</v>
      </c>
      <c r="L8" s="34">
        <v>650.31899999999996</v>
      </c>
      <c r="O8" s="10">
        <f>($O$2/$M$2)*F8</f>
        <v>2.0371107405069937</v>
      </c>
      <c r="R8" s="10">
        <f t="shared" si="0"/>
        <v>755.18570553509926</v>
      </c>
      <c r="U8" s="10">
        <f>($S$2/$U$2)*L8</f>
        <v>1351.5662981974813</v>
      </c>
      <c r="V8" s="3">
        <v>20</v>
      </c>
      <c r="W8" s="15" t="s">
        <v>35</v>
      </c>
      <c r="X8" s="2">
        <f>SLOPE($O20:$O24,$V$6:$V$10)</f>
        <v>4.5990683652316229E-6</v>
      </c>
      <c r="Y8" s="2">
        <f>RSQ(O20:O24,$V$6:$V$10)</f>
        <v>2.6454295035247014E-5</v>
      </c>
      <c r="Z8" s="2">
        <f>SLOPE($R20:$R24,$V$6:$V$10)</f>
        <v>11.524298025364848</v>
      </c>
      <c r="AA8" s="2">
        <f>RSQ(R20:R24,$V$6:$V$10)</f>
        <v>0.86450076536437803</v>
      </c>
      <c r="AB8" s="2">
        <f>SLOPE($U20:$U24,$V$6:$V$10)</f>
        <v>4.3042071743125554</v>
      </c>
      <c r="AC8" s="2">
        <f>RSQ(U20:U24,$V$6:$V$10)</f>
        <v>0.73319705623520914</v>
      </c>
      <c r="AD8" s="7">
        <v>43109</v>
      </c>
      <c r="AE8" s="2"/>
    </row>
    <row r="9" spans="1:33" x14ac:dyDescent="0.35">
      <c r="A9" s="31" t="s">
        <v>48</v>
      </c>
      <c r="B9" s="32">
        <v>43412</v>
      </c>
      <c r="C9" s="33">
        <v>0.39082175925925927</v>
      </c>
      <c r="D9" s="31" t="s">
        <v>42</v>
      </c>
      <c r="E9" s="34">
        <v>2.4460000000000002</v>
      </c>
      <c r="F9" s="34">
        <v>19.367599999999999</v>
      </c>
      <c r="G9" s="34" t="s">
        <v>43</v>
      </c>
      <c r="H9" s="34">
        <v>3.363</v>
      </c>
      <c r="I9" s="34">
        <v>8121.4762000000001</v>
      </c>
      <c r="J9" s="34" t="s">
        <v>44</v>
      </c>
      <c r="K9" s="34">
        <v>3.58</v>
      </c>
      <c r="L9" s="34">
        <v>653.47400000000005</v>
      </c>
      <c r="O9" s="10">
        <f t="shared" ref="O9:O15" si="1">($O$2/$M$2)*F9</f>
        <v>2.0376157362490575</v>
      </c>
      <c r="R9" s="10">
        <f t="shared" si="0"/>
        <v>808.94755222567471</v>
      </c>
      <c r="U9" s="10">
        <f>($S$2/$U$2)*L9</f>
        <v>1358.1233750640856</v>
      </c>
      <c r="V9" s="3">
        <v>30</v>
      </c>
      <c r="W9" s="18" t="s">
        <v>36</v>
      </c>
      <c r="X9" s="2">
        <f>SLOPE($O25:$O29,$V$6:$V$10)</f>
        <v>1.6358074574802685E-2</v>
      </c>
      <c r="Y9" s="2">
        <f>RSQ(O25:O29,$V$6:$V$10)</f>
        <v>0.98968222231670189</v>
      </c>
      <c r="Z9" s="2">
        <f>SLOPE($R25:$R29,$V$6:$V$10)</f>
        <v>28.047819390242903</v>
      </c>
      <c r="AA9" s="2">
        <f>RSQ(R25:R29,$V$6:$V$10)</f>
        <v>0.98779738825476981</v>
      </c>
      <c r="AB9" s="2">
        <f>SLOPE(U25:U29,$V$6:$V$10)</f>
        <v>2.7087066313097763</v>
      </c>
      <c r="AC9" s="2">
        <f>RSQ(U25:U29,$V$6:$V$10)</f>
        <v>0.73101270736310275</v>
      </c>
      <c r="AD9" s="7">
        <v>43109</v>
      </c>
      <c r="AE9" s="2"/>
    </row>
    <row r="10" spans="1:33" x14ac:dyDescent="0.35">
      <c r="A10" s="31" t="s">
        <v>49</v>
      </c>
      <c r="B10" s="32">
        <v>43412</v>
      </c>
      <c r="C10" s="33">
        <v>0.39490740740740743</v>
      </c>
      <c r="D10" s="31" t="s">
        <v>42</v>
      </c>
      <c r="E10" s="34">
        <v>2.4460000000000002</v>
      </c>
      <c r="F10" s="34">
        <v>19.2928</v>
      </c>
      <c r="G10" s="34" t="s">
        <v>43</v>
      </c>
      <c r="H10" s="34">
        <v>3.363</v>
      </c>
      <c r="I10" s="34">
        <v>9483.9897999999994</v>
      </c>
      <c r="J10" s="34" t="s">
        <v>44</v>
      </c>
      <c r="K10" s="34">
        <v>3.58</v>
      </c>
      <c r="L10" s="34">
        <v>664.10479999999995</v>
      </c>
      <c r="O10" s="10">
        <f t="shared" si="1"/>
        <v>2.0297462192685627</v>
      </c>
      <c r="R10" s="10">
        <f t="shared" si="0"/>
        <v>944.66204728190496</v>
      </c>
      <c r="U10" s="10">
        <f>($S$2/$U$2)*L10</f>
        <v>1380.2175027197095</v>
      </c>
      <c r="V10" s="3">
        <v>40</v>
      </c>
      <c r="W10" s="20" t="s">
        <v>37</v>
      </c>
      <c r="X10" s="2">
        <f>SLOPE($O34:$O38,$V$6:$V$10)</f>
        <v>-9.3887125045367069E-4</v>
      </c>
      <c r="Y10" s="2">
        <f>RSQ(O34:O38,$V$6:$V$10)</f>
        <v>0.72922344769228031</v>
      </c>
      <c r="Z10" s="2">
        <f>SLOPE($R34:$R38,$V$6:$V$10)</f>
        <v>8.8451599549067517</v>
      </c>
      <c r="AA10" s="2">
        <f>RSQ(R34:R38,$V$6:$V$10)</f>
        <v>0.92701822574127379</v>
      </c>
      <c r="AB10" s="2">
        <f>SLOPE(U34:U38,$V$6:$V$10)</f>
        <v>-0.46767233657926</v>
      </c>
      <c r="AC10" s="2">
        <f>RSQ(U34:U38,$V$6:$V$10)</f>
        <v>6.6615664998326551E-2</v>
      </c>
      <c r="AD10" s="7">
        <v>43109</v>
      </c>
      <c r="AE10" s="2"/>
    </row>
    <row r="11" spans="1:33" x14ac:dyDescent="0.35">
      <c r="A11" s="35" t="s">
        <v>50</v>
      </c>
      <c r="B11" s="36">
        <v>43412</v>
      </c>
      <c r="C11" s="37">
        <v>0.41424768518518523</v>
      </c>
      <c r="D11" s="35" t="s">
        <v>42</v>
      </c>
      <c r="E11" s="38">
        <v>2.4500000000000002</v>
      </c>
      <c r="F11" s="38">
        <v>33.379199999999997</v>
      </c>
      <c r="G11" s="38" t="s">
        <v>43</v>
      </c>
      <c r="H11" s="38">
        <v>3.37</v>
      </c>
      <c r="I11" s="38">
        <v>7352.9528</v>
      </c>
      <c r="J11" s="38" t="s">
        <v>44</v>
      </c>
      <c r="K11" s="38">
        <v>3.5859999999999999</v>
      </c>
      <c r="L11" s="38">
        <v>1062.905</v>
      </c>
      <c r="N11" s="12">
        <f>($O$2/$M$2)*F11</f>
        <v>3.5117403903118887</v>
      </c>
      <c r="Q11" s="12">
        <f>($R$2/$P$2)*I11</f>
        <v>732.39802995309174</v>
      </c>
      <c r="T11" s="12">
        <f>($S$2/$U$2)*L11</f>
        <v>2209.0490608233713</v>
      </c>
      <c r="V11" s="3"/>
      <c r="W11" s="21" t="s">
        <v>38</v>
      </c>
      <c r="X11" s="2">
        <f>SLOPE($O39:$O43,$V$6:$V$10)</f>
        <v>-8.1914517660603976E-4</v>
      </c>
      <c r="Y11" s="2">
        <f>RSQ(O39:O43,$V$6:$V$10)</f>
        <v>0.16238418000861421</v>
      </c>
      <c r="Z11" s="2">
        <f>SLOPE($R39:$R43,$V$6:$V$10)</f>
        <v>3.4260476009388641</v>
      </c>
      <c r="AA11" s="2">
        <f>RSQ(R39:R43,$V$6:$V$10)</f>
        <v>0.89161974686814693</v>
      </c>
      <c r="AB11" s="2">
        <f>SLOPE($U39:$U43,$V$6:$V$10)</f>
        <v>-1.5277240906581278</v>
      </c>
      <c r="AC11" s="2">
        <f>RSQ(U39:U43,$V$6:$V$10)</f>
        <v>0.98069070087742394</v>
      </c>
      <c r="AD11" s="7">
        <v>43109</v>
      </c>
      <c r="AE11" s="2"/>
    </row>
    <row r="12" spans="1:33" x14ac:dyDescent="0.35">
      <c r="A12" s="35" t="s">
        <v>51</v>
      </c>
      <c r="B12" s="36">
        <v>43412</v>
      </c>
      <c r="C12" s="37">
        <v>0.41833333333333328</v>
      </c>
      <c r="D12" s="35" t="s">
        <v>42</v>
      </c>
      <c r="E12" s="38">
        <v>2.4460000000000002</v>
      </c>
      <c r="F12" s="38">
        <v>19.832999999999998</v>
      </c>
      <c r="G12" s="38" t="s">
        <v>43</v>
      </c>
      <c r="H12" s="38">
        <v>3.363</v>
      </c>
      <c r="I12" s="38">
        <v>4711.8868000000002</v>
      </c>
      <c r="J12" s="38" t="s">
        <v>44</v>
      </c>
      <c r="K12" s="38">
        <v>3.58</v>
      </c>
      <c r="L12" s="38">
        <v>630.58630000000005</v>
      </c>
      <c r="O12" s="12">
        <f t="shared" si="1"/>
        <v>2.0865792817399962</v>
      </c>
      <c r="R12" s="12">
        <f t="shared" si="0"/>
        <v>469.33207699660164</v>
      </c>
      <c r="U12" s="12">
        <f>($S$2/$U$2)*L12</f>
        <v>1310.5555753177234</v>
      </c>
      <c r="V12" s="3"/>
      <c r="W12" s="23" t="s">
        <v>39</v>
      </c>
      <c r="X12" s="2">
        <f>SLOPE($O48:$O52,$V$6:$V$10)</f>
        <v>-2.4093557268757924E-3</v>
      </c>
      <c r="Y12" s="2">
        <f>RSQ(O48:O52,$V$6:$V$10)</f>
        <v>0.78956896018568989</v>
      </c>
      <c r="Z12" s="2">
        <f>SLOPE($R48:$R52,$V$6:$V$10)</f>
        <v>3.8362790904538069</v>
      </c>
      <c r="AA12" s="2">
        <f>RSQ(R48:R52,$V$6:$V$10)</f>
        <v>0.84393665311893507</v>
      </c>
      <c r="AB12" s="2">
        <f>SLOPE(U48:U52,$V$6:$V$10)</f>
        <v>-0.40667177774829272</v>
      </c>
      <c r="AC12" s="2">
        <f>RSQ(U48:U52,$V$6:$V$10)</f>
        <v>3.7400794507264384E-2</v>
      </c>
      <c r="AD12" s="7">
        <v>43109</v>
      </c>
      <c r="AE12" s="2"/>
    </row>
    <row r="13" spans="1:33" x14ac:dyDescent="0.35">
      <c r="A13" s="35" t="s">
        <v>52</v>
      </c>
      <c r="B13" s="36">
        <v>43412</v>
      </c>
      <c r="C13" s="37">
        <v>0.42241898148148144</v>
      </c>
      <c r="D13" s="35" t="s">
        <v>42</v>
      </c>
      <c r="E13" s="38">
        <v>2.44</v>
      </c>
      <c r="F13" s="38">
        <v>19.728999999999999</v>
      </c>
      <c r="G13" s="38" t="s">
        <v>43</v>
      </c>
      <c r="H13" s="38">
        <v>3.3559999999999999</v>
      </c>
      <c r="I13" s="38">
        <v>5174.5932000000003</v>
      </c>
      <c r="J13" s="38" t="s">
        <v>44</v>
      </c>
      <c r="K13" s="38">
        <v>3.573</v>
      </c>
      <c r="L13" s="38">
        <v>650.14530000000002</v>
      </c>
      <c r="O13" s="12">
        <f t="shared" si="1"/>
        <v>2.0756377073286134</v>
      </c>
      <c r="R13" s="12">
        <f t="shared" si="0"/>
        <v>515.4203989298918</v>
      </c>
      <c r="U13" s="12">
        <f>($S$2/$U$2)*L13</f>
        <v>1351.2052952650793</v>
      </c>
      <c r="V13" s="3"/>
      <c r="W13" s="25" t="s">
        <v>40</v>
      </c>
      <c r="X13" s="2">
        <f>SLOPE($O53:$O57,$V$6:$V$10)</f>
        <v>3.3434926422475363E-4</v>
      </c>
      <c r="Y13" s="2">
        <f>RSQ(O53:O57,$V$6:$V$10)</f>
        <v>6.1379640652648185E-2</v>
      </c>
      <c r="Z13" s="2">
        <f>SLOPE($R53:$R57,$V$6:$V$10)</f>
        <v>0.46704703625411925</v>
      </c>
      <c r="AA13" s="2">
        <f>RSQ(R53:R57,$V$6:$V$10)</f>
        <v>0.93603903495203455</v>
      </c>
      <c r="AB13" s="2">
        <f>SLOPE(U53:U57,$V$6:$V$10)</f>
        <v>-0.21455462133878656</v>
      </c>
      <c r="AC13" s="2">
        <f>RSQ(U53:U57,$V$6:$V$10)</f>
        <v>1.5388058065322714E-2</v>
      </c>
      <c r="AD13" s="7">
        <v>43109</v>
      </c>
      <c r="AE13" s="2"/>
    </row>
    <row r="14" spans="1:33" x14ac:dyDescent="0.35">
      <c r="A14" s="35" t="s">
        <v>53</v>
      </c>
      <c r="B14" s="36">
        <v>43412</v>
      </c>
      <c r="C14" s="37">
        <v>0.42650462962962959</v>
      </c>
      <c r="D14" s="35" t="s">
        <v>42</v>
      </c>
      <c r="E14" s="38">
        <v>2.4460000000000002</v>
      </c>
      <c r="F14" s="38">
        <v>19.316500000000001</v>
      </c>
      <c r="G14" s="38" t="s">
        <v>43</v>
      </c>
      <c r="H14" s="38">
        <v>3.363</v>
      </c>
      <c r="I14" s="38">
        <v>5320.0735999999997</v>
      </c>
      <c r="J14" s="38" t="s">
        <v>44</v>
      </c>
      <c r="K14" s="38">
        <v>3.58</v>
      </c>
      <c r="L14" s="38">
        <v>633.66179999999997</v>
      </c>
      <c r="O14" s="12">
        <f t="shared" si="1"/>
        <v>2.032239635745003</v>
      </c>
      <c r="R14" s="12">
        <f t="shared" si="0"/>
        <v>529.91111595948939</v>
      </c>
      <c r="U14" s="12">
        <f>($S$2/$U$2)*L14</f>
        <v>1316.9474263171655</v>
      </c>
      <c r="AD14" s="7">
        <v>43109</v>
      </c>
    </row>
    <row r="15" spans="1:33" x14ac:dyDescent="0.35">
      <c r="A15" s="35" t="s">
        <v>54</v>
      </c>
      <c r="B15" s="36">
        <v>43412</v>
      </c>
      <c r="C15" s="37">
        <v>0.43016203703703698</v>
      </c>
      <c r="D15" s="35" t="s">
        <v>42</v>
      </c>
      <c r="E15" s="38">
        <v>2.44</v>
      </c>
      <c r="F15" s="38">
        <v>19.657399999999999</v>
      </c>
      <c r="G15" s="38" t="s">
        <v>43</v>
      </c>
      <c r="H15" s="38">
        <v>3.36</v>
      </c>
      <c r="I15" s="38">
        <v>5584.1841000000004</v>
      </c>
      <c r="J15" s="38" t="s">
        <v>44</v>
      </c>
      <c r="K15" s="38">
        <v>3.5760000000000001</v>
      </c>
      <c r="L15" s="38">
        <v>651.76880000000006</v>
      </c>
      <c r="O15" s="12">
        <f t="shared" si="1"/>
        <v>2.0681048541761613</v>
      </c>
      <c r="R15" s="12">
        <f t="shared" si="0"/>
        <v>556.21809971843948</v>
      </c>
      <c r="U15" s="12">
        <f>($S$2/$U$2)*L15</f>
        <v>1354.5794360869277</v>
      </c>
      <c r="AD15" s="7">
        <v>43109</v>
      </c>
    </row>
    <row r="16" spans="1:33" x14ac:dyDescent="0.35">
      <c r="A16" s="75" t="s">
        <v>41</v>
      </c>
      <c r="B16" s="76">
        <v>43412</v>
      </c>
      <c r="C16" s="77">
        <v>0.45341435185185186</v>
      </c>
      <c r="D16" s="75" t="s">
        <v>42</v>
      </c>
      <c r="E16" s="78">
        <v>2.4460000000000002</v>
      </c>
      <c r="F16" s="78">
        <v>38.761800000000001</v>
      </c>
      <c r="G16" s="78" t="s">
        <v>43</v>
      </c>
      <c r="H16" s="78">
        <v>3.3660000000000001</v>
      </c>
      <c r="I16" s="78">
        <v>4010.0636</v>
      </c>
      <c r="J16" s="78" t="s">
        <v>44</v>
      </c>
      <c r="K16" s="78">
        <v>3.5830000000000002</v>
      </c>
      <c r="L16" s="78">
        <v>864.17909999999995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75" t="s">
        <v>41</v>
      </c>
      <c r="B17" s="76">
        <v>43412</v>
      </c>
      <c r="C17" s="77">
        <v>0.45748842592592592</v>
      </c>
      <c r="D17" s="75" t="s">
        <v>42</v>
      </c>
      <c r="E17" s="78">
        <v>2.44</v>
      </c>
      <c r="F17" s="78">
        <v>38.778399999999998</v>
      </c>
      <c r="G17" s="78" t="s">
        <v>43</v>
      </c>
      <c r="H17" s="78">
        <v>3.3559999999999999</v>
      </c>
      <c r="I17" s="78">
        <v>4003.4735999999998</v>
      </c>
      <c r="J17" s="78" t="s">
        <v>44</v>
      </c>
      <c r="K17" s="78">
        <v>3.573</v>
      </c>
      <c r="L17" s="78">
        <v>858.73289999999997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75" t="s">
        <v>41</v>
      </c>
      <c r="B18" s="76">
        <v>43412</v>
      </c>
      <c r="C18" s="77">
        <v>0.46157407407407408</v>
      </c>
      <c r="D18" s="75" t="s">
        <v>42</v>
      </c>
      <c r="E18" s="78">
        <v>2.4430000000000001</v>
      </c>
      <c r="F18" s="78">
        <v>38.636200000000002</v>
      </c>
      <c r="G18" s="78" t="s">
        <v>43</v>
      </c>
      <c r="H18" s="78">
        <v>3.36</v>
      </c>
      <c r="I18" s="78">
        <v>4007.0455999999999</v>
      </c>
      <c r="J18" s="78" t="s">
        <v>44</v>
      </c>
      <c r="K18" s="78">
        <v>3.5760000000000001</v>
      </c>
      <c r="L18" s="78">
        <v>870.47829999999999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75" t="s">
        <v>41</v>
      </c>
      <c r="B19" s="76">
        <v>43412</v>
      </c>
      <c r="C19" s="77">
        <v>0.46565972222222224</v>
      </c>
      <c r="D19" s="75" t="s">
        <v>42</v>
      </c>
      <c r="E19" s="78">
        <v>2.4460000000000002</v>
      </c>
      <c r="F19" s="78">
        <v>38.870600000000003</v>
      </c>
      <c r="G19" s="78" t="s">
        <v>43</v>
      </c>
      <c r="H19" s="78">
        <v>3.3660000000000001</v>
      </c>
      <c r="I19" s="78">
        <v>3995.1774</v>
      </c>
      <c r="J19" s="78" t="s">
        <v>44</v>
      </c>
      <c r="K19" s="78">
        <v>3.58</v>
      </c>
      <c r="L19" s="78">
        <v>863.44039999999995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9" t="s">
        <v>55</v>
      </c>
      <c r="B20" s="40">
        <v>43412</v>
      </c>
      <c r="C20" s="41">
        <v>0.43424768518518514</v>
      </c>
      <c r="D20" s="39" t="s">
        <v>42</v>
      </c>
      <c r="E20" s="42">
        <v>2.4460000000000002</v>
      </c>
      <c r="F20" s="42">
        <v>19.892199999999999</v>
      </c>
      <c r="G20" s="42" t="s">
        <v>43</v>
      </c>
      <c r="H20" s="42">
        <v>3.363</v>
      </c>
      <c r="I20" s="42">
        <v>5050.6351000000004</v>
      </c>
      <c r="J20" s="42" t="s">
        <v>44</v>
      </c>
      <c r="K20" s="42">
        <v>3.58</v>
      </c>
      <c r="L20" s="42">
        <v>612.0598</v>
      </c>
      <c r="O20" s="14">
        <f t="shared" ref="O20:O29" si="2">($O$2/$M$2)*F20</f>
        <v>2.0928075625587836</v>
      </c>
      <c r="P20" s="3"/>
      <c r="R20" s="14">
        <f t="shared" ref="R20:R29" si="3">($R$2/$P$2)*I20</f>
        <v>503.07343156778273</v>
      </c>
      <c r="S20" s="3"/>
      <c r="U20" s="14">
        <f t="shared" ref="U20:U26" si="4">($S$2/$U$2)*L20</f>
        <v>1272.0517133306744</v>
      </c>
      <c r="AD20" s="7">
        <v>43109</v>
      </c>
    </row>
    <row r="21" spans="1:30" x14ac:dyDescent="0.35">
      <c r="A21" s="39" t="s">
        <v>56</v>
      </c>
      <c r="B21" s="40">
        <v>43412</v>
      </c>
      <c r="C21" s="41">
        <v>0.43790509259259264</v>
      </c>
      <c r="D21" s="39" t="s">
        <v>42</v>
      </c>
      <c r="E21" s="42">
        <v>2.4430000000000001</v>
      </c>
      <c r="F21" s="42">
        <v>19.7362</v>
      </c>
      <c r="G21" s="42" t="s">
        <v>43</v>
      </c>
      <c r="H21" s="42">
        <v>3.363</v>
      </c>
      <c r="I21" s="42">
        <v>7844.6828999999998</v>
      </c>
      <c r="J21" s="42" t="s">
        <v>44</v>
      </c>
      <c r="K21" s="42">
        <v>3.58</v>
      </c>
      <c r="L21" s="42">
        <v>673.96540000000005</v>
      </c>
      <c r="O21" s="14">
        <f t="shared" si="2"/>
        <v>2.0763952009417093</v>
      </c>
      <c r="P21" s="3"/>
      <c r="R21" s="14">
        <f t="shared" si="3"/>
        <v>781.37728581185866</v>
      </c>
      <c r="S21" s="3"/>
      <c r="U21" s="14">
        <f t="shared" si="4"/>
        <v>1400.7109138610203</v>
      </c>
      <c r="AD21" s="7">
        <v>43109</v>
      </c>
    </row>
    <row r="22" spans="1:30" x14ac:dyDescent="0.35">
      <c r="A22" s="39" t="s">
        <v>57</v>
      </c>
      <c r="B22" s="40">
        <v>43412</v>
      </c>
      <c r="C22" s="41">
        <v>0.44157407407407406</v>
      </c>
      <c r="D22" s="39" t="s">
        <v>42</v>
      </c>
      <c r="E22" s="42">
        <v>2.44</v>
      </c>
      <c r="F22" s="42">
        <v>19.5808</v>
      </c>
      <c r="G22" s="42" t="s">
        <v>43</v>
      </c>
      <c r="H22" s="42">
        <v>3.36</v>
      </c>
      <c r="I22" s="42">
        <v>8747.6911</v>
      </c>
      <c r="J22" s="42" t="s">
        <v>44</v>
      </c>
      <c r="K22" s="42">
        <v>3.5760000000000001</v>
      </c>
      <c r="L22" s="42">
        <v>694.2396</v>
      </c>
      <c r="O22" s="14">
        <f t="shared" si="2"/>
        <v>2.0600459637923927</v>
      </c>
      <c r="P22" s="3"/>
      <c r="R22" s="14">
        <f t="shared" si="3"/>
        <v>871.32229765954617</v>
      </c>
      <c r="S22" s="3"/>
      <c r="U22" s="14">
        <f t="shared" si="4"/>
        <v>1442.8470431189926</v>
      </c>
      <c r="AD22" s="7">
        <v>43109</v>
      </c>
    </row>
    <row r="23" spans="1:30" x14ac:dyDescent="0.35">
      <c r="A23" s="39" t="s">
        <v>58</v>
      </c>
      <c r="B23" s="40">
        <v>43412</v>
      </c>
      <c r="C23" s="41">
        <v>0.44565972222222222</v>
      </c>
      <c r="D23" s="39" t="s">
        <v>42</v>
      </c>
      <c r="E23" s="42">
        <v>2.4460000000000002</v>
      </c>
      <c r="F23" s="42">
        <v>18.6282</v>
      </c>
      <c r="G23" s="42" t="s">
        <v>43</v>
      </c>
      <c r="H23" s="42">
        <v>3.3660000000000001</v>
      </c>
      <c r="I23" s="42">
        <v>4539.0478999999996</v>
      </c>
      <c r="J23" s="42" t="s">
        <v>44</v>
      </c>
      <c r="K23" s="42">
        <v>3.5830000000000002</v>
      </c>
      <c r="L23" s="42">
        <v>747.92679999999996</v>
      </c>
      <c r="N23" s="14">
        <f>($O$2/$M$2)*F23</f>
        <v>1.9598253504819745</v>
      </c>
      <c r="P23" s="3"/>
      <c r="Q23" s="14">
        <f>($R$2/$P$2)*I23</f>
        <v>452.11628991045853</v>
      </c>
      <c r="S23" s="3"/>
      <c r="T23" s="14">
        <f>($S$2/$U$2)*L23</f>
        <v>1554.425837779133</v>
      </c>
      <c r="AD23" s="7">
        <v>43109</v>
      </c>
    </row>
    <row r="24" spans="1:30" x14ac:dyDescent="0.35">
      <c r="A24" s="39" t="s">
        <v>59</v>
      </c>
      <c r="B24" s="40">
        <v>43412</v>
      </c>
      <c r="C24" s="41">
        <v>0.44931712962962966</v>
      </c>
      <c r="D24" s="39" t="s">
        <v>42</v>
      </c>
      <c r="E24" s="42">
        <v>2.4430000000000001</v>
      </c>
      <c r="F24" s="42">
        <v>19.8765</v>
      </c>
      <c r="G24" s="42" t="s">
        <v>43</v>
      </c>
      <c r="H24" s="42">
        <v>3.36</v>
      </c>
      <c r="I24" s="42">
        <v>10070.6006</v>
      </c>
      <c r="J24" s="42" t="s">
        <v>44</v>
      </c>
      <c r="K24" s="42">
        <v>3.5760000000000001</v>
      </c>
      <c r="L24" s="42">
        <v>704.10320000000002</v>
      </c>
      <c r="O24" s="14">
        <f t="shared" si="2"/>
        <v>2.0911558056524502</v>
      </c>
      <c r="P24" s="3"/>
      <c r="R24" s="14">
        <f t="shared" si="3"/>
        <v>1003.0919877364673</v>
      </c>
      <c r="S24" s="3"/>
      <c r="U24" s="14">
        <f t="shared" si="4"/>
        <v>1463.346689198687</v>
      </c>
      <c r="AD24" s="7">
        <v>43109</v>
      </c>
    </row>
    <row r="25" spans="1:30" x14ac:dyDescent="0.35">
      <c r="A25" s="43" t="s">
        <v>60</v>
      </c>
      <c r="B25" s="44">
        <v>43412</v>
      </c>
      <c r="C25" s="45">
        <v>0.4697453703703704</v>
      </c>
      <c r="D25" s="43" t="s">
        <v>42</v>
      </c>
      <c r="E25" s="46">
        <v>2.44</v>
      </c>
      <c r="F25" s="46">
        <v>19.7958</v>
      </c>
      <c r="G25" s="46" t="s">
        <v>43</v>
      </c>
      <c r="H25" s="46">
        <v>3.36</v>
      </c>
      <c r="I25" s="46">
        <v>4311.4170000000004</v>
      </c>
      <c r="J25" s="46" t="s">
        <v>44</v>
      </c>
      <c r="K25" s="46">
        <v>3.5760000000000001</v>
      </c>
      <c r="L25" s="46">
        <v>627.0788</v>
      </c>
      <c r="O25" s="17">
        <f t="shared" si="2"/>
        <v>2.0826655647390018</v>
      </c>
      <c r="P25" s="3"/>
      <c r="R25" s="17">
        <f t="shared" si="3"/>
        <v>429.4428922631285</v>
      </c>
      <c r="S25" s="3"/>
      <c r="U25" s="17">
        <f t="shared" si="4"/>
        <v>1303.2658931910628</v>
      </c>
      <c r="AD25" s="7">
        <v>43109</v>
      </c>
    </row>
    <row r="26" spans="1:30" x14ac:dyDescent="0.35">
      <c r="A26" s="43" t="s">
        <v>61</v>
      </c>
      <c r="B26" s="44">
        <v>43412</v>
      </c>
      <c r="C26" s="45">
        <v>0.47383101851851855</v>
      </c>
      <c r="D26" s="43" t="s">
        <v>42</v>
      </c>
      <c r="E26" s="46">
        <v>2.4460000000000002</v>
      </c>
      <c r="F26" s="46">
        <v>20.843</v>
      </c>
      <c r="G26" s="46" t="s">
        <v>43</v>
      </c>
      <c r="H26" s="46">
        <v>3.3660000000000001</v>
      </c>
      <c r="I26" s="46">
        <v>8002.7650999999996</v>
      </c>
      <c r="J26" s="46" t="s">
        <v>44</v>
      </c>
      <c r="K26" s="46">
        <v>3.58</v>
      </c>
      <c r="L26" s="46">
        <v>640.73320000000001</v>
      </c>
      <c r="O26" s="17">
        <f t="shared" si="2"/>
        <v>2.192838802465928</v>
      </c>
      <c r="P26" s="3"/>
      <c r="R26" s="17">
        <f t="shared" si="3"/>
        <v>797.12321741237838</v>
      </c>
      <c r="S26" s="3"/>
      <c r="U26" s="17">
        <f t="shared" si="4"/>
        <v>1331.6440074120956</v>
      </c>
      <c r="AD26" s="7">
        <v>43109</v>
      </c>
    </row>
    <row r="27" spans="1:30" x14ac:dyDescent="0.35">
      <c r="A27" s="43" t="s">
        <v>62</v>
      </c>
      <c r="B27" s="44">
        <v>43412</v>
      </c>
      <c r="C27" s="45">
        <v>0.4774768518518519</v>
      </c>
      <c r="D27" s="43" t="s">
        <v>42</v>
      </c>
      <c r="E27" s="46">
        <v>2.4460000000000002</v>
      </c>
      <c r="F27" s="46">
        <v>22.329799999999999</v>
      </c>
      <c r="G27" s="46" t="s">
        <v>43</v>
      </c>
      <c r="H27" s="46">
        <v>3.363</v>
      </c>
      <c r="I27" s="46">
        <v>10419.407999999999</v>
      </c>
      <c r="J27" s="46" t="s">
        <v>44</v>
      </c>
      <c r="K27" s="46">
        <v>3.58</v>
      </c>
      <c r="L27" s="46">
        <v>632.10440000000006</v>
      </c>
      <c r="O27" s="17">
        <f t="shared" si="2"/>
        <v>2.3492612335701999</v>
      </c>
      <c r="P27" s="3"/>
      <c r="R27" s="17">
        <f t="shared" si="3"/>
        <v>1037.8352887669132</v>
      </c>
      <c r="S27" s="3"/>
      <c r="U27" s="17">
        <f>($S$2/$U$2)*L27</f>
        <v>1313.710661971033</v>
      </c>
      <c r="AD27" s="7">
        <v>43109</v>
      </c>
    </row>
    <row r="28" spans="1:30" x14ac:dyDescent="0.35">
      <c r="A28" s="43" t="s">
        <v>63</v>
      </c>
      <c r="B28" s="44">
        <v>43412</v>
      </c>
      <c r="C28" s="45">
        <v>0.4815740740740741</v>
      </c>
      <c r="D28" s="43" t="s">
        <v>42</v>
      </c>
      <c r="E28" s="46">
        <v>2.4460000000000002</v>
      </c>
      <c r="F28" s="46">
        <v>24.346</v>
      </c>
      <c r="G28" s="46" t="s">
        <v>43</v>
      </c>
      <c r="H28" s="46">
        <v>3.363</v>
      </c>
      <c r="I28" s="46">
        <v>13777.917600000001</v>
      </c>
      <c r="J28" s="46" t="s">
        <v>44</v>
      </c>
      <c r="K28" s="46">
        <v>3.5760000000000001</v>
      </c>
      <c r="L28" s="46">
        <v>679.50900000000001</v>
      </c>
      <c r="O28" s="17">
        <f t="shared" si="2"/>
        <v>2.5613804867262622</v>
      </c>
      <c r="P28" s="3"/>
      <c r="R28" s="17">
        <f t="shared" si="3"/>
        <v>1372.3629107337708</v>
      </c>
      <c r="S28" s="3"/>
      <c r="U28" s="17">
        <f>($S$2/$U$2)*L28</f>
        <v>1412.2322486685341</v>
      </c>
      <c r="AD28" s="7">
        <v>43109</v>
      </c>
    </row>
    <row r="29" spans="1:30" x14ac:dyDescent="0.35">
      <c r="A29" s="43" t="s">
        <v>64</v>
      </c>
      <c r="B29" s="44">
        <v>43412</v>
      </c>
      <c r="C29" s="45">
        <v>0.48523148148148149</v>
      </c>
      <c r="D29" s="43" t="s">
        <v>42</v>
      </c>
      <c r="E29" s="46">
        <v>2.4430000000000001</v>
      </c>
      <c r="F29" s="46">
        <v>25.8185</v>
      </c>
      <c r="G29" s="46" t="s">
        <v>43</v>
      </c>
      <c r="H29" s="46">
        <v>3.363</v>
      </c>
      <c r="I29" s="46">
        <v>15503.2268</v>
      </c>
      <c r="J29" s="46" t="s">
        <v>44</v>
      </c>
      <c r="K29" s="46">
        <v>3.5760000000000001</v>
      </c>
      <c r="L29" s="46">
        <v>672.8569</v>
      </c>
      <c r="O29" s="17">
        <f t="shared" si="2"/>
        <v>2.716298451348969</v>
      </c>
      <c r="P29" s="3"/>
      <c r="R29" s="17">
        <f t="shared" si="3"/>
        <v>1544.2140151145775</v>
      </c>
      <c r="S29" s="3"/>
      <c r="U29" s="17">
        <f>($S$2/$U$2)*L29</f>
        <v>1398.4071041283323</v>
      </c>
      <c r="AD29" s="7">
        <v>43109</v>
      </c>
    </row>
    <row r="30" spans="1:30" x14ac:dyDescent="0.35">
      <c r="A30" s="71" t="s">
        <v>41</v>
      </c>
      <c r="B30" s="72">
        <v>43412</v>
      </c>
      <c r="C30" s="73">
        <v>0.50802083333333337</v>
      </c>
      <c r="D30" s="71" t="s">
        <v>42</v>
      </c>
      <c r="E30" s="74">
        <v>2.4460000000000002</v>
      </c>
      <c r="F30" s="74">
        <v>38.662399999999998</v>
      </c>
      <c r="G30" s="74" t="s">
        <v>43</v>
      </c>
      <c r="H30" s="74">
        <v>3.363</v>
      </c>
      <c r="I30" s="74">
        <v>4038.7546000000002</v>
      </c>
      <c r="J30" s="74" t="s">
        <v>44</v>
      </c>
      <c r="K30" s="74">
        <v>3.5830000000000002</v>
      </c>
      <c r="L30" s="74">
        <v>857.18020000000001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71" t="s">
        <v>41</v>
      </c>
      <c r="B31" s="72">
        <v>43412</v>
      </c>
      <c r="C31" s="73">
        <v>0.51168981481481479</v>
      </c>
      <c r="D31" s="71" t="s">
        <v>42</v>
      </c>
      <c r="E31" s="74">
        <v>2.4430000000000001</v>
      </c>
      <c r="F31" s="74">
        <v>38.825600000000001</v>
      </c>
      <c r="G31" s="74" t="s">
        <v>43</v>
      </c>
      <c r="H31" s="74">
        <v>3.363</v>
      </c>
      <c r="I31" s="74">
        <v>4026.5853000000002</v>
      </c>
      <c r="J31" s="74" t="s">
        <v>44</v>
      </c>
      <c r="K31" s="74">
        <v>3.58</v>
      </c>
      <c r="L31" s="74">
        <v>860.36760000000004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71" t="s">
        <v>41</v>
      </c>
      <c r="B32" s="72">
        <v>43412</v>
      </c>
      <c r="C32" s="73">
        <v>0.51576388888888891</v>
      </c>
      <c r="D32" s="71" t="s">
        <v>42</v>
      </c>
      <c r="E32" s="74">
        <v>2.4460000000000002</v>
      </c>
      <c r="F32" s="74">
        <v>38.4377</v>
      </c>
      <c r="G32" s="74" t="s">
        <v>43</v>
      </c>
      <c r="H32" s="74">
        <v>3.363</v>
      </c>
      <c r="I32" s="74">
        <v>4015.3395999999998</v>
      </c>
      <c r="J32" s="74" t="s">
        <v>44</v>
      </c>
      <c r="K32" s="74">
        <v>3.58</v>
      </c>
      <c r="L32" s="74">
        <v>862.54520000000002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71" t="s">
        <v>41</v>
      </c>
      <c r="B33" s="72">
        <v>43412</v>
      </c>
      <c r="C33" s="73">
        <v>0.5194212962962963</v>
      </c>
      <c r="D33" s="71" t="s">
        <v>42</v>
      </c>
      <c r="E33" s="74">
        <v>2.44</v>
      </c>
      <c r="F33" s="74">
        <v>38.767200000000003</v>
      </c>
      <c r="G33" s="74" t="s">
        <v>43</v>
      </c>
      <c r="H33" s="74">
        <v>3.3559999999999999</v>
      </c>
      <c r="I33" s="74">
        <v>4023.4076</v>
      </c>
      <c r="J33" s="74" t="s">
        <v>44</v>
      </c>
      <c r="K33" s="74">
        <v>3.5760000000000001</v>
      </c>
      <c r="L33" s="74">
        <v>855.53309999999999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47" t="s">
        <v>65</v>
      </c>
      <c r="B34" s="48">
        <v>43412</v>
      </c>
      <c r="C34" s="49">
        <v>0.48931712962962964</v>
      </c>
      <c r="D34" s="47" t="s">
        <v>42</v>
      </c>
      <c r="E34" s="50">
        <v>2.44</v>
      </c>
      <c r="F34" s="50">
        <v>19.753499999999999</v>
      </c>
      <c r="G34" s="50" t="s">
        <v>43</v>
      </c>
      <c r="H34" s="50">
        <v>3.3559999999999999</v>
      </c>
      <c r="I34" s="50">
        <v>3876.3262</v>
      </c>
      <c r="J34" s="50" t="s">
        <v>44</v>
      </c>
      <c r="K34" s="50">
        <v>3.573</v>
      </c>
      <c r="L34" s="50">
        <v>610.60320000000002</v>
      </c>
      <c r="O34" s="19">
        <f>($O$2/$M$2)*F34</f>
        <v>2.0782152897620643</v>
      </c>
      <c r="R34" s="19">
        <f t="shared" ref="R34:R43" si="5">($R$2/$P$2)*I34</f>
        <v>386.10524908245759</v>
      </c>
      <c r="U34" s="19">
        <f>($S$2/$U$2)*L34</f>
        <v>1269.0244429142258</v>
      </c>
      <c r="AD34" s="7">
        <v>43109</v>
      </c>
    </row>
    <row r="35" spans="1:30" x14ac:dyDescent="0.35">
      <c r="A35" s="47" t="s">
        <v>66</v>
      </c>
      <c r="B35" s="48">
        <v>43412</v>
      </c>
      <c r="C35" s="49">
        <v>0.4934027777777778</v>
      </c>
      <c r="D35" s="47" t="s">
        <v>42</v>
      </c>
      <c r="E35" s="50">
        <v>2.4460000000000002</v>
      </c>
      <c r="F35" s="50">
        <v>19.4802</v>
      </c>
      <c r="G35" s="50" t="s">
        <v>43</v>
      </c>
      <c r="H35" s="50">
        <v>3.3660000000000001</v>
      </c>
      <c r="I35" s="50">
        <v>5403.9362000000001</v>
      </c>
      <c r="J35" s="50" t="s">
        <v>44</v>
      </c>
      <c r="K35" s="50">
        <v>3.58</v>
      </c>
      <c r="L35" s="50">
        <v>623.21180000000004</v>
      </c>
      <c r="O35" s="19">
        <f>($O$2/$M$2)*F35</f>
        <v>2.0494620946983049</v>
      </c>
      <c r="R35" s="19">
        <f t="shared" si="5"/>
        <v>538.26433196636276</v>
      </c>
      <c r="U35" s="19">
        <f>($S$2/$U$2)*L35</f>
        <v>1295.2290576147848</v>
      </c>
      <c r="AD35" s="7">
        <v>43109</v>
      </c>
    </row>
    <row r="36" spans="1:30" x14ac:dyDescent="0.35">
      <c r="A36" s="47" t="s">
        <v>67</v>
      </c>
      <c r="B36" s="48">
        <v>43412</v>
      </c>
      <c r="C36" s="49">
        <v>0.49706018518518519</v>
      </c>
      <c r="D36" s="47" t="s">
        <v>42</v>
      </c>
      <c r="E36" s="50">
        <v>2.44</v>
      </c>
      <c r="F36" s="50">
        <v>19.401199999999999</v>
      </c>
      <c r="G36" s="50" t="s">
        <v>43</v>
      </c>
      <c r="H36" s="50">
        <v>3.3559999999999999</v>
      </c>
      <c r="I36" s="50">
        <v>6568.7497000000003</v>
      </c>
      <c r="J36" s="50" t="s">
        <v>44</v>
      </c>
      <c r="K36" s="50">
        <v>3.573</v>
      </c>
      <c r="L36" s="50">
        <v>639.46579999999994</v>
      </c>
      <c r="O36" s="19">
        <f>($O$2/$M$2)*F36</f>
        <v>2.0411507064435042</v>
      </c>
      <c r="R36" s="19">
        <f t="shared" si="5"/>
        <v>654.28671588031443</v>
      </c>
      <c r="U36" s="19">
        <f>($S$2/$U$2)*L36</f>
        <v>1329.0099537763635</v>
      </c>
      <c r="AD36" s="7">
        <v>43109</v>
      </c>
    </row>
    <row r="37" spans="1:30" x14ac:dyDescent="0.35">
      <c r="A37" s="47" t="s">
        <v>68</v>
      </c>
      <c r="B37" s="48">
        <v>43412</v>
      </c>
      <c r="C37" s="49">
        <v>0.50071759259259252</v>
      </c>
      <c r="D37" s="47" t="s">
        <v>42</v>
      </c>
      <c r="E37" s="50">
        <v>2.4430000000000001</v>
      </c>
      <c r="F37" s="50">
        <v>19.548500000000001</v>
      </c>
      <c r="G37" s="50" t="s">
        <v>43</v>
      </c>
      <c r="H37" s="50">
        <v>3.363</v>
      </c>
      <c r="I37" s="50">
        <v>7078.3036000000002</v>
      </c>
      <c r="J37" s="50" t="s">
        <v>44</v>
      </c>
      <c r="K37" s="50">
        <v>3.58</v>
      </c>
      <c r="L37" s="50">
        <v>614.69330000000002</v>
      </c>
      <c r="N37" s="19">
        <f>($O$2/$M$2)*F37</f>
        <v>2.0566477632780882</v>
      </c>
      <c r="R37" s="19">
        <f t="shared" si="5"/>
        <v>705.0413287094508</v>
      </c>
      <c r="U37" s="19">
        <f>($S$2/$U$2)*L37</f>
        <v>1277.5249500749539</v>
      </c>
      <c r="AD37" s="7">
        <v>43109</v>
      </c>
    </row>
    <row r="38" spans="1:30" x14ac:dyDescent="0.35">
      <c r="A38" s="47" t="s">
        <v>69</v>
      </c>
      <c r="B38" s="48">
        <v>43412</v>
      </c>
      <c r="C38" s="49">
        <v>0.50437500000000002</v>
      </c>
      <c r="D38" s="47" t="s">
        <v>42</v>
      </c>
      <c r="E38" s="50">
        <v>2.44</v>
      </c>
      <c r="F38" s="50">
        <v>19.354500000000002</v>
      </c>
      <c r="G38" s="50" t="s">
        <v>43</v>
      </c>
      <c r="H38" s="50">
        <v>3.36</v>
      </c>
      <c r="I38" s="50">
        <v>7479.2174999999997</v>
      </c>
      <c r="J38" s="50" t="s">
        <v>44</v>
      </c>
      <c r="K38" s="50">
        <v>3.5760000000000001</v>
      </c>
      <c r="L38" s="50">
        <v>603.61120000000005</v>
      </c>
      <c r="O38" s="19">
        <f>($O$2/$M$2)*F38</f>
        <v>2.0362375187030084</v>
      </c>
      <c r="R38" s="19">
        <f t="shared" si="5"/>
        <v>744.97474845625118</v>
      </c>
      <c r="U38" s="19">
        <f>($S$2/$U$2)*L38</f>
        <v>1254.4928798551782</v>
      </c>
      <c r="AD38" s="7">
        <v>43109</v>
      </c>
    </row>
    <row r="39" spans="1:30" x14ac:dyDescent="0.35">
      <c r="A39" s="51" t="s">
        <v>70</v>
      </c>
      <c r="B39" s="52">
        <v>43412</v>
      </c>
      <c r="C39" s="53">
        <v>0.52350694444444446</v>
      </c>
      <c r="D39" s="51" t="s">
        <v>42</v>
      </c>
      <c r="E39" s="54">
        <v>2.4460000000000002</v>
      </c>
      <c r="F39" s="54">
        <v>19.571000000000002</v>
      </c>
      <c r="G39" s="54" t="s">
        <v>43</v>
      </c>
      <c r="H39" s="54">
        <v>3.3660000000000001</v>
      </c>
      <c r="I39" s="54">
        <v>4012.9540999999999</v>
      </c>
      <c r="J39" s="54" t="s">
        <v>44</v>
      </c>
      <c r="K39" s="54">
        <v>3.5830000000000002</v>
      </c>
      <c r="L39" s="54">
        <v>654.17719999999997</v>
      </c>
      <c r="O39" s="26">
        <f>($O$2/$M$2)*F39</f>
        <v>2.0590149308190124</v>
      </c>
      <c r="R39" s="16">
        <f t="shared" si="5"/>
        <v>399.71420422176271</v>
      </c>
      <c r="U39" s="16">
        <f>($S$2/$U$2)*L39</f>
        <v>1359.584844621168</v>
      </c>
      <c r="AD39" s="7">
        <v>43109</v>
      </c>
    </row>
    <row r="40" spans="1:30" x14ac:dyDescent="0.35">
      <c r="A40" s="51" t="s">
        <v>71</v>
      </c>
      <c r="B40" s="52">
        <v>43412</v>
      </c>
      <c r="C40" s="53">
        <v>0.52759259259259261</v>
      </c>
      <c r="D40" s="51" t="s">
        <v>42</v>
      </c>
      <c r="E40" s="54">
        <v>2.4430000000000001</v>
      </c>
      <c r="F40" s="54">
        <v>19.1998</v>
      </c>
      <c r="G40" s="54" t="s">
        <v>43</v>
      </c>
      <c r="H40" s="54">
        <v>3.363</v>
      </c>
      <c r="I40" s="54">
        <v>4806.4317000000001</v>
      </c>
      <c r="J40" s="54" t="s">
        <v>44</v>
      </c>
      <c r="K40" s="54">
        <v>3.58</v>
      </c>
      <c r="L40" s="54">
        <v>649.08159999999998</v>
      </c>
      <c r="O40" s="16">
        <f>($O$2/$M$2)*F40</f>
        <v>2.0199619267660758</v>
      </c>
      <c r="R40" s="16">
        <f t="shared" si="5"/>
        <v>478.74931390612073</v>
      </c>
      <c r="U40" s="16">
        <f>($S$2/$U$2)*L40</f>
        <v>1348.994593945584</v>
      </c>
      <c r="AD40" s="7">
        <v>43109</v>
      </c>
    </row>
    <row r="41" spans="1:30" x14ac:dyDescent="0.35">
      <c r="A41" s="51" t="s">
        <v>72</v>
      </c>
      <c r="B41" s="52">
        <v>43412</v>
      </c>
      <c r="C41" s="53">
        <v>0.53125</v>
      </c>
      <c r="D41" s="51" t="s">
        <v>42</v>
      </c>
      <c r="E41" s="54">
        <v>2.44</v>
      </c>
      <c r="F41" s="54">
        <v>19.3642</v>
      </c>
      <c r="G41" s="54" t="s">
        <v>43</v>
      </c>
      <c r="H41" s="54">
        <v>3.36</v>
      </c>
      <c r="I41" s="54">
        <v>4943.9800999999998</v>
      </c>
      <c r="J41" s="54" t="s">
        <v>44</v>
      </c>
      <c r="K41" s="54">
        <v>3.5760000000000001</v>
      </c>
      <c r="L41" s="54">
        <v>638.6481</v>
      </c>
      <c r="O41" s="16">
        <f>($O$2/$M$2)*F41</f>
        <v>2.0372580309317621</v>
      </c>
      <c r="R41" s="16">
        <f t="shared" si="5"/>
        <v>492.44995634506034</v>
      </c>
      <c r="U41" s="16">
        <f>($S$2/$U$2)*L41</f>
        <v>1327.3105174043123</v>
      </c>
      <c r="AD41" s="7">
        <v>43109</v>
      </c>
    </row>
    <row r="42" spans="1:30" x14ac:dyDescent="0.35">
      <c r="A42" s="51" t="s">
        <v>73</v>
      </c>
      <c r="B42" s="52">
        <v>43412</v>
      </c>
      <c r="C42" s="53">
        <v>0.53533564814814816</v>
      </c>
      <c r="D42" s="51" t="s">
        <v>42</v>
      </c>
      <c r="E42" s="54">
        <v>2.4430000000000001</v>
      </c>
      <c r="F42" s="54">
        <v>18.766999999999999</v>
      </c>
      <c r="G42" s="54" t="s">
        <v>43</v>
      </c>
      <c r="H42" s="54">
        <v>3.363</v>
      </c>
      <c r="I42" s="54">
        <v>5386.1148000000003</v>
      </c>
      <c r="J42" s="54" t="s">
        <v>44</v>
      </c>
      <c r="K42" s="54">
        <v>3.58</v>
      </c>
      <c r="L42" s="54">
        <v>633.15239999999994</v>
      </c>
      <c r="O42" s="16">
        <f>($O$2/$M$2)*F42</f>
        <v>1.9744281440233205</v>
      </c>
      <c r="R42" s="16">
        <f t="shared" si="5"/>
        <v>536.48921405033241</v>
      </c>
      <c r="U42" s="16">
        <f>($S$2/$U$2)*L42</f>
        <v>1315.8887337796543</v>
      </c>
      <c r="AD42" s="7">
        <v>43109</v>
      </c>
    </row>
    <row r="43" spans="1:30" x14ac:dyDescent="0.35">
      <c r="A43" s="51" t="s">
        <v>74</v>
      </c>
      <c r="B43" s="52">
        <v>43412</v>
      </c>
      <c r="C43" s="53">
        <v>0.53899305555555554</v>
      </c>
      <c r="D43" s="51" t="s">
        <v>42</v>
      </c>
      <c r="E43" s="54">
        <v>2.4460000000000002</v>
      </c>
      <c r="F43" s="54">
        <v>19.398099999999999</v>
      </c>
      <c r="G43" s="54" t="s">
        <v>43</v>
      </c>
      <c r="H43" s="54">
        <v>3.3660000000000001</v>
      </c>
      <c r="I43" s="54">
        <v>5442.9128000000001</v>
      </c>
      <c r="J43" s="54" t="s">
        <v>44</v>
      </c>
      <c r="K43" s="54">
        <v>3.5830000000000002</v>
      </c>
      <c r="L43" s="54">
        <v>635.61080000000004</v>
      </c>
      <c r="O43" s="16">
        <f t="shared" ref="O43" si="6">($O$2/$M$2)*F43</f>
        <v>2.0408245633600881</v>
      </c>
      <c r="R43" s="16">
        <f t="shared" si="5"/>
        <v>542.14663419660008</v>
      </c>
      <c r="T43" s="16">
        <f>($S$2/$U$2)*L43</f>
        <v>1320.9980579536193</v>
      </c>
      <c r="AD43" s="7">
        <v>43109</v>
      </c>
    </row>
    <row r="44" spans="1:30" x14ac:dyDescent="0.35">
      <c r="A44" s="67" t="s">
        <v>41</v>
      </c>
      <c r="B44" s="68">
        <v>43412</v>
      </c>
      <c r="C44" s="69">
        <v>0.56136574074074075</v>
      </c>
      <c r="D44" s="67" t="s">
        <v>42</v>
      </c>
      <c r="E44" s="70">
        <v>2.4430000000000001</v>
      </c>
      <c r="F44" s="70">
        <v>38.324199999999998</v>
      </c>
      <c r="G44" s="70" t="s">
        <v>43</v>
      </c>
      <c r="H44" s="70">
        <v>3.363</v>
      </c>
      <c r="I44" s="70">
        <v>4015.0762</v>
      </c>
      <c r="J44" s="70" t="s">
        <v>44</v>
      </c>
      <c r="K44" s="70">
        <v>3.58</v>
      </c>
      <c r="L44" s="70">
        <v>855.66380000000004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67" t="s">
        <v>41</v>
      </c>
      <c r="B45" s="68">
        <v>43412</v>
      </c>
      <c r="C45" s="69">
        <v>0.56503472222222217</v>
      </c>
      <c r="D45" s="67" t="s">
        <v>42</v>
      </c>
      <c r="E45" s="70">
        <v>2.4460000000000002</v>
      </c>
      <c r="F45" s="70">
        <v>38.843600000000002</v>
      </c>
      <c r="G45" s="70" t="s">
        <v>43</v>
      </c>
      <c r="H45" s="70">
        <v>3.3660000000000001</v>
      </c>
      <c r="I45" s="70">
        <v>4042.4805999999999</v>
      </c>
      <c r="J45" s="70" t="s">
        <v>44</v>
      </c>
      <c r="K45" s="70">
        <v>3.5830000000000002</v>
      </c>
      <c r="L45" s="70">
        <v>854.93470000000002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67" t="s">
        <v>41</v>
      </c>
      <c r="B46" s="68">
        <v>43412</v>
      </c>
      <c r="C46" s="69">
        <v>0.56910879629629629</v>
      </c>
      <c r="D46" s="67" t="s">
        <v>42</v>
      </c>
      <c r="E46" s="70">
        <v>2.4460000000000002</v>
      </c>
      <c r="F46" s="70">
        <v>38.6081</v>
      </c>
      <c r="G46" s="70" t="s">
        <v>43</v>
      </c>
      <c r="H46" s="70">
        <v>3.363</v>
      </c>
      <c r="I46" s="70">
        <v>3995.0823999999998</v>
      </c>
      <c r="J46" s="70" t="s">
        <v>44</v>
      </c>
      <c r="K46" s="70">
        <v>3.58</v>
      </c>
      <c r="L46" s="70">
        <v>860.12660000000005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67" t="s">
        <v>41</v>
      </c>
      <c r="B47" s="68">
        <v>43412</v>
      </c>
      <c r="C47" s="69">
        <v>0.57277777777777772</v>
      </c>
      <c r="D47" s="67" t="s">
        <v>42</v>
      </c>
      <c r="E47" s="70">
        <v>2.44</v>
      </c>
      <c r="F47" s="70">
        <v>39.192500000000003</v>
      </c>
      <c r="G47" s="70" t="s">
        <v>43</v>
      </c>
      <c r="H47" s="70">
        <v>3.36</v>
      </c>
      <c r="I47" s="70">
        <v>3996.3</v>
      </c>
      <c r="J47" s="70" t="s">
        <v>44</v>
      </c>
      <c r="K47" s="70">
        <v>3.5760000000000001</v>
      </c>
      <c r="L47" s="70">
        <v>858.96019999999999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55" t="s">
        <v>75</v>
      </c>
      <c r="B48" s="56">
        <v>43412</v>
      </c>
      <c r="C48" s="57">
        <v>0.54265046296296293</v>
      </c>
      <c r="D48" s="55" t="s">
        <v>42</v>
      </c>
      <c r="E48" s="58">
        <v>2.44</v>
      </c>
      <c r="F48" s="58">
        <v>19.576599999999999</v>
      </c>
      <c r="G48" s="58" t="s">
        <v>43</v>
      </c>
      <c r="H48" s="58">
        <v>3.36</v>
      </c>
      <c r="I48" s="58">
        <v>4049.5632000000001</v>
      </c>
      <c r="J48" s="58" t="s">
        <v>44</v>
      </c>
      <c r="K48" s="58">
        <v>3.573</v>
      </c>
      <c r="L48" s="58">
        <v>635.25300000000004</v>
      </c>
      <c r="O48" s="22">
        <f t="shared" ref="O48:O57" si="7">($O$2/$M$2)*F48</f>
        <v>2.0596040925180867</v>
      </c>
      <c r="R48" s="22">
        <f t="shared" ref="R48:R57" si="8">($R$2/$P$2)*I48</f>
        <v>403.36068930709553</v>
      </c>
      <c r="U48" s="22">
        <f>($S$2/$U$2)*L48</f>
        <v>1320.2544376357521</v>
      </c>
      <c r="AD48" s="7">
        <v>43109</v>
      </c>
    </row>
    <row r="49" spans="1:30" x14ac:dyDescent="0.35">
      <c r="A49" s="55" t="s">
        <v>76</v>
      </c>
      <c r="B49" s="56">
        <v>43412</v>
      </c>
      <c r="C49" s="57">
        <v>0.54673611111111109</v>
      </c>
      <c r="D49" s="55" t="s">
        <v>42</v>
      </c>
      <c r="E49" s="58">
        <v>2.4430000000000001</v>
      </c>
      <c r="F49" s="58">
        <v>19.0886</v>
      </c>
      <c r="G49" s="58" t="s">
        <v>43</v>
      </c>
      <c r="H49" s="58">
        <v>3.36</v>
      </c>
      <c r="I49" s="58">
        <v>4835.7834000000003</v>
      </c>
      <c r="J49" s="58" t="s">
        <v>44</v>
      </c>
      <c r="K49" s="58">
        <v>3.5760000000000001</v>
      </c>
      <c r="L49" s="58">
        <v>628.20579999999995</v>
      </c>
      <c r="O49" s="22">
        <f t="shared" si="7"/>
        <v>2.0082628587415972</v>
      </c>
      <c r="R49" s="22">
        <f t="shared" si="8"/>
        <v>481.67291859127175</v>
      </c>
      <c r="U49" s="22">
        <f>($S$2/$U$2)*L49</f>
        <v>1305.6081517104487</v>
      </c>
      <c r="AD49" s="7">
        <v>43109</v>
      </c>
    </row>
    <row r="50" spans="1:30" x14ac:dyDescent="0.35">
      <c r="A50" s="55" t="s">
        <v>77</v>
      </c>
      <c r="B50" s="56">
        <v>43412</v>
      </c>
      <c r="C50" s="57">
        <v>0.55039351851851859</v>
      </c>
      <c r="D50" s="55" t="s">
        <v>42</v>
      </c>
      <c r="E50" s="58">
        <v>2.4460000000000002</v>
      </c>
      <c r="F50" s="58">
        <v>18.650600000000001</v>
      </c>
      <c r="G50" s="58" t="s">
        <v>43</v>
      </c>
      <c r="H50" s="58">
        <v>3.363</v>
      </c>
      <c r="I50" s="58">
        <v>5412.6304</v>
      </c>
      <c r="J50" s="58" t="s">
        <v>44</v>
      </c>
      <c r="K50" s="58">
        <v>3.58</v>
      </c>
      <c r="L50" s="58">
        <v>634.75800000000004</v>
      </c>
      <c r="O50" s="22">
        <f t="shared" si="7"/>
        <v>1.9621819972782726</v>
      </c>
      <c r="R50" s="22">
        <f t="shared" si="8"/>
        <v>539.13032623087349</v>
      </c>
      <c r="U50" s="22">
        <f>($S$2/$U$2)*L50</f>
        <v>1319.2256728024815</v>
      </c>
      <c r="AD50" s="7">
        <v>43109</v>
      </c>
    </row>
    <row r="51" spans="1:30" x14ac:dyDescent="0.35">
      <c r="A51" s="55" t="s">
        <v>78</v>
      </c>
      <c r="B51" s="56">
        <v>43412</v>
      </c>
      <c r="C51" s="57">
        <v>0.55405092592592597</v>
      </c>
      <c r="D51" s="55" t="s">
        <v>42</v>
      </c>
      <c r="E51" s="58">
        <v>2.4460000000000002</v>
      </c>
      <c r="F51" s="58">
        <v>18.809699999999999</v>
      </c>
      <c r="G51" s="58" t="s">
        <v>43</v>
      </c>
      <c r="H51" s="58">
        <v>3.363</v>
      </c>
      <c r="I51" s="58">
        <v>5586.8109999999997</v>
      </c>
      <c r="J51" s="58" t="s">
        <v>44</v>
      </c>
      <c r="K51" s="58">
        <v>3.5830000000000002</v>
      </c>
      <c r="L51" s="58">
        <v>656.06759999999997</v>
      </c>
      <c r="O51" s="22">
        <f t="shared" si="7"/>
        <v>1.9789205019787632</v>
      </c>
      <c r="R51" s="22">
        <f t="shared" si="8"/>
        <v>556.47975465315949</v>
      </c>
      <c r="U51" s="22">
        <f>($S$2/$U$2)*L51</f>
        <v>1363.5136871278648</v>
      </c>
      <c r="AD51" s="7">
        <v>43109</v>
      </c>
    </row>
    <row r="52" spans="1:30" x14ac:dyDescent="0.35">
      <c r="A52" s="55" t="s">
        <v>79</v>
      </c>
      <c r="B52" s="56">
        <v>43412</v>
      </c>
      <c r="C52" s="57">
        <v>0.55770833333333336</v>
      </c>
      <c r="D52" s="55" t="s">
        <v>42</v>
      </c>
      <c r="E52" s="58">
        <v>2.4430000000000001</v>
      </c>
      <c r="F52" s="58">
        <v>18.571000000000002</v>
      </c>
      <c r="G52" s="58" t="s">
        <v>43</v>
      </c>
      <c r="H52" s="58">
        <v>3.36</v>
      </c>
      <c r="I52" s="58">
        <v>5599.7767999999996</v>
      </c>
      <c r="J52" s="58" t="s">
        <v>44</v>
      </c>
      <c r="K52" s="58">
        <v>3.5760000000000001</v>
      </c>
      <c r="L52" s="58">
        <v>611.53840000000002</v>
      </c>
      <c r="O52" s="22">
        <f t="shared" si="7"/>
        <v>1.9538074845557141</v>
      </c>
      <c r="R52" s="22">
        <f t="shared" si="8"/>
        <v>557.77122579884201</v>
      </c>
      <c r="U52" s="22">
        <f t="shared" ref="U52:U57" si="9">($S$2/$U$2)*L52</f>
        <v>1270.9680810396294</v>
      </c>
      <c r="AD52" s="7">
        <v>43109</v>
      </c>
    </row>
    <row r="53" spans="1:30" x14ac:dyDescent="0.35">
      <c r="A53" s="59" t="s">
        <v>80</v>
      </c>
      <c r="B53" s="60">
        <v>43416</v>
      </c>
      <c r="C53" s="61">
        <v>0.30601851851851852</v>
      </c>
      <c r="D53" s="59" t="s">
        <v>42</v>
      </c>
      <c r="E53" s="62">
        <v>2.4460000000000002</v>
      </c>
      <c r="F53" s="62">
        <v>19.0792</v>
      </c>
      <c r="G53" s="62" t="s">
        <v>43</v>
      </c>
      <c r="H53" s="62">
        <v>3.3660000000000001</v>
      </c>
      <c r="I53" s="62">
        <v>3889.6522</v>
      </c>
      <c r="J53" s="62" t="s">
        <v>44</v>
      </c>
      <c r="K53" s="62">
        <v>3.58</v>
      </c>
      <c r="L53" s="62">
        <v>506.39980000000003</v>
      </c>
      <c r="O53" s="24">
        <f t="shared" si="7"/>
        <v>2.0072739087467224</v>
      </c>
      <c r="R53" s="24">
        <f t="shared" si="8"/>
        <v>387.43259830019701</v>
      </c>
      <c r="U53" s="24">
        <f t="shared" si="9"/>
        <v>1052.4571834652609</v>
      </c>
      <c r="AD53" s="7">
        <v>43109</v>
      </c>
    </row>
    <row r="54" spans="1:30" x14ac:dyDescent="0.35">
      <c r="A54" s="59" t="s">
        <v>81</v>
      </c>
      <c r="B54" s="60">
        <v>43416</v>
      </c>
      <c r="C54" s="61">
        <v>0.30967592592592591</v>
      </c>
      <c r="D54" s="59" t="s">
        <v>42</v>
      </c>
      <c r="E54" s="62">
        <v>2.44</v>
      </c>
      <c r="F54" s="62">
        <v>19.506799999999998</v>
      </c>
      <c r="G54" s="62" t="s">
        <v>43</v>
      </c>
      <c r="H54" s="62">
        <v>3.36</v>
      </c>
      <c r="I54" s="62">
        <v>3919.5798</v>
      </c>
      <c r="J54" s="62" t="s">
        <v>44</v>
      </c>
      <c r="K54" s="62">
        <v>3.5760000000000001</v>
      </c>
      <c r="L54" s="62">
        <v>529.44550000000004</v>
      </c>
      <c r="O54" s="24">
        <f t="shared" si="7"/>
        <v>2.0522606127689085</v>
      </c>
      <c r="R54" s="24">
        <f t="shared" si="8"/>
        <v>390.4135660661297</v>
      </c>
      <c r="U54" s="24">
        <f t="shared" si="9"/>
        <v>1100.3533566331519</v>
      </c>
      <c r="AD54" s="7">
        <v>43109</v>
      </c>
    </row>
    <row r="55" spans="1:30" x14ac:dyDescent="0.35">
      <c r="A55" s="59" t="s">
        <v>82</v>
      </c>
      <c r="B55" s="60">
        <v>43416</v>
      </c>
      <c r="C55" s="61">
        <v>0.3133333333333333</v>
      </c>
      <c r="D55" s="59" t="s">
        <v>42</v>
      </c>
      <c r="E55" s="62">
        <v>2.4460000000000002</v>
      </c>
      <c r="F55" s="62">
        <v>19.6097</v>
      </c>
      <c r="G55" s="62" t="s">
        <v>43</v>
      </c>
      <c r="H55" s="62">
        <v>3.37</v>
      </c>
      <c r="I55" s="62">
        <v>4095.5423999999998</v>
      </c>
      <c r="J55" s="62" t="s">
        <v>44</v>
      </c>
      <c r="K55" s="62">
        <v>3.5830000000000002</v>
      </c>
      <c r="L55" s="62">
        <v>535.24220000000003</v>
      </c>
      <c r="O55" s="24">
        <f t="shared" si="7"/>
        <v>2.0630864589894018</v>
      </c>
      <c r="Q55" s="24">
        <f>($R$2/$P$2)*I55</f>
        <v>407.94049233518228</v>
      </c>
      <c r="U55" s="24">
        <f t="shared" si="9"/>
        <v>1112.4007124089501</v>
      </c>
      <c r="AD55" s="7">
        <v>43109</v>
      </c>
    </row>
    <row r="56" spans="1:30" x14ac:dyDescent="0.35">
      <c r="A56" s="59" t="s">
        <v>83</v>
      </c>
      <c r="B56" s="60">
        <v>43416</v>
      </c>
      <c r="C56" s="61">
        <v>0.31741898148148145</v>
      </c>
      <c r="D56" s="59" t="s">
        <v>42</v>
      </c>
      <c r="E56" s="62">
        <v>2.4460000000000002</v>
      </c>
      <c r="F56" s="62">
        <v>19.367799999999999</v>
      </c>
      <c r="G56" s="62" t="s">
        <v>43</v>
      </c>
      <c r="H56" s="62">
        <v>3.37</v>
      </c>
      <c r="I56" s="62">
        <v>3990.3427999999999</v>
      </c>
      <c r="J56" s="62" t="s">
        <v>44</v>
      </c>
      <c r="K56" s="62">
        <v>3.5830000000000002</v>
      </c>
      <c r="L56" s="62">
        <v>519.32839999999999</v>
      </c>
      <c r="O56" s="24">
        <f t="shared" si="7"/>
        <v>2.0376367777383098</v>
      </c>
      <c r="R56" s="24">
        <f t="shared" si="8"/>
        <v>397.46198364791678</v>
      </c>
      <c r="U56" s="24">
        <f t="shared" si="9"/>
        <v>1079.3268582600554</v>
      </c>
      <c r="AD56" s="7">
        <v>43109</v>
      </c>
    </row>
    <row r="57" spans="1:30" x14ac:dyDescent="0.35">
      <c r="A57" s="59" t="s">
        <v>84</v>
      </c>
      <c r="B57" s="60">
        <v>43416</v>
      </c>
      <c r="C57" s="61">
        <v>0.32151620370370371</v>
      </c>
      <c r="D57" s="59" t="s">
        <v>42</v>
      </c>
      <c r="E57" s="62">
        <v>2.4460000000000002</v>
      </c>
      <c r="F57" s="62">
        <v>19.307600000000001</v>
      </c>
      <c r="G57" s="62" t="s">
        <v>43</v>
      </c>
      <c r="H57" s="62">
        <v>3.3660000000000001</v>
      </c>
      <c r="I57" s="62">
        <v>4088.7179999999998</v>
      </c>
      <c r="J57" s="62" t="s">
        <v>44</v>
      </c>
      <c r="K57" s="62">
        <v>3.58</v>
      </c>
      <c r="L57" s="62">
        <v>506.29660000000001</v>
      </c>
      <c r="M57" s="3"/>
      <c r="N57" s="2"/>
      <c r="O57" s="24">
        <f t="shared" si="7"/>
        <v>2.0313032894732594</v>
      </c>
      <c r="P57" s="3"/>
      <c r="Q57" s="2"/>
      <c r="R57" s="24">
        <f t="shared" si="8"/>
        <v>407.26074132200944</v>
      </c>
      <c r="S57" s="3"/>
      <c r="U57" s="24">
        <f t="shared" si="9"/>
        <v>1052.2427015848698</v>
      </c>
      <c r="AD57" s="7">
        <v>43109</v>
      </c>
    </row>
    <row r="58" spans="1:30" x14ac:dyDescent="0.35">
      <c r="A58" s="63" t="s">
        <v>41</v>
      </c>
      <c r="B58" s="64">
        <v>43416</v>
      </c>
      <c r="C58" s="65">
        <v>0.32517361111111115</v>
      </c>
      <c r="D58" s="63" t="s">
        <v>42</v>
      </c>
      <c r="E58" s="66">
        <v>2.4460000000000002</v>
      </c>
      <c r="F58" s="66">
        <v>38.777999999999999</v>
      </c>
      <c r="G58" s="66" t="s">
        <v>43</v>
      </c>
      <c r="H58" s="66">
        <v>3.3660000000000001</v>
      </c>
      <c r="I58" s="66">
        <v>3971.0682000000002</v>
      </c>
      <c r="J58" s="66" t="s">
        <v>44</v>
      </c>
      <c r="K58" s="66">
        <v>3.5830000000000002</v>
      </c>
      <c r="L58" s="66">
        <v>700.17539999999997</v>
      </c>
      <c r="AD58" s="7">
        <v>43109</v>
      </c>
    </row>
    <row r="59" spans="1:30" x14ac:dyDescent="0.35">
      <c r="A59" s="63" t="s">
        <v>41</v>
      </c>
      <c r="B59" s="64">
        <v>43416</v>
      </c>
      <c r="C59" s="65">
        <v>0.32883101851851854</v>
      </c>
      <c r="D59" s="63" t="s">
        <v>42</v>
      </c>
      <c r="E59" s="66">
        <v>2.44</v>
      </c>
      <c r="F59" s="66">
        <v>39.145800000000001</v>
      </c>
      <c r="G59" s="66" t="s">
        <v>43</v>
      </c>
      <c r="H59" s="66">
        <v>3.36</v>
      </c>
      <c r="I59" s="66">
        <v>3964.9214999999999</v>
      </c>
      <c r="J59" s="66" t="s">
        <v>44</v>
      </c>
      <c r="K59" s="66">
        <v>3.57</v>
      </c>
      <c r="L59" s="66">
        <v>693.1952</v>
      </c>
    </row>
    <row r="60" spans="1:30" x14ac:dyDescent="0.35">
      <c r="A60" s="63" t="s">
        <v>41</v>
      </c>
      <c r="B60" s="64">
        <v>43416</v>
      </c>
      <c r="C60" s="65">
        <v>0.33291666666666669</v>
      </c>
      <c r="D60" s="63" t="s">
        <v>42</v>
      </c>
      <c r="E60" s="66">
        <v>2.4460000000000002</v>
      </c>
      <c r="F60" s="66">
        <v>38.782400000000003</v>
      </c>
      <c r="G60" s="66" t="s">
        <v>43</v>
      </c>
      <c r="H60" s="66">
        <v>3.3660000000000001</v>
      </c>
      <c r="I60" s="66">
        <v>3945.7804000000001</v>
      </c>
      <c r="J60" s="66" t="s">
        <v>44</v>
      </c>
      <c r="K60" s="66">
        <v>3.58</v>
      </c>
      <c r="L60" s="66">
        <v>689.33709999999996</v>
      </c>
    </row>
    <row r="61" spans="1:30" x14ac:dyDescent="0.35">
      <c r="A61" s="63" t="s">
        <v>41</v>
      </c>
      <c r="B61" s="64">
        <v>43416</v>
      </c>
      <c r="C61" s="65">
        <v>0.33658564814814818</v>
      </c>
      <c r="D61" s="63" t="s">
        <v>42</v>
      </c>
      <c r="E61" s="66">
        <v>2.4460000000000002</v>
      </c>
      <c r="F61" s="66">
        <v>39.406199999999998</v>
      </c>
      <c r="G61" s="66" t="s">
        <v>43</v>
      </c>
      <c r="H61" s="66">
        <v>3.3660000000000001</v>
      </c>
      <c r="I61" s="66">
        <v>3953.8278</v>
      </c>
      <c r="J61" s="66" t="s">
        <v>44</v>
      </c>
      <c r="K61" s="66">
        <v>3.58</v>
      </c>
      <c r="L61" s="66">
        <v>687.50300000000004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2020-04-19T13:01:08Z</dcterms:modified>
</cp:coreProperties>
</file>