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4D94964D-7F37-434E-9728-5657D136194D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R39" i="1" s="1"/>
  <c r="O51" i="1"/>
  <c r="N2" i="1"/>
  <c r="AE2" i="1" s="1"/>
  <c r="R48" i="1" l="1"/>
  <c r="R25" i="1"/>
  <c r="U51" i="1"/>
  <c r="T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T12" i="1"/>
  <c r="U20" i="1"/>
  <c r="U28" i="1"/>
  <c r="U36" i="1"/>
  <c r="U40" i="1"/>
  <c r="T48" i="1"/>
  <c r="U52" i="1"/>
  <c r="U56" i="1"/>
  <c r="N56" i="1"/>
  <c r="O54" i="1"/>
  <c r="O52" i="1"/>
  <c r="O50" i="1"/>
  <c r="O48" i="1"/>
  <c r="O42" i="1"/>
  <c r="O40" i="1"/>
  <c r="O38" i="1"/>
  <c r="N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Q55" i="1"/>
  <c r="R53" i="1"/>
  <c r="R51" i="1"/>
  <c r="Q49" i="1"/>
  <c r="R43" i="1"/>
  <c r="Q41" i="1"/>
  <c r="R37" i="1"/>
  <c r="R35" i="1"/>
  <c r="R29" i="1"/>
  <c r="R27" i="1"/>
  <c r="Q23" i="1"/>
  <c r="R21" i="1"/>
  <c r="R15" i="1"/>
  <c r="R7" i="1"/>
  <c r="R11" i="1"/>
  <c r="T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<sst xmlns="http://schemas.openxmlformats.org/spreadsheetml/2006/main" count="281" uniqueCount="85">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</sst>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5" sqref="T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43416</v>
      </c>
      <c r="C2" s="8">
        <v>0.4695023148148148</v>
      </c>
      <c r="D2" s="5" t="s">
        <v>42</v>
      </c>
      <c r="E2" s="9">
        <v>2.44</v>
      </c>
      <c r="F2" s="9">
        <v>41.155099999999997</v>
      </c>
      <c r="G2" s="9" t="s">
        <v>43</v>
      </c>
      <c r="H2" s="9">
        <v>3.36</v>
      </c>
      <c r="I2" s="9">
        <v>4028.4564</v>
      </c>
      <c r="J2" s="9" t="s">
        <v>44</v>
      </c>
      <c r="K2" s="9">
        <v>3.573</v>
      </c>
      <c r="L2" s="9">
        <v>720.85820000000001</v>
      </c>
      <c r="M2" s="4">
        <f>AVERAGE(F2:F5,F16:F19,F30:F33,F44:F47,F58:F61)</f>
        <v>40.948295000000009</v>
      </c>
      <c r="N2" s="4">
        <f>STDEV(F2:F5,F16:F19,F30:F33,F44:F47,G58:G61)</f>
        <v>0.19922948576955132</v>
      </c>
      <c r="O2" s="4">
        <v>4.08</v>
      </c>
      <c r="P2" s="4">
        <f>AVERAGE(I2:I5,I16:I19,I30:I33,I44:I47,I58:I61)</f>
        <v>3991.8255849999996</v>
      </c>
      <c r="Q2" s="4">
        <f>STDEV(I2:I5,I16:I19,I30:I33,I44:I47,I58:I61)</f>
        <v>21.150380131541606</v>
      </c>
      <c r="R2" s="4">
        <v>393.3</v>
      </c>
      <c r="S2" s="4">
        <f>AVERAGE(L2:L5,L16:L19,L30:L33,L44:L47,L58:L61)</f>
        <v>689.83852999999999</v>
      </c>
      <c r="T2" s="4">
        <f>STDEV(L2:L5,L16:L19,L30:L33,L44:L47,L58:L61)</f>
        <v>17.295571007816452</v>
      </c>
      <c r="U2" s="4">
        <v>399</v>
      </c>
      <c r="AD2" s="7">
        <v>43116</v>
      </c>
      <c r="AE2" s="6">
        <f>(N2/M2)^2</f>
        <v>2.367203429073365E-5</v>
      </c>
      <c r="AF2" s="6">
        <f>(T2/S2)^2</f>
        <v>6.2860077783758329E-4</v>
      </c>
      <c r="AG2" s="6">
        <f>(T2/S2)^2</f>
        <v>6.2860077783758329E-4</v>
      </c>
    </row>
    <row r="3" spans="1:33" x14ac:dyDescent="0.35">
      <c r="A3" s="5" t="s">
        <v>41</v>
      </c>
      <c r="B3" s="7">
        <v>43416</v>
      </c>
      <c r="C3" s="8">
        <v>0.47357638888888887</v>
      </c>
      <c r="D3" s="5" t="s">
        <v>42</v>
      </c>
      <c r="E3" s="9">
        <v>2.4460000000000002</v>
      </c>
      <c r="F3" s="9">
        <v>40.799599999999998</v>
      </c>
      <c r="G3" s="9" t="s">
        <v>43</v>
      </c>
      <c r="H3" s="9">
        <v>3.363</v>
      </c>
      <c r="I3" s="9">
        <v>4009.7145999999998</v>
      </c>
      <c r="J3" s="9" t="s">
        <v>44</v>
      </c>
      <c r="K3" s="9">
        <v>3.5760000000000001</v>
      </c>
      <c r="L3" s="9">
        <v>717.99390000000005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43416</v>
      </c>
      <c r="C4" s="8">
        <v>0.47724537037037035</v>
      </c>
      <c r="D4" s="5" t="s">
        <v>42</v>
      </c>
      <c r="E4" s="9">
        <v>2.4430000000000001</v>
      </c>
      <c r="F4" s="9">
        <v>41.073599999999999</v>
      </c>
      <c r="G4" s="9" t="s">
        <v>43</v>
      </c>
      <c r="H4" s="9">
        <v>3.36</v>
      </c>
      <c r="I4" s="9">
        <v>4015.5464000000002</v>
      </c>
      <c r="J4" s="9" t="s">
        <v>44</v>
      </c>
      <c r="K4" s="9">
        <v>3.573</v>
      </c>
      <c r="L4" s="9">
        <v>717.73779999999999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43416</v>
      </c>
      <c r="C5" s="8">
        <v>0.48090277777777773</v>
      </c>
      <c r="D5" s="5" t="s">
        <v>42</v>
      </c>
      <c r="E5" s="9">
        <v>2.4460000000000002</v>
      </c>
      <c r="F5" s="9">
        <v>41.192799999999998</v>
      </c>
      <c r="G5" s="9" t="s">
        <v>43</v>
      </c>
      <c r="H5" s="9">
        <v>3.3660000000000001</v>
      </c>
      <c r="I5" s="9">
        <v>4021.6929</v>
      </c>
      <c r="J5" s="9" t="s">
        <v>44</v>
      </c>
      <c r="K5" s="9">
        <v>3.58</v>
      </c>
      <c r="L5" s="9">
        <v>710.36239999999998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43416</v>
      </c>
      <c r="C6" s="29">
        <v>0.48456018518518523</v>
      </c>
      <c r="D6" s="27" t="s">
        <v>42</v>
      </c>
      <c r="E6" s="30">
        <v>2.4460000000000002</v>
      </c>
      <c r="F6" s="30">
        <v>20.378399999999999</v>
      </c>
      <c r="G6" s="30" t="s">
        <v>43</v>
      </c>
      <c r="H6" s="30">
        <v>3.3660000000000001</v>
      </c>
      <c r="I6" s="30">
        <v>5108.2617</v>
      </c>
      <c r="J6" s="30" t="s">
        <v>44</v>
      </c>
      <c r="K6" s="30">
        <v>3.58</v>
      </c>
      <c r="L6" s="30">
        <v>519.12599999999998</v>
      </c>
      <c r="O6" s="10">
        <f>($O$2/$M$2)*F6</f>
        <v>2.0304599251324134</v>
      </c>
      <c r="R6" s="10">
        <f t="shared" ref="R6:R15" si="0">($R$2/$P$2)*I6</f>
        <v>503.29837409717391</v>
      </c>
      <c r="U6" s="10">
        <f t="shared" ref="U6:U15" si="1">($S$2/$U$2)*L6</f>
        <v>897.52660833278196</v>
      </c>
      <c r="V6" s="3">
        <v>0</v>
      </c>
      <c r="W6" s="11" t="s">
        <v>33</v>
      </c>
      <c r="X6" s="2">
        <f>SLOPE(O6:O10,$V$6:$V$10)</f>
        <v>-3.5618537963546439E-3</v>
      </c>
      <c r="Y6" s="2">
        <f>RSQ(O6:O10,$V$6:$V$10)</f>
        <v>0.88878072746068759</v>
      </c>
      <c r="Z6" s="2">
        <f>SLOPE($R6:$R10,$V$6:$V$10)</f>
        <v>7.3396929647165452</v>
      </c>
      <c r="AA6" s="2">
        <f>RSQ(R6:R10,$V$6:$V$10)</f>
        <v>0.95998896536200806</v>
      </c>
      <c r="AB6" s="2">
        <f>SLOPE(U6:U10,$V$6:$V$10)</f>
        <v>0.6355583889111921</v>
      </c>
      <c r="AC6" s="2">
        <f>RSQ(U6:U10,$V$6:$V$10)</f>
        <v>0.7377388735692989</v>
      </c>
      <c r="AD6" s="7">
        <v>43116</v>
      </c>
      <c r="AE6" s="2"/>
    </row>
    <row r="7" spans="1:33" x14ac:dyDescent="0.35">
      <c r="A7" s="27" t="s">
        <v>46</v>
      </c>
      <c r="B7" s="28">
        <v>43416</v>
      </c>
      <c r="C7" s="29">
        <v>0.48822916666666666</v>
      </c>
      <c r="D7" s="27" t="s">
        <v>42</v>
      </c>
      <c r="E7" s="30">
        <v>2.4460000000000002</v>
      </c>
      <c r="F7" s="30">
        <v>19.676200000000001</v>
      </c>
      <c r="G7" s="30" t="s">
        <v>43</v>
      </c>
      <c r="H7" s="30">
        <v>3.363</v>
      </c>
      <c r="I7" s="30">
        <v>6458.66</v>
      </c>
      <c r="J7" s="30" t="s">
        <v>44</v>
      </c>
      <c r="K7" s="30">
        <v>3.5760000000000001</v>
      </c>
      <c r="L7" s="30">
        <v>531.32180000000005</v>
      </c>
      <c r="O7" s="10">
        <f>($O$2/$M$2)*F7</f>
        <v>1.9604942281479603</v>
      </c>
      <c r="R7" s="10">
        <f t="shared" si="0"/>
        <v>636.34818804339125</v>
      </c>
      <c r="U7" s="10">
        <f t="shared" si="1"/>
        <v>918.61215405752898</v>
      </c>
      <c r="V7" s="3">
        <v>10</v>
      </c>
      <c r="W7" s="13" t="s">
        <v>34</v>
      </c>
      <c r="X7" s="2">
        <f>SLOPE($O11:$O15,$V$6:$V$10)</f>
        <v>-1.9092604466193297E-3</v>
      </c>
      <c r="Y7" s="2">
        <f>RSQ(O11:O15,$V$6:$V$10)</f>
        <v>0.94764347969627227</v>
      </c>
      <c r="Z7" s="2">
        <f>SLOPE($R11:$R15,$V$6:$V$10)</f>
        <v>4.3002504772512493</v>
      </c>
      <c r="AA7" s="2">
        <f>RSQ(R11:R15,$V$6:$V$10)</f>
        <v>0.92241089205277615</v>
      </c>
      <c r="AB7" s="2">
        <f>SLOPE(U11:U15,$V$6:$V$10)</f>
        <v>1.6040166005653438</v>
      </c>
      <c r="AC7" s="2">
        <f>RSQ(U11:U15,$V$6:$V$10)</f>
        <v>0.75775197504699976</v>
      </c>
      <c r="AD7" s="7">
        <v>43116</v>
      </c>
      <c r="AE7" s="2"/>
    </row>
    <row r="8" spans="1:33" x14ac:dyDescent="0.35">
      <c r="A8" s="27" t="s">
        <v>47</v>
      </c>
      <c r="B8" s="28">
        <v>43416</v>
      </c>
      <c r="C8" s="29">
        <v>0.4918865740740741</v>
      </c>
      <c r="D8" s="27" t="s">
        <v>42</v>
      </c>
      <c r="E8" s="30">
        <v>2.4460000000000002</v>
      </c>
      <c r="F8" s="30">
        <v>19.666599999999999</v>
      </c>
      <c r="G8" s="30" t="s">
        <v>43</v>
      </c>
      <c r="H8" s="30">
        <v>3.3660000000000001</v>
      </c>
      <c r="I8" s="30">
        <v>7072.9925999999996</v>
      </c>
      <c r="J8" s="30" t="s">
        <v>44</v>
      </c>
      <c r="K8" s="30">
        <v>3.58</v>
      </c>
      <c r="L8" s="30">
        <v>532.04819999999995</v>
      </c>
      <c r="O8" s="10">
        <f>($O$2/$M$2)*F8</f>
        <v>1.9595377048055351</v>
      </c>
      <c r="R8" s="10">
        <f t="shared" si="0"/>
        <v>696.87613607997855</v>
      </c>
      <c r="U8" s="10">
        <f t="shared" si="1"/>
        <v>919.86804054422555</v>
      </c>
      <c r="V8" s="3">
        <v>20</v>
      </c>
      <c r="W8" s="15" t="s">
        <v>35</v>
      </c>
      <c r="X8" s="2">
        <f>SLOPE($O20:$O24,$V$6:$V$10)</f>
        <v>8.4789816035075426E-3</v>
      </c>
      <c r="Y8" s="2">
        <f>RSQ(O20:O24,$V$6:$V$10)</f>
        <v>0.11198539357474033</v>
      </c>
      <c r="Z8" s="2">
        <f>SLOPE($R20:$R24,$V$6:$V$10)</f>
        <v>8.6339266376467787</v>
      </c>
      <c r="AA8" s="2">
        <f>RSQ(R20:R24,$V$6:$V$10)</f>
        <v>0.92609434784888378</v>
      </c>
      <c r="AB8" s="2">
        <f>SLOPE($U20:$U24,$V$6:$V$10)</f>
        <v>4.7152071419818018</v>
      </c>
      <c r="AC8" s="2">
        <f>RSQ(U20:U24,$V$6:$V$10)</f>
        <v>0.14003945532294937</v>
      </c>
      <c r="AD8" s="7">
        <v>43116</v>
      </c>
      <c r="AE8" s="2"/>
    </row>
    <row r="9" spans="1:33" x14ac:dyDescent="0.35">
      <c r="A9" s="27" t="s">
        <v>48</v>
      </c>
      <c r="B9" s="28">
        <v>43416</v>
      </c>
      <c r="C9" s="29">
        <v>0.49597222222222226</v>
      </c>
      <c r="D9" s="27" t="s">
        <v>42</v>
      </c>
      <c r="E9" s="30">
        <v>2.4430000000000001</v>
      </c>
      <c r="F9" s="30">
        <v>19.190000000000001</v>
      </c>
      <c r="G9" s="30" t="s">
        <v>43</v>
      </c>
      <c r="H9" s="30">
        <v>3.363</v>
      </c>
      <c r="I9" s="30">
        <v>7576.4916000000003</v>
      </c>
      <c r="J9" s="30" t="s">
        <v>44</v>
      </c>
      <c r="K9" s="30">
        <v>3.5760000000000001</v>
      </c>
      <c r="L9" s="30">
        <v>525.62419999999997</v>
      </c>
      <c r="O9" s="10">
        <f>($O$2/$M$2)*F9</f>
        <v>1.9120503063680669</v>
      </c>
      <c r="R9" s="10">
        <f t="shared" si="0"/>
        <v>746.48405418244249</v>
      </c>
      <c r="T9" s="10">
        <f>($S$2/$U$2)*L9</f>
        <v>908.76146731936342</v>
      </c>
      <c r="V9" s="3">
        <v>30</v>
      </c>
      <c r="W9" s="18" t="s">
        <v>36</v>
      </c>
      <c r="X9" s="2">
        <f>SLOPE($O25:$O29,$V$6:$V$10)</f>
        <v>-1.1066775796159467E-3</v>
      </c>
      <c r="Y9" s="2">
        <f>RSQ(O25:O29,$V$6:$V$10)</f>
        <v>0.23382589709097215</v>
      </c>
      <c r="Z9" s="2">
        <f>SLOPE($R25:$R29,$V$6:$V$10)</f>
        <v>17.923612280069094</v>
      </c>
      <c r="AA9" s="2">
        <f>RSQ(R25:R29,$V$6:$V$10)</f>
        <v>0.96950987024138924</v>
      </c>
      <c r="AB9" s="2">
        <f>SLOPE(U25:U29,$V$6:$V$10)</f>
        <v>-0.46870638046601243</v>
      </c>
      <c r="AC9" s="2">
        <f>RSQ(U25:U29,$V$6:$V$10)</f>
        <v>0.10000205215823293</v>
      </c>
      <c r="AD9" s="7">
        <v>43116</v>
      </c>
      <c r="AE9" s="2"/>
    </row>
    <row r="10" spans="1:33" x14ac:dyDescent="0.35">
      <c r="A10" s="27" t="s">
        <v>49</v>
      </c>
      <c r="B10" s="28">
        <v>43416</v>
      </c>
      <c r="C10" s="29">
        <v>0.49964120370370368</v>
      </c>
      <c r="D10" s="27" t="s">
        <v>42</v>
      </c>
      <c r="E10" s="30">
        <v>2.44</v>
      </c>
      <c r="F10" s="30">
        <v>19.8965</v>
      </c>
      <c r="G10" s="30" t="s">
        <v>43</v>
      </c>
      <c r="H10" s="30">
        <v>3.36</v>
      </c>
      <c r="I10" s="30">
        <v>8274.0820000000003</v>
      </c>
      <c r="J10" s="30" t="s">
        <v>44</v>
      </c>
      <c r="K10" s="30">
        <v>3.57</v>
      </c>
      <c r="L10" s="30">
        <v>536.05119999999999</v>
      </c>
      <c r="N10" s="10">
        <f>($O$2/$M$2)*F10</f>
        <v>1.9824444460996478</v>
      </c>
      <c r="R10" s="10">
        <f t="shared" si="0"/>
        <v>815.21508926347553</v>
      </c>
      <c r="U10" s="10">
        <f t="shared" si="1"/>
        <v>926.78890178630581</v>
      </c>
      <c r="V10" s="3">
        <v>40</v>
      </c>
      <c r="W10" s="20" t="s">
        <v>37</v>
      </c>
      <c r="X10" s="2">
        <f>SLOPE($O34:$O38,$V$6:$V$10)</f>
        <v>-3.0835921251422048E-3</v>
      </c>
      <c r="Y10" s="2">
        <f>RSQ(O34:O38,$V$6:$V$10)</f>
        <v>0.76990632440019324</v>
      </c>
      <c r="Z10" s="2">
        <f>SLOPE($R34:$R38,$V$6:$V$10)</f>
        <v>6.9128041092005788</v>
      </c>
      <c r="AA10" s="2">
        <f>RSQ(R34:R38,$V$6:$V$10)</f>
        <v>0.91430229911752281</v>
      </c>
      <c r="AB10" s="2">
        <f>SLOPE(U34:U38,$V$6:$V$10)</f>
        <v>1.2697855104837881</v>
      </c>
      <c r="AC10" s="2">
        <f>RSQ(U34:U38,$V$6:$V$10)</f>
        <v>0.79005212116434809</v>
      </c>
      <c r="AD10" s="7">
        <v>43116</v>
      </c>
      <c r="AE10" s="2"/>
    </row>
    <row r="11" spans="1:33" x14ac:dyDescent="0.35">
      <c r="A11" s="27" t="s">
        <v>50</v>
      </c>
      <c r="B11" s="28">
        <v>43416</v>
      </c>
      <c r="C11" s="29">
        <v>0.50329861111111118</v>
      </c>
      <c r="D11" s="27" t="s">
        <v>42</v>
      </c>
      <c r="E11" s="30">
        <v>2.44</v>
      </c>
      <c r="F11" s="30">
        <v>20.080500000000001</v>
      </c>
      <c r="G11" s="30" t="s">
        <v>43</v>
      </c>
      <c r="H11" s="30">
        <v>3.36</v>
      </c>
      <c r="I11" s="30">
        <v>3935.1293999999998</v>
      </c>
      <c r="J11" s="30" t="s">
        <v>44</v>
      </c>
      <c r="K11" s="30">
        <v>3.5760000000000001</v>
      </c>
      <c r="L11" s="30">
        <v>506.28449999999998</v>
      </c>
      <c r="O11" s="12">
        <f>($O$2/$M$2)*F11</f>
        <v>2.0007778101627913</v>
      </c>
      <c r="R11" s="12">
        <f t="shared" si="0"/>
        <v>387.7139319001584</v>
      </c>
      <c r="U11" s="12">
        <f t="shared" si="1"/>
        <v>875.32469985409773</v>
      </c>
      <c r="V11" s="3"/>
      <c r="W11" s="21" t="s">
        <v>38</v>
      </c>
      <c r="X11" s="2">
        <f>SLOPE($O39:$O43,$V$6:$V$10)</f>
        <v>-4.3452065586613497E-3</v>
      </c>
      <c r="Y11" s="2">
        <f>RSQ(O39:O43,$V$6:$V$10)</f>
        <v>0.88048613651541374</v>
      </c>
      <c r="Z11" s="2">
        <f>SLOPE($R39:$R43,$V$6:$V$10)</f>
        <v>2.1416039902955841</v>
      </c>
      <c r="AA11" s="2">
        <f>RSQ(R39:R43,$V$6:$V$10)</f>
        <v>0.93003813627537013</v>
      </c>
      <c r="AB11" s="2">
        <f>SLOPE($U39:$U43,$V$6:$V$10)</f>
        <v>-0.25367558474749557</v>
      </c>
      <c r="AC11" s="2">
        <f>RSQ(U39:U43,$V$6:$V$10)</f>
        <v>7.280370652993999E-2</v>
      </c>
      <c r="AD11" s="7">
        <v>43116</v>
      </c>
      <c r="AE11" s="2"/>
    </row>
    <row r="12" spans="1:33" x14ac:dyDescent="0.35">
      <c r="A12" s="27" t="s">
        <v>51</v>
      </c>
      <c r="B12" s="28">
        <v>43416</v>
      </c>
      <c r="C12" s="29">
        <v>0.50738425925925923</v>
      </c>
      <c r="D12" s="27" t="s">
        <v>42</v>
      </c>
      <c r="E12" s="30">
        <v>2.44</v>
      </c>
      <c r="F12" s="30">
        <v>20.024000000000001</v>
      </c>
      <c r="G12" s="30" t="s">
        <v>43</v>
      </c>
      <c r="H12" s="30">
        <v>3.36</v>
      </c>
      <c r="I12" s="30">
        <v>4833.9780000000001</v>
      </c>
      <c r="J12" s="30" t="s">
        <v>44</v>
      </c>
      <c r="K12" s="30">
        <v>3.573</v>
      </c>
      <c r="L12" s="30">
        <v>527.81780000000003</v>
      </c>
      <c r="O12" s="12">
        <f>($O$2/$M$2)*F12</f>
        <v>1.9951482717412283</v>
      </c>
      <c r="R12" s="12">
        <f t="shared" si="0"/>
        <v>476.27420259645442</v>
      </c>
      <c r="T12" s="12">
        <f>($S$2/$U$2)*L12</f>
        <v>912.55402320760413</v>
      </c>
      <c r="V12" s="3"/>
      <c r="W12" s="23" t="s">
        <v>39</v>
      </c>
      <c r="X12" s="2">
        <f>SLOPE($O48:$O52,$V$6:$V$10)</f>
        <v>-1.9761174427408996E-2</v>
      </c>
      <c r="Y12" s="2">
        <f>RSQ(O48:O52,$V$6:$V$10)</f>
        <v>0.61446622174618248</v>
      </c>
      <c r="Z12" s="2">
        <f>SLOPE($R48:$R52,$V$6:$V$10)</f>
        <v>-2.3781341409198165</v>
      </c>
      <c r="AA12" s="2">
        <f>RSQ(R48:R52,$V$6:$V$10)</f>
        <v>0.77073369868227526</v>
      </c>
      <c r="AB12" s="2">
        <f>SLOPE(U48:U52,$V$6:$V$10)</f>
        <v>-0.43856614213646822</v>
      </c>
      <c r="AC12" s="2">
        <f>RSQ(U48:U52,$V$6:$V$10)</f>
        <v>0.15184077318409309</v>
      </c>
      <c r="AD12" s="7">
        <v>43116</v>
      </c>
      <c r="AE12" s="2"/>
    </row>
    <row r="13" spans="1:33" x14ac:dyDescent="0.35">
      <c r="A13" s="27" t="s">
        <v>52</v>
      </c>
      <c r="B13" s="28">
        <v>43416</v>
      </c>
      <c r="C13" s="29">
        <v>0.51104166666666673</v>
      </c>
      <c r="D13" s="27" t="s">
        <v>42</v>
      </c>
      <c r="E13" s="30">
        <v>2.4460000000000002</v>
      </c>
      <c r="F13" s="30">
        <v>19.742799999999999</v>
      </c>
      <c r="G13" s="30" t="s">
        <v>43</v>
      </c>
      <c r="H13" s="30">
        <v>3.3660000000000001</v>
      </c>
      <c r="I13" s="30">
        <v>5015.9907999999996</v>
      </c>
      <c r="J13" s="30" t="s">
        <v>44</v>
      </c>
      <c r="K13" s="30">
        <v>3.58</v>
      </c>
      <c r="L13" s="30">
        <v>516.87559999999996</v>
      </c>
      <c r="O13" s="12">
        <f>($O$2/$M$2)*F13</f>
        <v>1.9671301088360327</v>
      </c>
      <c r="R13" s="12">
        <f t="shared" si="0"/>
        <v>494.20725921821554</v>
      </c>
      <c r="U13" s="12">
        <f t="shared" si="1"/>
        <v>893.63584986683702</v>
      </c>
      <c r="V13" s="3"/>
      <c r="W13" s="25" t="s">
        <v>40</v>
      </c>
      <c r="X13" s="2">
        <f>SLOPE($O53:$O57,$V$6:$V$10)</f>
        <v>-4.0485989186397828E-3</v>
      </c>
      <c r="Y13" s="2">
        <f>RSQ(O53:O57,$V$6:$V$10)</f>
        <v>0.91647242083020675</v>
      </c>
      <c r="Z13" s="2">
        <f>SLOPE($R53:$R57,$V$6:$V$10)</f>
        <v>1.0546717539513941</v>
      </c>
      <c r="AA13" s="2">
        <f>RSQ(R53:R57,$V$6:$V$10)</f>
        <v>0.94703308782884466</v>
      </c>
      <c r="AB13" s="2">
        <f>SLOPE(U53:U57,$V$6:$V$10)</f>
        <v>-0.70813913360914849</v>
      </c>
      <c r="AC13" s="2">
        <f>RSQ(U53:U57,$V$6:$V$10)</f>
        <v>0.80147793864156169</v>
      </c>
      <c r="AD13" s="7">
        <v>43116</v>
      </c>
      <c r="AE13" s="2"/>
    </row>
    <row r="14" spans="1:33" x14ac:dyDescent="0.35">
      <c r="A14" s="27" t="s">
        <v>53</v>
      </c>
      <c r="B14" s="28">
        <v>43416</v>
      </c>
      <c r="C14" s="29">
        <v>0.51469907407407411</v>
      </c>
      <c r="D14" s="27" t="s">
        <v>42</v>
      </c>
      <c r="E14" s="30">
        <v>2.4460000000000002</v>
      </c>
      <c r="F14" s="30">
        <v>19.535499999999999</v>
      </c>
      <c r="G14" s="30" t="s">
        <v>43</v>
      </c>
      <c r="H14" s="30">
        <v>3.3660000000000001</v>
      </c>
      <c r="I14" s="30">
        <v>5216.8638000000001</v>
      </c>
      <c r="J14" s="30" t="s">
        <v>44</v>
      </c>
      <c r="K14" s="30">
        <v>3.5830000000000002</v>
      </c>
      <c r="L14" s="30">
        <v>519.03470000000004</v>
      </c>
      <c r="O14" s="12">
        <f>($O$2/$M$2)*F14</f>
        <v>1.9464751829105456</v>
      </c>
      <c r="R14" s="12">
        <f t="shared" si="0"/>
        <v>513.99854248391466</v>
      </c>
      <c r="U14" s="12">
        <f t="shared" si="1"/>
        <v>897.36875806263413</v>
      </c>
      <c r="AD14" s="7">
        <v>43116</v>
      </c>
    </row>
    <row r="15" spans="1:33" x14ac:dyDescent="0.35">
      <c r="A15" s="27" t="s">
        <v>54</v>
      </c>
      <c r="B15" s="28">
        <v>43416</v>
      </c>
      <c r="C15" s="29">
        <v>0.5183564814814815</v>
      </c>
      <c r="D15" s="27" t="s">
        <v>42</v>
      </c>
      <c r="E15" s="30">
        <v>2.4460000000000002</v>
      </c>
      <c r="F15" s="30">
        <v>19.598800000000001</v>
      </c>
      <c r="G15" s="30" t="s">
        <v>43</v>
      </c>
      <c r="H15" s="30">
        <v>3.3660000000000001</v>
      </c>
      <c r="I15" s="30">
        <v>5925.9709999999995</v>
      </c>
      <c r="J15" s="30" t="s">
        <v>44</v>
      </c>
      <c r="K15" s="30">
        <v>3.58</v>
      </c>
      <c r="L15" s="30">
        <v>548.721</v>
      </c>
      <c r="N15" s="12">
        <f>($O$2/$M$2)*F15</f>
        <v>1.9527822586996597</v>
      </c>
      <c r="R15" s="12">
        <f t="shared" si="0"/>
        <v>583.86428581899077</v>
      </c>
      <c r="U15" s="12">
        <f t="shared" si="1"/>
        <v>948.69395493766922</v>
      </c>
      <c r="AD15" s="7">
        <v>43116</v>
      </c>
    </row>
    <row r="16" spans="1:33" x14ac:dyDescent="0.35">
      <c r="A16" s="5" t="s">
        <v>41</v>
      </c>
      <c r="B16" s="7">
        <v>43416</v>
      </c>
      <c r="C16" s="8">
        <v>0.52202546296296293</v>
      </c>
      <c r="D16" s="5" t="s">
        <v>42</v>
      </c>
      <c r="E16" s="9">
        <v>2.44</v>
      </c>
      <c r="F16" s="9">
        <v>41.249200000000002</v>
      </c>
      <c r="G16" s="9" t="s">
        <v>43</v>
      </c>
      <c r="H16" s="9">
        <v>3.36</v>
      </c>
      <c r="I16" s="9">
        <v>4021.3438000000001</v>
      </c>
      <c r="J16" s="9" t="s">
        <v>44</v>
      </c>
      <c r="K16" s="9">
        <v>3.5760000000000001</v>
      </c>
      <c r="L16" s="9">
        <v>705.56100000000004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43416</v>
      </c>
      <c r="C17" s="8">
        <v>0.52567129629629628</v>
      </c>
      <c r="D17" s="5" t="s">
        <v>42</v>
      </c>
      <c r="E17" s="9">
        <v>2.4430000000000001</v>
      </c>
      <c r="F17" s="9">
        <v>40.9084</v>
      </c>
      <c r="G17" s="9" t="s">
        <v>43</v>
      </c>
      <c r="H17" s="9">
        <v>3.363</v>
      </c>
      <c r="I17" s="9">
        <v>4002.9326000000001</v>
      </c>
      <c r="J17" s="9" t="s">
        <v>44</v>
      </c>
      <c r="K17" s="9">
        <v>3.5760000000000001</v>
      </c>
      <c r="L17" s="9">
        <v>696.83479999999997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43416</v>
      </c>
      <c r="C18" s="8">
        <v>0.52976851851851847</v>
      </c>
      <c r="D18" s="5" t="s">
        <v>42</v>
      </c>
      <c r="E18" s="9">
        <v>2.4430000000000001</v>
      </c>
      <c r="F18" s="9">
        <v>40.781199999999998</v>
      </c>
      <c r="G18" s="9" t="s">
        <v>43</v>
      </c>
      <c r="H18" s="9">
        <v>3.363</v>
      </c>
      <c r="I18" s="9">
        <v>3987.0502999999999</v>
      </c>
      <c r="J18" s="9" t="s">
        <v>44</v>
      </c>
      <c r="K18" s="9">
        <v>3.573</v>
      </c>
      <c r="L18" s="9">
        <v>696.70669999999996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43416</v>
      </c>
      <c r="C19" s="8">
        <v>0.53384259259259259</v>
      </c>
      <c r="D19" s="5" t="s">
        <v>42</v>
      </c>
      <c r="E19" s="9">
        <v>2.4460000000000002</v>
      </c>
      <c r="F19" s="9">
        <v>41.068100000000001</v>
      </c>
      <c r="G19" s="9" t="s">
        <v>43</v>
      </c>
      <c r="H19" s="9">
        <v>3.363</v>
      </c>
      <c r="I19" s="9">
        <v>3996.5466000000001</v>
      </c>
      <c r="J19" s="9" t="s">
        <v>44</v>
      </c>
      <c r="K19" s="9">
        <v>3.5760000000000001</v>
      </c>
      <c r="L19" s="9">
        <v>695.83879999999999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43416</v>
      </c>
      <c r="C20" s="29">
        <v>0.53792824074074075</v>
      </c>
      <c r="D20" s="27" t="s">
        <v>42</v>
      </c>
      <c r="E20" s="30">
        <v>2.44</v>
      </c>
      <c r="F20" s="30">
        <v>20.2271</v>
      </c>
      <c r="G20" s="30" t="s">
        <v>43</v>
      </c>
      <c r="H20" s="30">
        <v>3.36</v>
      </c>
      <c r="I20" s="30">
        <v>4224.78</v>
      </c>
      <c r="J20" s="30" t="s">
        <v>44</v>
      </c>
      <c r="K20" s="30">
        <v>3.57</v>
      </c>
      <c r="L20" s="30">
        <v>528.29480000000001</v>
      </c>
      <c r="O20" s="14">
        <f>($O$2/$M$2)*F20</f>
        <v>2.0153847187044045</v>
      </c>
      <c r="P20" s="3"/>
      <c r="R20" s="14">
        <f t="shared" ref="R20:R29" si="2">($R$2/$P$2)*I20</f>
        <v>416.2521479504972</v>
      </c>
      <c r="S20" s="3"/>
      <c r="U20" s="14">
        <f>($S$2/$U$2)*L20</f>
        <v>913.37871739008528</v>
      </c>
      <c r="AD20" s="7">
        <v>43116</v>
      </c>
    </row>
    <row r="21" spans="1:30" x14ac:dyDescent="0.35">
      <c r="A21" s="27" t="s">
        <v>56</v>
      </c>
      <c r="B21" s="28">
        <v>43416</v>
      </c>
      <c r="C21" s="29">
        <v>0.54201388888888891</v>
      </c>
      <c r="D21" s="27" t="s">
        <v>42</v>
      </c>
      <c r="E21" s="30">
        <v>2.4430000000000001</v>
      </c>
      <c r="F21" s="30">
        <v>19.75</v>
      </c>
      <c r="G21" s="30" t="s">
        <v>43</v>
      </c>
      <c r="H21" s="30">
        <v>3.363</v>
      </c>
      <c r="I21" s="30">
        <v>5896.9467999999997</v>
      </c>
      <c r="J21" s="30" t="s">
        <v>44</v>
      </c>
      <c r="K21" s="30">
        <v>3.573</v>
      </c>
      <c r="L21" s="30">
        <v>511.59449999999998</v>
      </c>
      <c r="O21" s="14">
        <f>($O$2/$M$2)*F21</f>
        <v>1.9678475013428516</v>
      </c>
      <c r="P21" s="3"/>
      <c r="R21" s="14">
        <f t="shared" si="2"/>
        <v>581.00463736568793</v>
      </c>
      <c r="S21" s="3"/>
      <c r="U21" s="14">
        <f t="shared" ref="U21:U29" si="3">($S$2/$U$2)*L21</f>
        <v>884.50525773454888</v>
      </c>
      <c r="AD21" s="7">
        <v>43116</v>
      </c>
    </row>
    <row r="22" spans="1:30" x14ac:dyDescent="0.35">
      <c r="A22" s="27" t="s">
        <v>57</v>
      </c>
      <c r="B22" s="28">
        <v>43416</v>
      </c>
      <c r="C22" s="29">
        <v>0.54609953703703706</v>
      </c>
      <c r="D22" s="27" t="s">
        <v>42</v>
      </c>
      <c r="E22" s="30">
        <v>2.4460000000000002</v>
      </c>
      <c r="F22" s="30">
        <v>19.924399999999999</v>
      </c>
      <c r="G22" s="30" t="s">
        <v>43</v>
      </c>
      <c r="H22" s="30">
        <v>3.3660000000000001</v>
      </c>
      <c r="I22" s="30">
        <v>6798.8125</v>
      </c>
      <c r="J22" s="30" t="s">
        <v>44</v>
      </c>
      <c r="K22" s="30">
        <v>3.58</v>
      </c>
      <c r="L22" s="30">
        <v>518.18539999999996</v>
      </c>
      <c r="O22" s="14">
        <f>($O$2/$M$2)*F22</f>
        <v>1.98522434206357</v>
      </c>
      <c r="P22" s="3"/>
      <c r="R22" s="14">
        <f t="shared" si="2"/>
        <v>669.8621719089964</v>
      </c>
      <c r="S22" s="3"/>
      <c r="U22" s="14">
        <f t="shared" si="3"/>
        <v>895.90038747734832</v>
      </c>
      <c r="AD22" s="7">
        <v>43116</v>
      </c>
    </row>
    <row r="23" spans="1:30" x14ac:dyDescent="0.35">
      <c r="A23" s="27" t="s">
        <v>58</v>
      </c>
      <c r="B23" s="28">
        <v>43416</v>
      </c>
      <c r="C23" s="29">
        <v>0.55006944444444439</v>
      </c>
      <c r="D23" s="27" t="s">
        <v>42</v>
      </c>
      <c r="E23" s="30">
        <v>2.4529999999999998</v>
      </c>
      <c r="F23" s="30">
        <v>28.930599999999998</v>
      </c>
      <c r="G23" s="30" t="s">
        <v>43</v>
      </c>
      <c r="H23" s="30">
        <v>3.3730000000000002</v>
      </c>
      <c r="I23" s="30">
        <v>11945.412700000001</v>
      </c>
      <c r="J23" s="30" t="s">
        <v>44</v>
      </c>
      <c r="K23" s="30">
        <v>3.5859999999999999</v>
      </c>
      <c r="L23" s="30">
        <v>779.30269999999996</v>
      </c>
      <c r="O23" s="14">
        <f>($O$2/$M$2)*F23</f>
        <v>2.8825827302455442</v>
      </c>
      <c r="P23" s="3"/>
      <c r="Q23" s="14">
        <f>($R$2/$P$2)*I23</f>
        <v>1176.9378984302493</v>
      </c>
      <c r="S23" s="3"/>
      <c r="U23" s="14">
        <f>($S$2/$U$2)*L23</f>
        <v>1347.3509498572205</v>
      </c>
      <c r="AD23" s="7">
        <v>43116</v>
      </c>
    </row>
    <row r="24" spans="1:30" x14ac:dyDescent="0.35">
      <c r="A24" s="27" t="s">
        <v>59</v>
      </c>
      <c r="B24" s="28">
        <v>43416</v>
      </c>
      <c r="C24" s="29">
        <v>0.55372685185185189</v>
      </c>
      <c r="D24" s="27" t="s">
        <v>42</v>
      </c>
      <c r="E24" s="30">
        <v>2.44</v>
      </c>
      <c r="F24" s="30">
        <v>19.8917</v>
      </c>
      <c r="G24" s="30" t="s">
        <v>43</v>
      </c>
      <c r="H24" s="30">
        <v>3.36</v>
      </c>
      <c r="I24" s="30">
        <v>7904.0234</v>
      </c>
      <c r="J24" s="30" t="s">
        <v>44</v>
      </c>
      <c r="K24" s="30">
        <v>3.573</v>
      </c>
      <c r="L24" s="30">
        <v>530.80359999999996</v>
      </c>
      <c r="O24" s="14">
        <f>($O$2/$M$2)*F24</f>
        <v>1.9819661844284353</v>
      </c>
      <c r="P24" s="3"/>
      <c r="R24" s="14">
        <f t="shared" si="2"/>
        <v>778.7545665575467</v>
      </c>
      <c r="S24" s="3"/>
      <c r="U24" s="14">
        <f t="shared" si="3"/>
        <v>917.71622842783961</v>
      </c>
      <c r="AD24" s="7">
        <v>43116</v>
      </c>
    </row>
    <row r="25" spans="1:30" x14ac:dyDescent="0.35">
      <c r="A25" s="27" t="s">
        <v>60</v>
      </c>
      <c r="B25" s="28">
        <v>43416</v>
      </c>
      <c r="C25" s="29">
        <v>0.55738425925925927</v>
      </c>
      <c r="D25" s="27" t="s">
        <v>42</v>
      </c>
      <c r="E25" s="30">
        <v>2.4460000000000002</v>
      </c>
      <c r="F25" s="30">
        <v>20.150099999999998</v>
      </c>
      <c r="G25" s="30" t="s">
        <v>43</v>
      </c>
      <c r="H25" s="30">
        <v>3.363</v>
      </c>
      <c r="I25" s="30">
        <v>4448.0284000000001</v>
      </c>
      <c r="J25" s="30" t="s">
        <v>44</v>
      </c>
      <c r="K25" s="30">
        <v>3.58</v>
      </c>
      <c r="L25" s="30">
        <v>511.4194</v>
      </c>
      <c r="O25" s="17">
        <f>($O$2/$M$2)*F25</f>
        <v>2.0077126043953717</v>
      </c>
      <c r="P25" s="3"/>
      <c r="R25" s="17">
        <f t="shared" si="2"/>
        <v>438.24799768149194</v>
      </c>
      <c r="S25" s="3"/>
      <c r="U25" s="17">
        <f t="shared" si="3"/>
        <v>884.2025240839148</v>
      </c>
      <c r="AD25" s="7">
        <v>43116</v>
      </c>
    </row>
    <row r="26" spans="1:30" x14ac:dyDescent="0.35">
      <c r="A26" s="27" t="s">
        <v>61</v>
      </c>
      <c r="B26" s="28">
        <v>43416</v>
      </c>
      <c r="C26" s="29">
        <v>0.56104166666666666</v>
      </c>
      <c r="D26" s="27" t="s">
        <v>42</v>
      </c>
      <c r="E26" s="30">
        <v>2.44</v>
      </c>
      <c r="F26" s="30">
        <v>19.384599999999999</v>
      </c>
      <c r="G26" s="30" t="s">
        <v>43</v>
      </c>
      <c r="H26" s="30">
        <v>3.36</v>
      </c>
      <c r="I26" s="30">
        <v>7642.5893999999998</v>
      </c>
      <c r="J26" s="30" t="s">
        <v>44</v>
      </c>
      <c r="K26" s="30">
        <v>3.573</v>
      </c>
      <c r="L26" s="30">
        <v>497.1628</v>
      </c>
      <c r="O26" s="17">
        <f>($O$2/$M$2)*F26</f>
        <v>1.9314398316218044</v>
      </c>
      <c r="P26" s="3"/>
      <c r="R26" s="17">
        <f t="shared" si="2"/>
        <v>752.996429081207</v>
      </c>
      <c r="S26" s="3"/>
      <c r="U26" s="17">
        <f t="shared" si="3"/>
        <v>859.5540228638697</v>
      </c>
      <c r="AD26" s="7">
        <v>43116</v>
      </c>
    </row>
    <row r="27" spans="1:30" x14ac:dyDescent="0.35">
      <c r="A27" s="27" t="s">
        <v>62</v>
      </c>
      <c r="B27" s="28">
        <v>43416</v>
      </c>
      <c r="C27" s="29">
        <v>0.56512731481481482</v>
      </c>
      <c r="D27" s="27" t="s">
        <v>42</v>
      </c>
      <c r="E27" s="30">
        <v>2.4430000000000001</v>
      </c>
      <c r="F27" s="30">
        <v>19.277699999999999</v>
      </c>
      <c r="G27" s="30" t="s">
        <v>43</v>
      </c>
      <c r="H27" s="30">
        <v>3.363</v>
      </c>
      <c r="I27" s="30">
        <v>8780.1668000000009</v>
      </c>
      <c r="J27" s="30" t="s">
        <v>44</v>
      </c>
      <c r="K27" s="30">
        <v>3.5760000000000001</v>
      </c>
      <c r="L27" s="30">
        <v>474.84679999999997</v>
      </c>
      <c r="O27" s="17">
        <f>($O$2/$M$2)*F27</f>
        <v>1.9207885456525107</v>
      </c>
      <c r="P27" s="3"/>
      <c r="R27" s="17">
        <f t="shared" si="2"/>
        <v>865.07777679870765</v>
      </c>
      <c r="S27" s="3"/>
      <c r="U27" s="17">
        <f t="shared" si="3"/>
        <v>820.97147490527311</v>
      </c>
      <c r="AD27" s="7">
        <v>43116</v>
      </c>
    </row>
    <row r="28" spans="1:30" x14ac:dyDescent="0.35">
      <c r="A28" s="27" t="s">
        <v>63</v>
      </c>
      <c r="B28" s="28">
        <v>43416</v>
      </c>
      <c r="C28" s="29">
        <v>0.56921296296296298</v>
      </c>
      <c r="D28" s="27" t="s">
        <v>42</v>
      </c>
      <c r="E28" s="30">
        <v>2.4460000000000002</v>
      </c>
      <c r="F28" s="30">
        <v>19.307099999999998</v>
      </c>
      <c r="G28" s="30" t="s">
        <v>43</v>
      </c>
      <c r="H28" s="30">
        <v>3.3660000000000001</v>
      </c>
      <c r="I28" s="30">
        <v>10591.917799999999</v>
      </c>
      <c r="J28" s="30" t="s">
        <v>44</v>
      </c>
      <c r="K28" s="30">
        <v>3.58</v>
      </c>
      <c r="L28" s="30">
        <v>490.77780000000001</v>
      </c>
      <c r="O28" s="17">
        <f>($O$2/$M$2)*F28</f>
        <v>1.9237178983886869</v>
      </c>
      <c r="P28" s="3"/>
      <c r="R28" s="17">
        <f t="shared" si="2"/>
        <v>1043.5829877922886</v>
      </c>
      <c r="S28" s="3"/>
      <c r="U28" s="17">
        <f t="shared" si="3"/>
        <v>848.51487746524822</v>
      </c>
      <c r="AD28" s="7">
        <v>43116</v>
      </c>
    </row>
    <row r="29" spans="1:30" x14ac:dyDescent="0.35">
      <c r="A29" s="27" t="s">
        <v>64</v>
      </c>
      <c r="B29" s="28">
        <v>43416</v>
      </c>
      <c r="C29" s="29">
        <v>0.57328703703703698</v>
      </c>
      <c r="D29" s="27" t="s">
        <v>42</v>
      </c>
      <c r="E29" s="30">
        <v>2.4430000000000001</v>
      </c>
      <c r="F29" s="30">
        <v>19.633500000000002</v>
      </c>
      <c r="G29" s="30" t="s">
        <v>43</v>
      </c>
      <c r="H29" s="30">
        <v>3.363</v>
      </c>
      <c r="I29" s="30">
        <v>12069.2114</v>
      </c>
      <c r="J29" s="30" t="s">
        <v>44</v>
      </c>
      <c r="K29" s="30">
        <v>3.58</v>
      </c>
      <c r="L29" s="30">
        <v>501.05700000000002</v>
      </c>
      <c r="O29" s="17">
        <f>($O$2/$M$2)*F29</f>
        <v>1.9562396920311331</v>
      </c>
      <c r="P29" s="3"/>
      <c r="R29" s="17">
        <f t="shared" si="2"/>
        <v>1189.1353323294059</v>
      </c>
      <c r="S29" s="3"/>
      <c r="U29" s="17">
        <f t="shared" si="3"/>
        <v>866.28677775992492</v>
      </c>
      <c r="AD29" s="7">
        <v>43116</v>
      </c>
    </row>
    <row r="30" spans="1:30" x14ac:dyDescent="0.35">
      <c r="A30" s="5" t="s">
        <v>41</v>
      </c>
      <c r="B30" s="7">
        <v>43416</v>
      </c>
      <c r="C30" s="8">
        <v>0.57737268518518514</v>
      </c>
      <c r="D30" s="5" t="s">
        <v>42</v>
      </c>
      <c r="E30" s="9">
        <v>2.44</v>
      </c>
      <c r="F30" s="9">
        <v>40.5642</v>
      </c>
      <c r="G30" s="9" t="s">
        <v>43</v>
      </c>
      <c r="H30" s="9">
        <v>3.36</v>
      </c>
      <c r="I30" s="9">
        <v>3965.9068000000002</v>
      </c>
      <c r="J30" s="9" t="s">
        <v>44</v>
      </c>
      <c r="K30" s="9">
        <v>3.573</v>
      </c>
      <c r="L30" s="9">
        <v>686.80939999999998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43416</v>
      </c>
      <c r="C31" s="8">
        <v>0.58103009259259253</v>
      </c>
      <c r="D31" s="5" t="s">
        <v>42</v>
      </c>
      <c r="E31" s="9">
        <v>2.44</v>
      </c>
      <c r="F31" s="9">
        <v>40.905999999999999</v>
      </c>
      <c r="G31" s="9" t="s">
        <v>43</v>
      </c>
      <c r="H31" s="9">
        <v>3.36</v>
      </c>
      <c r="I31" s="9">
        <v>3994.9742000000001</v>
      </c>
      <c r="J31" s="9" t="s">
        <v>44</v>
      </c>
      <c r="K31" s="9">
        <v>3.573</v>
      </c>
      <c r="L31" s="9">
        <v>685.08780000000002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43416</v>
      </c>
      <c r="C32" s="8">
        <v>0.58511574074074069</v>
      </c>
      <c r="D32" s="5" t="s">
        <v>42</v>
      </c>
      <c r="E32" s="9">
        <v>2.44</v>
      </c>
      <c r="F32" s="9">
        <v>40.803600000000003</v>
      </c>
      <c r="G32" s="9" t="s">
        <v>43</v>
      </c>
      <c r="H32" s="9">
        <v>3.36</v>
      </c>
      <c r="I32" s="9">
        <v>3972.739</v>
      </c>
      <c r="J32" s="9" t="s">
        <v>44</v>
      </c>
      <c r="K32" s="9">
        <v>3.573</v>
      </c>
      <c r="L32" s="9">
        <v>683.32140000000004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43416</v>
      </c>
      <c r="C33" s="8">
        <v>0.58877314814814818</v>
      </c>
      <c r="D33" s="5" t="s">
        <v>42</v>
      </c>
      <c r="E33" s="9">
        <v>2.4460000000000002</v>
      </c>
      <c r="F33" s="9">
        <v>40.964799999999997</v>
      </c>
      <c r="G33" s="9" t="s">
        <v>43</v>
      </c>
      <c r="H33" s="9">
        <v>3.3660000000000001</v>
      </c>
      <c r="I33" s="9">
        <v>3998.3458000000001</v>
      </c>
      <c r="J33" s="9" t="s">
        <v>44</v>
      </c>
      <c r="K33" s="9">
        <v>3.58</v>
      </c>
      <c r="L33" s="9">
        <v>686.78440000000001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65</v>
      </c>
      <c r="B34" s="28">
        <v>43416</v>
      </c>
      <c r="C34" s="29">
        <v>0.59243055555555557</v>
      </c>
      <c r="D34" s="27" t="s">
        <v>42</v>
      </c>
      <c r="E34" s="30">
        <v>2.4460000000000002</v>
      </c>
      <c r="F34" s="30">
        <v>19.995999999999999</v>
      </c>
      <c r="G34" s="30" t="s">
        <v>43</v>
      </c>
      <c r="H34" s="30">
        <v>3.3660000000000001</v>
      </c>
      <c r="I34" s="30">
        <v>4350.4472999999998</v>
      </c>
      <c r="J34" s="30" t="s">
        <v>44</v>
      </c>
      <c r="K34" s="30">
        <v>3.58</v>
      </c>
      <c r="L34" s="30">
        <v>483.97770000000003</v>
      </c>
      <c r="O34" s="19">
        <f t="shared" ref="O34:O40" si="4">($O$2/$M$2)*F34</f>
        <v>1.9923584119924889</v>
      </c>
      <c r="R34" s="19">
        <f t="shared" ref="R34:R42" si="5">($R$2/$P$2)*I34</f>
        <v>428.63368818505131</v>
      </c>
      <c r="U34" s="19">
        <f t="shared" ref="U34:U41" si="6">($S$2/$U$2)*L34</f>
        <v>836.75805794681958</v>
      </c>
      <c r="AD34" s="7">
        <v>43116</v>
      </c>
    </row>
    <row r="35" spans="1:30" x14ac:dyDescent="0.35">
      <c r="A35" s="27" t="s">
        <v>66</v>
      </c>
      <c r="B35" s="28">
        <v>43416</v>
      </c>
      <c r="C35" s="29">
        <v>0.59651620370370373</v>
      </c>
      <c r="D35" s="27" t="s">
        <v>42</v>
      </c>
      <c r="E35" s="30">
        <v>2.4460000000000002</v>
      </c>
      <c r="F35" s="30">
        <v>19.458400000000001</v>
      </c>
      <c r="G35" s="30" t="s">
        <v>43</v>
      </c>
      <c r="H35" s="30">
        <v>3.363</v>
      </c>
      <c r="I35" s="30">
        <v>5727.924</v>
      </c>
      <c r="J35" s="30" t="s">
        <v>44</v>
      </c>
      <c r="K35" s="30">
        <v>3.58</v>
      </c>
      <c r="L35" s="30">
        <v>473.38299999999998</v>
      </c>
      <c r="O35" s="19">
        <f t="shared" si="4"/>
        <v>1.9387931048166958</v>
      </c>
      <c r="R35" s="19">
        <f t="shared" si="5"/>
        <v>564.35143801504546</v>
      </c>
      <c r="T35" s="19">
        <f>($S$2/$U$2)*L35</f>
        <v>818.44068382704256</v>
      </c>
      <c r="AD35" s="7">
        <v>43116</v>
      </c>
    </row>
    <row r="36" spans="1:30" x14ac:dyDescent="0.35">
      <c r="A36" s="27" t="s">
        <v>67</v>
      </c>
      <c r="B36" s="28">
        <v>43416</v>
      </c>
      <c r="C36" s="29">
        <v>0.60017361111111112</v>
      </c>
      <c r="D36" s="27" t="s">
        <v>42</v>
      </c>
      <c r="E36" s="30">
        <v>2.4430000000000001</v>
      </c>
      <c r="F36" s="30">
        <v>19.4937</v>
      </c>
      <c r="G36" s="30" t="s">
        <v>43</v>
      </c>
      <c r="H36" s="30">
        <v>3.36</v>
      </c>
      <c r="I36" s="30">
        <v>6518.5360000000001</v>
      </c>
      <c r="J36" s="30" t="s">
        <v>44</v>
      </c>
      <c r="K36" s="30">
        <v>3.5760000000000001</v>
      </c>
      <c r="L36" s="30">
        <v>489.28919999999999</v>
      </c>
      <c r="N36" s="19">
        <f>($O$2/$M$2)*F36</f>
        <v>1.9423103208570707</v>
      </c>
      <c r="R36" s="19">
        <f t="shared" si="5"/>
        <v>642.24755170509286</v>
      </c>
      <c r="U36" s="19">
        <f t="shared" si="6"/>
        <v>845.94120920520299</v>
      </c>
      <c r="AD36" s="7">
        <v>43116</v>
      </c>
    </row>
    <row r="37" spans="1:30" x14ac:dyDescent="0.35">
      <c r="A37" s="27" t="s">
        <v>68</v>
      </c>
      <c r="B37" s="28">
        <v>43416</v>
      </c>
      <c r="C37" s="29">
        <v>0.60381944444444446</v>
      </c>
      <c r="D37" s="27" t="s">
        <v>42</v>
      </c>
      <c r="E37" s="30">
        <v>2.4460000000000002</v>
      </c>
      <c r="F37" s="30">
        <v>19.450399999999998</v>
      </c>
      <c r="G37" s="30" t="s">
        <v>43</v>
      </c>
      <c r="H37" s="30">
        <v>3.3660000000000001</v>
      </c>
      <c r="I37" s="30">
        <v>6923.1754000000001</v>
      </c>
      <c r="J37" s="30" t="s">
        <v>44</v>
      </c>
      <c r="K37" s="30">
        <v>3.5760000000000001</v>
      </c>
      <c r="L37" s="30">
        <v>496.2208</v>
      </c>
      <c r="O37" s="19">
        <f t="shared" si="4"/>
        <v>1.9379960020313416</v>
      </c>
      <c r="R37" s="19">
        <f t="shared" si="5"/>
        <v>682.11519437415507</v>
      </c>
      <c r="U37" s="19">
        <f t="shared" si="6"/>
        <v>857.92538152236591</v>
      </c>
      <c r="AD37" s="7">
        <v>43116</v>
      </c>
    </row>
    <row r="38" spans="1:30" x14ac:dyDescent="0.35">
      <c r="A38" s="27" t="s">
        <v>69</v>
      </c>
      <c r="B38" s="28">
        <v>43416</v>
      </c>
      <c r="C38" s="29">
        <v>0.60747685185185185</v>
      </c>
      <c r="D38" s="27" t="s">
        <v>42</v>
      </c>
      <c r="E38" s="30">
        <v>2.4460000000000002</v>
      </c>
      <c r="F38" s="30">
        <v>18.4526</v>
      </c>
      <c r="G38" s="30" t="s">
        <v>43</v>
      </c>
      <c r="H38" s="30">
        <v>3.363</v>
      </c>
      <c r="I38" s="30">
        <v>7260.9207999999999</v>
      </c>
      <c r="J38" s="30" t="s">
        <v>44</v>
      </c>
      <c r="K38" s="30">
        <v>3.573</v>
      </c>
      <c r="L38" s="30">
        <v>516.21140000000003</v>
      </c>
      <c r="O38" s="19">
        <f t="shared" si="4"/>
        <v>1.8385773571280557</v>
      </c>
      <c r="R38" s="19">
        <f t="shared" si="5"/>
        <v>715.39201546552545</v>
      </c>
      <c r="U38" s="19">
        <f t="shared" si="6"/>
        <v>892.48750211840104</v>
      </c>
      <c r="AD38" s="7">
        <v>43116</v>
      </c>
    </row>
    <row r="39" spans="1:30" x14ac:dyDescent="0.35">
      <c r="A39" s="27" t="s">
        <v>70</v>
      </c>
      <c r="B39" s="28">
        <v>43416</v>
      </c>
      <c r="C39" s="29">
        <v>0.61156250000000001</v>
      </c>
      <c r="D39" s="27" t="s">
        <v>42</v>
      </c>
      <c r="E39" s="30">
        <v>2.4460000000000002</v>
      </c>
      <c r="F39" s="30">
        <v>19.834</v>
      </c>
      <c r="G39" s="30" t="s">
        <v>43</v>
      </c>
      <c r="H39" s="30">
        <v>3.3660000000000001</v>
      </c>
      <c r="I39" s="30">
        <v>3973.4593</v>
      </c>
      <c r="J39" s="30" t="s">
        <v>44</v>
      </c>
      <c r="K39" s="30">
        <v>3.5830000000000002</v>
      </c>
      <c r="L39" s="30">
        <v>494.95159999999998</v>
      </c>
      <c r="O39" s="26">
        <f t="shared" si="4"/>
        <v>1.9762170805890691</v>
      </c>
      <c r="R39" s="16">
        <f t="shared" si="5"/>
        <v>391.49043699763752</v>
      </c>
      <c r="U39" s="16">
        <f t="shared" si="6"/>
        <v>855.73103800788977</v>
      </c>
      <c r="AD39" s="7">
        <v>43116</v>
      </c>
    </row>
    <row r="40" spans="1:30" x14ac:dyDescent="0.35">
      <c r="A40" s="27" t="s">
        <v>71</v>
      </c>
      <c r="B40" s="28">
        <v>43416</v>
      </c>
      <c r="C40" s="29">
        <v>0.6152199074074074</v>
      </c>
      <c r="D40" s="27" t="s">
        <v>42</v>
      </c>
      <c r="E40" s="30">
        <v>2.4430000000000001</v>
      </c>
      <c r="F40" s="30">
        <v>18.730799999999999</v>
      </c>
      <c r="G40" s="30" t="s">
        <v>43</v>
      </c>
      <c r="H40" s="30">
        <v>3.36</v>
      </c>
      <c r="I40" s="30">
        <v>4424.9398000000001</v>
      </c>
      <c r="J40" s="30" t="s">
        <v>44</v>
      </c>
      <c r="K40" s="30">
        <v>3.573</v>
      </c>
      <c r="L40" s="30">
        <v>495.05360000000002</v>
      </c>
      <c r="O40" s="16">
        <f t="shared" si="4"/>
        <v>1.8662966064887432</v>
      </c>
      <c r="R40" s="16">
        <f t="shared" si="5"/>
        <v>435.9731622242208</v>
      </c>
      <c r="U40" s="16">
        <f t="shared" si="6"/>
        <v>855.90738770728831</v>
      </c>
      <c r="AD40" s="7">
        <v>43116</v>
      </c>
    </row>
    <row r="41" spans="1:30" x14ac:dyDescent="0.35">
      <c r="A41" s="27" t="s">
        <v>72</v>
      </c>
      <c r="B41" s="28">
        <v>43416</v>
      </c>
      <c r="C41" s="29">
        <v>0.61929398148148151</v>
      </c>
      <c r="D41" s="27" t="s">
        <v>42</v>
      </c>
      <c r="E41" s="30">
        <v>2.44</v>
      </c>
      <c r="F41" s="30">
        <v>18.649999999999999</v>
      </c>
      <c r="G41" s="30" t="s">
        <v>43</v>
      </c>
      <c r="H41" s="30">
        <v>3.3559999999999999</v>
      </c>
      <c r="I41" s="30">
        <v>4844.8176000000003</v>
      </c>
      <c r="J41" s="30" t="s">
        <v>44</v>
      </c>
      <c r="K41" s="30">
        <v>3.573</v>
      </c>
      <c r="L41" s="30">
        <v>502.48759999999999</v>
      </c>
      <c r="O41" s="16">
        <f>($O$2/$M$2)*F41</f>
        <v>1.8582458683566672</v>
      </c>
      <c r="Q41" s="16">
        <f>($R$2/$P$2)*I41</f>
        <v>477.34218880707942</v>
      </c>
      <c r="U41" s="16">
        <f t="shared" si="6"/>
        <v>868.76016873991978</v>
      </c>
      <c r="AD41" s="7">
        <v>43116</v>
      </c>
    </row>
    <row r="42" spans="1:30" x14ac:dyDescent="0.35">
      <c r="A42" s="27" t="s">
        <v>73</v>
      </c>
      <c r="B42" s="28">
        <v>43416</v>
      </c>
      <c r="C42" s="29">
        <v>0.62337962962962956</v>
      </c>
      <c r="D42" s="27" t="s">
        <v>42</v>
      </c>
      <c r="E42" s="30">
        <v>2.44</v>
      </c>
      <c r="F42" s="30">
        <v>18.138400000000001</v>
      </c>
      <c r="G42" s="30" t="s">
        <v>43</v>
      </c>
      <c r="H42" s="30">
        <v>3.36</v>
      </c>
      <c r="I42" s="30">
        <v>4786.8818000000001</v>
      </c>
      <c r="J42" s="30" t="s">
        <v>44</v>
      </c>
      <c r="K42" s="30">
        <v>3.573</v>
      </c>
      <c r="L42" s="30">
        <v>504.74829999999997</v>
      </c>
      <c r="O42" s="16">
        <f>($O$2/$M$2)*F42</f>
        <v>1.8072711452332748</v>
      </c>
      <c r="R42" s="16">
        <f t="shared" si="5"/>
        <v>471.63398596735038</v>
      </c>
      <c r="U42" s="16">
        <f>($S$2/$U$2)*L42</f>
        <v>872.6687350676666</v>
      </c>
      <c r="AD42" s="7">
        <v>43116</v>
      </c>
    </row>
    <row r="43" spans="1:30" x14ac:dyDescent="0.35">
      <c r="A43" s="27" t="s">
        <v>74</v>
      </c>
      <c r="B43" s="28">
        <v>43416</v>
      </c>
      <c r="C43" s="29">
        <v>0.62745370370370368</v>
      </c>
      <c r="D43" s="27" t="s">
        <v>42</v>
      </c>
      <c r="E43" s="30">
        <v>2.4430000000000001</v>
      </c>
      <c r="F43" s="30">
        <v>17.9497</v>
      </c>
      <c r="G43" s="30" t="s">
        <v>43</v>
      </c>
      <c r="H43" s="30">
        <v>3.363</v>
      </c>
      <c r="I43" s="30">
        <v>4879.3062</v>
      </c>
      <c r="J43" s="30" t="s">
        <v>44</v>
      </c>
      <c r="K43" s="30">
        <v>3.5760000000000001</v>
      </c>
      <c r="L43" s="30">
        <v>482.76799999999997</v>
      </c>
      <c r="O43" s="16">
        <f t="shared" ref="O43" si="7">($O$2/$M$2)*F43</f>
        <v>1.7884694832837358</v>
      </c>
      <c r="R43" s="16">
        <f>($R$2/$P$2)*I43</f>
        <v>480.74022464085192</v>
      </c>
      <c r="U43" s="16">
        <f>($S$2/$U$2)*L43</f>
        <v>834.66658509032584</v>
      </c>
      <c r="AD43" s="7">
        <v>43116</v>
      </c>
    </row>
    <row r="44" spans="1:30" x14ac:dyDescent="0.35">
      <c r="A44" s="5" t="s">
        <v>41</v>
      </c>
      <c r="B44" s="7">
        <v>43416</v>
      </c>
      <c r="C44" s="8">
        <v>0.63111111111111107</v>
      </c>
      <c r="D44" s="5" t="s">
        <v>42</v>
      </c>
      <c r="E44" s="9">
        <v>2.4430000000000001</v>
      </c>
      <c r="F44" s="9">
        <v>40.901600000000002</v>
      </c>
      <c r="G44" s="9" t="s">
        <v>43</v>
      </c>
      <c r="H44" s="9">
        <v>3.363</v>
      </c>
      <c r="I44" s="9">
        <v>3988.2628</v>
      </c>
      <c r="J44" s="9" t="s">
        <v>44</v>
      </c>
      <c r="K44" s="9">
        <v>3.5760000000000001</v>
      </c>
      <c r="L44" s="9">
        <v>680.90570000000002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43416</v>
      </c>
      <c r="C45" s="8">
        <v>0.63476851851851845</v>
      </c>
      <c r="D45" s="5" t="s">
        <v>42</v>
      </c>
      <c r="E45" s="9">
        <v>2.4430000000000001</v>
      </c>
      <c r="F45" s="9">
        <v>41.271599999999999</v>
      </c>
      <c r="G45" s="9" t="s">
        <v>43</v>
      </c>
      <c r="H45" s="9">
        <v>3.36</v>
      </c>
      <c r="I45" s="9">
        <v>3989.4989999999998</v>
      </c>
      <c r="J45" s="9" t="s">
        <v>44</v>
      </c>
      <c r="K45" s="9">
        <v>3.573</v>
      </c>
      <c r="L45" s="9">
        <v>683.10670000000005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43416</v>
      </c>
      <c r="C46" s="8">
        <v>0.63885416666666661</v>
      </c>
      <c r="D46" s="5" t="s">
        <v>42</v>
      </c>
      <c r="E46" s="9">
        <v>2.4460000000000002</v>
      </c>
      <c r="F46" s="9">
        <v>40.9542</v>
      </c>
      <c r="G46" s="9" t="s">
        <v>43</v>
      </c>
      <c r="H46" s="9">
        <v>3.3660000000000001</v>
      </c>
      <c r="I46" s="9">
        <v>3977.5338000000002</v>
      </c>
      <c r="J46" s="9" t="s">
        <v>44</v>
      </c>
      <c r="K46" s="9">
        <v>3.5830000000000002</v>
      </c>
      <c r="L46" s="9">
        <v>677.22640000000001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43416</v>
      </c>
      <c r="C47" s="8">
        <v>0.64293981481481477</v>
      </c>
      <c r="D47" s="5" t="s">
        <v>42</v>
      </c>
      <c r="E47" s="9">
        <v>2.4460000000000002</v>
      </c>
      <c r="F47" s="9">
        <v>40.736400000000003</v>
      </c>
      <c r="G47" s="9" t="s">
        <v>43</v>
      </c>
      <c r="H47" s="9">
        <v>3.363</v>
      </c>
      <c r="I47" s="9">
        <v>3977.3386999999998</v>
      </c>
      <c r="J47" s="9" t="s">
        <v>44</v>
      </c>
      <c r="K47" s="9">
        <v>3.58</v>
      </c>
      <c r="L47" s="9">
        <v>677.78420000000006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75</v>
      </c>
      <c r="B48" s="28">
        <v>43416</v>
      </c>
      <c r="C48" s="29">
        <v>0.64636574074074071</v>
      </c>
      <c r="D48" s="27" t="s">
        <v>42</v>
      </c>
      <c r="E48" s="30">
        <v>2.4529999999999998</v>
      </c>
      <c r="F48" s="30">
        <v>27.286999999999999</v>
      </c>
      <c r="G48" s="30" t="s">
        <v>43</v>
      </c>
      <c r="H48" s="30">
        <v>3.37</v>
      </c>
      <c r="I48" s="30">
        <v>5390.3876</v>
      </c>
      <c r="J48" s="30" t="s">
        <v>44</v>
      </c>
      <c r="K48" s="30">
        <v>3.5830000000000002</v>
      </c>
      <c r="L48" s="30">
        <v>641.25160000000005</v>
      </c>
      <c r="O48" s="22">
        <f t="shared" ref="O48:O57" si="8">($O$2/$M$2)*F48</f>
        <v>2.7188179629945513</v>
      </c>
      <c r="R48" s="22">
        <f>($R$2/$P$2)*I48</f>
        <v>531.09520893057766</v>
      </c>
      <c r="T48" s="22">
        <f>($S$2/$U$2)*L48</f>
        <v>1108.6718323412231</v>
      </c>
      <c r="AD48" s="7">
        <v>43116</v>
      </c>
    </row>
    <row r="49" spans="1:30" x14ac:dyDescent="0.35">
      <c r="A49" s="27" t="s">
        <v>76</v>
      </c>
      <c r="B49" s="28">
        <v>43416</v>
      </c>
      <c r="C49" s="29">
        <v>0.6500231481481481</v>
      </c>
      <c r="D49" s="27" t="s">
        <v>42</v>
      </c>
      <c r="E49" s="30">
        <v>2.4430000000000001</v>
      </c>
      <c r="F49" s="30">
        <v>19.0244</v>
      </c>
      <c r="G49" s="30" t="s">
        <v>43</v>
      </c>
      <c r="H49" s="30">
        <v>3.363</v>
      </c>
      <c r="I49" s="30">
        <v>4289.0571</v>
      </c>
      <c r="J49" s="30" t="s">
        <v>44</v>
      </c>
      <c r="K49" s="30">
        <v>3.58</v>
      </c>
      <c r="L49" s="30">
        <v>490.88220000000001</v>
      </c>
      <c r="O49" s="22">
        <f t="shared" si="8"/>
        <v>1.8955502787112377</v>
      </c>
      <c r="Q49" s="22">
        <f>($R$2/$P$2)*I49</f>
        <v>422.58513592597262</v>
      </c>
      <c r="U49" s="22">
        <f t="shared" ref="U48:U57" si="9">($S$2/$U$2)*L49</f>
        <v>848.69537656933835</v>
      </c>
      <c r="AD49" s="7">
        <v>43116</v>
      </c>
    </row>
    <row r="50" spans="1:30" x14ac:dyDescent="0.35">
      <c r="A50" s="27" t="s">
        <v>77</v>
      </c>
      <c r="B50" s="28">
        <v>43416</v>
      </c>
      <c r="C50" s="29">
        <v>0.65410879629629626</v>
      </c>
      <c r="D50" s="27" t="s">
        <v>42</v>
      </c>
      <c r="E50" s="30">
        <v>2.44</v>
      </c>
      <c r="F50" s="30">
        <v>18.509599999999999</v>
      </c>
      <c r="G50" s="30" t="s">
        <v>43</v>
      </c>
      <c r="H50" s="30">
        <v>3.36</v>
      </c>
      <c r="I50" s="30">
        <v>4499.0396000000001</v>
      </c>
      <c r="J50" s="30" t="s">
        <v>44</v>
      </c>
      <c r="K50" s="30">
        <v>3.5760000000000001</v>
      </c>
      <c r="L50" s="30">
        <v>495.2201</v>
      </c>
      <c r="O50" s="22">
        <f t="shared" si="8"/>
        <v>1.8442567144737034</v>
      </c>
      <c r="R50" s="22">
        <f t="shared" ref="R48:R57" si="10">($R$2/$P$2)*I50</f>
        <v>443.27394496621025</v>
      </c>
      <c r="U50" s="22">
        <f t="shared" si="9"/>
        <v>856.19525265777702</v>
      </c>
      <c r="AD50" s="7">
        <v>43116</v>
      </c>
    </row>
    <row r="51" spans="1:30" x14ac:dyDescent="0.35">
      <c r="A51" s="27" t="s">
        <v>78</v>
      </c>
      <c r="B51" s="28">
        <v>43416</v>
      </c>
      <c r="C51" s="29">
        <v>0.65819444444444442</v>
      </c>
      <c r="D51" s="27" t="s">
        <v>42</v>
      </c>
      <c r="E51" s="30">
        <v>2.4460000000000002</v>
      </c>
      <c r="F51" s="30">
        <v>18.424600000000002</v>
      </c>
      <c r="G51" s="30" t="s">
        <v>43</v>
      </c>
      <c r="H51" s="30">
        <v>3.363</v>
      </c>
      <c r="I51" s="30">
        <v>4384.5378000000001</v>
      </c>
      <c r="J51" s="30" t="s">
        <v>44</v>
      </c>
      <c r="K51" s="30">
        <v>3.5760000000000001</v>
      </c>
      <c r="L51" s="30">
        <v>475.71260000000001</v>
      </c>
      <c r="O51" s="22">
        <f t="shared" si="8"/>
        <v>1.8357874973793167</v>
      </c>
      <c r="R51" s="22">
        <f t="shared" si="10"/>
        <v>431.99250067936026</v>
      </c>
      <c r="U51" s="22">
        <f t="shared" si="9"/>
        <v>822.46837264781459</v>
      </c>
      <c r="AD51" s="7">
        <v>43116</v>
      </c>
    </row>
    <row r="52" spans="1:30" x14ac:dyDescent="0.35">
      <c r="A52" s="27" t="s">
        <v>79</v>
      </c>
      <c r="B52" s="28">
        <v>43416</v>
      </c>
      <c r="C52" s="29">
        <v>0.66226851851851853</v>
      </c>
      <c r="D52" s="27" t="s">
        <v>42</v>
      </c>
      <c r="E52" s="30">
        <v>2.4460000000000002</v>
      </c>
      <c r="F52" s="30">
        <v>17.670400000000001</v>
      </c>
      <c r="G52" s="30" t="s">
        <v>43</v>
      </c>
      <c r="H52" s="30">
        <v>3.363</v>
      </c>
      <c r="I52" s="30">
        <v>4487.2788</v>
      </c>
      <c r="J52" s="30" t="s">
        <v>44</v>
      </c>
      <c r="K52" s="30">
        <v>3.58</v>
      </c>
      <c r="L52" s="30">
        <v>488.92919999999998</v>
      </c>
      <c r="O52" s="22">
        <f t="shared" si="8"/>
        <v>1.7606406322900621</v>
      </c>
      <c r="R52" s="22">
        <f t="shared" si="10"/>
        <v>442.11519628305609</v>
      </c>
      <c r="U52" s="22">
        <f t="shared" si="9"/>
        <v>845.31879850144355</v>
      </c>
      <c r="AD52" s="7">
        <v>43116</v>
      </c>
    </row>
    <row r="53" spans="1:30" x14ac:dyDescent="0.35">
      <c r="A53" s="27" t="s">
        <v>80</v>
      </c>
      <c r="B53" s="28">
        <v>43416</v>
      </c>
      <c r="C53" s="29">
        <v>0.66635416666666669</v>
      </c>
      <c r="D53" s="27" t="s">
        <v>42</v>
      </c>
      <c r="E53" s="30">
        <v>2.4430000000000001</v>
      </c>
      <c r="F53" s="30">
        <v>19.7303</v>
      </c>
      <c r="G53" s="30" t="s">
        <v>43</v>
      </c>
      <c r="H53" s="30">
        <v>3.363</v>
      </c>
      <c r="I53" s="30">
        <v>3817.0990000000002</v>
      </c>
      <c r="J53" s="30" t="s">
        <v>44</v>
      </c>
      <c r="K53" s="30">
        <v>3.5760000000000001</v>
      </c>
      <c r="L53" s="30">
        <v>488.24239999999998</v>
      </c>
      <c r="O53" s="24">
        <f t="shared" si="8"/>
        <v>1.965884635733917</v>
      </c>
      <c r="R53" s="24">
        <f t="shared" si="10"/>
        <v>376.0848275388766</v>
      </c>
      <c r="U53" s="24">
        <f t="shared" si="9"/>
        <v>844.13137719216036</v>
      </c>
      <c r="AD53" s="7">
        <v>43116</v>
      </c>
    </row>
    <row r="54" spans="1:30" x14ac:dyDescent="0.35">
      <c r="A54" s="27" t="s">
        <v>81</v>
      </c>
      <c r="B54" s="28">
        <v>43416</v>
      </c>
      <c r="C54" s="29">
        <v>0.67043981481481485</v>
      </c>
      <c r="D54" s="27" t="s">
        <v>42</v>
      </c>
      <c r="E54" s="30">
        <v>2.4430000000000001</v>
      </c>
      <c r="F54" s="30">
        <v>19.023199999999999</v>
      </c>
      <c r="G54" s="30" t="s">
        <v>43</v>
      </c>
      <c r="H54" s="30">
        <v>3.363</v>
      </c>
      <c r="I54" s="30">
        <v>3857.3703999999998</v>
      </c>
      <c r="J54" s="30" t="s">
        <v>44</v>
      </c>
      <c r="K54" s="30">
        <v>3.5760000000000001</v>
      </c>
      <c r="L54" s="30">
        <v>478.14490000000001</v>
      </c>
      <c r="O54" s="24">
        <f t="shared" si="8"/>
        <v>1.8954307132934345</v>
      </c>
      <c r="R54" s="24">
        <f t="shared" si="10"/>
        <v>380.05262154258173</v>
      </c>
      <c r="U54" s="24">
        <f t="shared" si="9"/>
        <v>826.67362141102012</v>
      </c>
      <c r="AD54" s="7">
        <v>43116</v>
      </c>
    </row>
    <row r="55" spans="1:30" x14ac:dyDescent="0.35">
      <c r="A55" s="27" t="s">
        <v>82</v>
      </c>
      <c r="B55" s="28">
        <v>43416</v>
      </c>
      <c r="C55" s="29">
        <v>0.67409722222222224</v>
      </c>
      <c r="D55" s="27" t="s">
        <v>42</v>
      </c>
      <c r="E55" s="30">
        <v>2.4430000000000001</v>
      </c>
      <c r="F55" s="30">
        <v>18.4741</v>
      </c>
      <c r="G55" s="30" t="s">
        <v>43</v>
      </c>
      <c r="H55" s="30">
        <v>3.36</v>
      </c>
      <c r="I55" s="30">
        <v>4208.2762000000002</v>
      </c>
      <c r="J55" s="30" t="s">
        <v>44</v>
      </c>
      <c r="K55" s="30">
        <v>3.5760000000000001</v>
      </c>
      <c r="L55" s="30">
        <v>495.25299999999999</v>
      </c>
      <c r="O55" s="24">
        <f t="shared" si="8"/>
        <v>1.8407195708636948</v>
      </c>
      <c r="Q55" s="24">
        <f>($R$2/$P$2)*I55</f>
        <v>414.62608879490915</v>
      </c>
      <c r="T55" s="24">
        <f>($S$2/$U$2)*L55</f>
        <v>856.25213408042612</v>
      </c>
      <c r="AD55" s="7">
        <v>43116</v>
      </c>
    </row>
    <row r="56" spans="1:30" x14ac:dyDescent="0.35">
      <c r="A56" s="27" t="s">
        <v>83</v>
      </c>
      <c r="B56" s="28">
        <v>43416</v>
      </c>
      <c r="C56" s="29">
        <v>0.67817129629629624</v>
      </c>
      <c r="D56" s="27" t="s">
        <v>42</v>
      </c>
      <c r="E56" s="30">
        <v>2.4430000000000001</v>
      </c>
      <c r="F56" s="30">
        <v>18.503</v>
      </c>
      <c r="G56" s="30" t="s">
        <v>43</v>
      </c>
      <c r="H56" s="30">
        <v>3.363</v>
      </c>
      <c r="I56" s="30">
        <v>4172.1185999999998</v>
      </c>
      <c r="J56" s="30" t="s">
        <v>44</v>
      </c>
      <c r="K56" s="30">
        <v>3.5760000000000001</v>
      </c>
      <c r="L56" s="30">
        <v>478.10579999999999</v>
      </c>
      <c r="N56" s="24">
        <f>($O$2/$M$2)*F56</f>
        <v>1.8435991046757865</v>
      </c>
      <c r="R56" s="24">
        <f t="shared" si="10"/>
        <v>411.06361248496285</v>
      </c>
      <c r="U56" s="24">
        <f t="shared" si="9"/>
        <v>826.60602069291724</v>
      </c>
      <c r="AD56" s="7">
        <v>43116</v>
      </c>
    </row>
    <row r="57" spans="1:30" x14ac:dyDescent="0.35">
      <c r="A57" s="27" t="s">
        <v>84</v>
      </c>
      <c r="B57" s="28">
        <v>43416</v>
      </c>
      <c r="C57" s="29">
        <v>0.68182870370370363</v>
      </c>
      <c r="D57" s="27" t="s">
        <v>42</v>
      </c>
      <c r="E57" s="30">
        <v>2.4460000000000002</v>
      </c>
      <c r="F57" s="30">
        <v>18.053999999999998</v>
      </c>
      <c r="G57" s="30" t="s">
        <v>43</v>
      </c>
      <c r="H57" s="30">
        <v>3.3660000000000001</v>
      </c>
      <c r="I57" s="30">
        <v>4194.9480999999996</v>
      </c>
      <c r="J57" s="30" t="s">
        <v>44</v>
      </c>
      <c r="K57" s="30">
        <v>3.58</v>
      </c>
      <c r="L57" s="30">
        <v>467.78269999999998</v>
      </c>
      <c r="M57" s="3"/>
      <c r="N57" s="2"/>
      <c r="O57" s="24">
        <f t="shared" si="8"/>
        <v>1.7988617108477893</v>
      </c>
      <c r="P57" s="3"/>
      <c r="Q57" s="2"/>
      <c r="R57" s="24">
        <f t="shared" si="10"/>
        <v>413.31291976525574</v>
      </c>
      <c r="S57" s="3"/>
      <c r="U57" s="24">
        <f t="shared" si="9"/>
        <v>808.75822087075437</v>
      </c>
      <c r="AD57" s="7">
        <v>43116</v>
      </c>
    </row>
    <row r="58" spans="1:30" x14ac:dyDescent="0.35">
      <c r="A58" s="5" t="s">
        <v>41</v>
      </c>
      <c r="B58" s="7">
        <v>43416</v>
      </c>
      <c r="C58" s="8">
        <v>0.6859143518518519</v>
      </c>
      <c r="D58" s="5" t="s">
        <v>42</v>
      </c>
      <c r="E58" s="9">
        <v>2.4460000000000002</v>
      </c>
      <c r="F58" s="9">
        <v>40.616599999999998</v>
      </c>
      <c r="G58" s="9" t="s">
        <v>43</v>
      </c>
      <c r="H58" s="9">
        <v>3.363</v>
      </c>
      <c r="I58" s="9">
        <v>3941.7548000000002</v>
      </c>
      <c r="J58" s="9" t="s">
        <v>44</v>
      </c>
      <c r="K58" s="9">
        <v>3.5760000000000001</v>
      </c>
      <c r="L58" s="9">
        <v>670.46450000000004</v>
      </c>
      <c r="AD58" s="7">
        <v>43116</v>
      </c>
    </row>
    <row r="59" spans="1:30" x14ac:dyDescent="0.35">
      <c r="A59" s="5" t="s">
        <v>41</v>
      </c>
      <c r="B59" s="7">
        <v>43416</v>
      </c>
      <c r="C59" s="8">
        <v>0.68957175925925929</v>
      </c>
      <c r="D59" s="5" t="s">
        <v>42</v>
      </c>
      <c r="E59" s="9">
        <v>2.4430000000000001</v>
      </c>
      <c r="F59" s="9">
        <v>40.957700000000003</v>
      </c>
      <c r="G59" s="9" t="s">
        <v>43</v>
      </c>
      <c r="H59" s="9">
        <v>3.36</v>
      </c>
      <c r="I59" s="9">
        <v>3987.6161999999999</v>
      </c>
      <c r="J59" s="9" t="s">
        <v>44</v>
      </c>
      <c r="K59" s="9">
        <v>3.573</v>
      </c>
      <c r="L59" s="9">
        <v>667.03859999999997</v>
      </c>
    </row>
    <row r="60" spans="1:30" x14ac:dyDescent="0.35">
      <c r="A60" s="5" t="s">
        <v>41</v>
      </c>
      <c r="B60" s="7">
        <v>43416</v>
      </c>
      <c r="C60" s="8">
        <v>0.69364583333333341</v>
      </c>
      <c r="D60" s="5" t="s">
        <v>42</v>
      </c>
      <c r="E60" s="9">
        <v>2.4430000000000001</v>
      </c>
      <c r="F60" s="9">
        <v>41.047800000000002</v>
      </c>
      <c r="G60" s="9" t="s">
        <v>43</v>
      </c>
      <c r="H60" s="9">
        <v>3.36</v>
      </c>
      <c r="I60" s="9">
        <v>3979.5830000000001</v>
      </c>
      <c r="J60" s="9" t="s">
        <v>44</v>
      </c>
      <c r="K60" s="9">
        <v>3.5760000000000001</v>
      </c>
      <c r="L60" s="9">
        <v>666.98919999999998</v>
      </c>
    </row>
    <row r="61" spans="1:30" x14ac:dyDescent="0.35">
      <c r="A61" s="5" t="s">
        <v>41</v>
      </c>
      <c r="B61" s="7">
        <v>43416</v>
      </c>
      <c r="C61" s="8">
        <v>0.69731481481481483</v>
      </c>
      <c r="D61" s="5" t="s">
        <v>42</v>
      </c>
      <c r="E61" s="9">
        <v>2.4460000000000002</v>
      </c>
      <c r="F61" s="9">
        <v>41.013399999999997</v>
      </c>
      <c r="G61" s="9" t="s">
        <v>43</v>
      </c>
      <c r="H61" s="9">
        <v>3.3660000000000001</v>
      </c>
      <c r="I61" s="9">
        <v>3979.674</v>
      </c>
      <c r="J61" s="9" t="s">
        <v>44</v>
      </c>
      <c r="K61" s="9">
        <v>3.58</v>
      </c>
      <c r="L61" s="9">
        <v>669.3587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2020-04-18T13:09:50Z</dcterms:modified>
</cp:coreProperties>
</file>