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BBB2BD22-4B89-4E57-B027-4AB1DC49667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M2" i="1" l="1"/>
  <c r="O25" i="1" l="1"/>
  <c r="O38" i="1"/>
  <c r="O43" i="1"/>
  <c r="O42" i="1"/>
  <c r="O27" i="1"/>
  <c r="O24" i="1"/>
  <c r="O13" i="1"/>
  <c r="O26" i="1"/>
  <c r="O14" i="1"/>
  <c r="O21" i="1"/>
  <c r="O12" i="1"/>
  <c r="O34" i="1"/>
  <c r="O28" i="1"/>
  <c r="O8" i="1"/>
  <c r="O22" i="1"/>
  <c r="T2" i="1"/>
  <c r="S2" i="1"/>
  <c r="Q2" i="1"/>
  <c r="P2" i="1"/>
  <c r="O51" i="1"/>
  <c r="N2" i="1"/>
  <c r="AE2" i="1" s="1"/>
  <c r="U43" i="1" l="1"/>
  <c r="U24" i="1"/>
  <c r="R39" i="1"/>
  <c r="R43" i="1"/>
  <c r="T57" i="1"/>
  <c r="U49" i="1"/>
  <c r="R48" i="1"/>
  <c r="R25" i="1"/>
  <c r="T51" i="1"/>
  <c r="T35" i="1"/>
  <c r="U42" i="1"/>
  <c r="U41" i="1"/>
  <c r="T8" i="1"/>
  <c r="R13" i="1"/>
  <c r="R24" i="1"/>
  <c r="U54" i="1"/>
  <c r="U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N52" i="1"/>
  <c r="O50" i="1"/>
  <c r="O48" i="1"/>
  <c r="O40" i="1"/>
  <c r="O36" i="1"/>
  <c r="O10" i="1"/>
  <c r="O6" i="1"/>
  <c r="O9" i="1"/>
  <c r="O29" i="1"/>
  <c r="O37" i="1"/>
  <c r="O41" i="1"/>
  <c r="O49" i="1"/>
  <c r="O53" i="1"/>
  <c r="N57" i="1"/>
  <c r="R6" i="1"/>
  <c r="R56" i="1"/>
  <c r="R54" i="1"/>
  <c r="Q52" i="1"/>
  <c r="R50" i="1"/>
  <c r="Q42" i="1"/>
  <c r="R40" i="1"/>
  <c r="Q38" i="1"/>
  <c r="R36" i="1"/>
  <c r="R34" i="1"/>
  <c r="R28" i="1"/>
  <c r="R26" i="1"/>
  <c r="R22" i="1"/>
  <c r="R20" i="1"/>
  <c r="R14" i="1"/>
  <c r="R12" i="1"/>
  <c r="Q10" i="1"/>
  <c r="R8" i="1"/>
  <c r="Q57" i="1"/>
  <c r="R55" i="1"/>
  <c r="R53" i="1"/>
  <c r="R51" i="1"/>
  <c r="R49" i="1"/>
  <c r="R41" i="1"/>
  <c r="R37" i="1"/>
  <c r="R35" i="1"/>
  <c r="Q29" i="1"/>
  <c r="R27" i="1"/>
  <c r="R23" i="1"/>
  <c r="R21" i="1"/>
  <c r="R15" i="1"/>
  <c r="R7" i="1"/>
  <c r="R11" i="1"/>
  <c r="U9" i="1"/>
  <c r="T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<sst xmlns="http://schemas.openxmlformats.org/spreadsheetml/2006/main" count="281" uniqueCount="85">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</sst>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1" sqref="T51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43416</v>
      </c>
      <c r="C2" s="8">
        <v>0.6859143518518519</v>
      </c>
      <c r="D2" s="5" t="s">
        <v>42</v>
      </c>
      <c r="E2" s="9">
        <v>2.4460000000000002</v>
      </c>
      <c r="F2" s="9">
        <v>40.616599999999998</v>
      </c>
      <c r="G2" s="9" t="s">
        <v>43</v>
      </c>
      <c r="H2" s="9">
        <v>3.363</v>
      </c>
      <c r="I2" s="9">
        <v>3941.7548000000002</v>
      </c>
      <c r="J2" s="9" t="s">
        <v>44</v>
      </c>
      <c r="K2" s="9">
        <v>3.5760000000000001</v>
      </c>
      <c r="L2" s="9">
        <v>670.46450000000004</v>
      </c>
      <c r="M2" s="4">
        <f>AVERAGE(F2:F5,F16:F19,F30:F33,F45:F48,F59:F62)</f>
        <v>40.080468421052636</v>
      </c>
      <c r="N2" s="4">
        <f>STDEV(F2:F5,F16:F19,F30:F33,F45:F48,G59:G62)</f>
        <v>5.2889804365893358</v>
      </c>
      <c r="O2" s="4">
        <v>3.9420000000000002</v>
      </c>
      <c r="P2" s="4">
        <f>AVERAGE(I2:I5,I16:I19,I30:I33,I45:I48,I59:I62)</f>
        <v>4001.8788736842098</v>
      </c>
      <c r="Q2" s="4">
        <f>STDEV(I2:I5,I16:I19,I30:I33,I45:I48,I59:I62)</f>
        <v>70.255057689803323</v>
      </c>
      <c r="R2" s="4">
        <v>407.1</v>
      </c>
      <c r="S2" s="4">
        <f>AVERAGE(L2:L5,L16:L19,L30:L33,L45:L48,L59:L62)</f>
        <v>651.02634210526321</v>
      </c>
      <c r="T2" s="4">
        <f>STDEV(L2:L5,L16:L19,L30:L33,L45:L48,L59:L62)</f>
        <v>37.402887254600429</v>
      </c>
      <c r="U2" s="4">
        <v>364</v>
      </c>
      <c r="AD2" s="7">
        <v>43126</v>
      </c>
      <c r="AE2" s="6">
        <f>(N2/M2)^2</f>
        <v>1.7413190219697682E-2</v>
      </c>
      <c r="AF2" s="6">
        <f>(T2/S2)^2</f>
        <v>3.3007538097992468E-3</v>
      </c>
      <c r="AG2" s="6">
        <f>(T2/S2)^2</f>
        <v>3.3007538097992468E-3</v>
      </c>
    </row>
    <row r="3" spans="1:33" x14ac:dyDescent="0.35">
      <c r="A3" s="5" t="s">
        <v>41</v>
      </c>
      <c r="B3" s="7">
        <v>43416</v>
      </c>
      <c r="C3" s="8">
        <v>0.68957175925925929</v>
      </c>
      <c r="D3" s="5" t="s">
        <v>42</v>
      </c>
      <c r="E3" s="9">
        <v>2.4430000000000001</v>
      </c>
      <c r="F3" s="9">
        <v>40.957700000000003</v>
      </c>
      <c r="G3" s="9" t="s">
        <v>43</v>
      </c>
      <c r="H3" s="9">
        <v>3.36</v>
      </c>
      <c r="I3" s="9">
        <v>3987.6161999999999</v>
      </c>
      <c r="J3" s="9" t="s">
        <v>44</v>
      </c>
      <c r="K3" s="9">
        <v>3.573</v>
      </c>
      <c r="L3" s="9">
        <v>667.03859999999997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43416</v>
      </c>
      <c r="C4" s="8">
        <v>0.69364583333333341</v>
      </c>
      <c r="D4" s="5" t="s">
        <v>42</v>
      </c>
      <c r="E4" s="9">
        <v>2.4430000000000001</v>
      </c>
      <c r="F4" s="9">
        <v>41.047800000000002</v>
      </c>
      <c r="G4" s="9" t="s">
        <v>43</v>
      </c>
      <c r="H4" s="9">
        <v>3.36</v>
      </c>
      <c r="I4" s="9">
        <v>3979.5830000000001</v>
      </c>
      <c r="J4" s="9" t="s">
        <v>44</v>
      </c>
      <c r="K4" s="9">
        <v>3.5760000000000001</v>
      </c>
      <c r="L4" s="9">
        <v>666.98919999999998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43416</v>
      </c>
      <c r="C5" s="8">
        <v>0.69731481481481483</v>
      </c>
      <c r="D5" s="5" t="s">
        <v>42</v>
      </c>
      <c r="E5" s="9">
        <v>2.4460000000000002</v>
      </c>
      <c r="F5" s="9">
        <v>41.013399999999997</v>
      </c>
      <c r="G5" s="9" t="s">
        <v>43</v>
      </c>
      <c r="H5" s="9">
        <v>3.3660000000000001</v>
      </c>
      <c r="I5" s="9">
        <v>3979.674</v>
      </c>
      <c r="J5" s="9" t="s">
        <v>44</v>
      </c>
      <c r="K5" s="9">
        <v>3.58</v>
      </c>
      <c r="L5" s="9">
        <v>669.3587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27" t="s">
        <v>45</v>
      </c>
      <c r="B6" s="28">
        <v>43416</v>
      </c>
      <c r="C6" s="29">
        <v>0.70138888888888884</v>
      </c>
      <c r="D6" s="27" t="s">
        <v>42</v>
      </c>
      <c r="E6" s="30">
        <v>2.4430000000000001</v>
      </c>
      <c r="F6" s="30">
        <v>19.8506</v>
      </c>
      <c r="G6" s="30" t="s">
        <v>43</v>
      </c>
      <c r="H6" s="30">
        <v>3.36</v>
      </c>
      <c r="I6" s="30">
        <v>4151.2786999999998</v>
      </c>
      <c r="J6" s="30" t="s">
        <v>44</v>
      </c>
      <c r="K6" s="30">
        <v>3.5760000000000001</v>
      </c>
      <c r="L6" s="30">
        <v>486.4194</v>
      </c>
      <c r="O6" s="10">
        <f t="shared" ref="O6:O15" si="0">($O$2/$M$2)*F6</f>
        <v>1.9523490688271974</v>
      </c>
      <c r="R6" s="10">
        <f t="shared" ref="R6:R15" si="1">($R$2/$P$2)*I6</f>
        <v>422.29802852932562</v>
      </c>
      <c r="U6" s="10">
        <f>($S$2/$U$2)*L6</f>
        <v>869.97758986548581</v>
      </c>
      <c r="V6" s="3">
        <v>0</v>
      </c>
      <c r="W6" s="11" t="s">
        <v>33</v>
      </c>
      <c r="X6" s="2">
        <f>SLOPE(O6:O10,$V$6:$V$10)</f>
        <v>-1.4164675772646328E-3</v>
      </c>
      <c r="Y6" s="2">
        <f>RSQ(O6:O10,$V$6:$V$10)</f>
        <v>0.66373660466651463</v>
      </c>
      <c r="Z6" s="2">
        <f>SLOPE($R6:$R10,$V$6:$V$10)</f>
        <v>5.2053302123615959</v>
      </c>
      <c r="AA6" s="2">
        <f>RSQ(R6:R10,$V$6:$V$10)</f>
        <v>0.89899050152280935</v>
      </c>
      <c r="AB6" s="2">
        <f>SLOPE(U6:U10,$V$6:$V$10)</f>
        <v>-0.75649439806022201</v>
      </c>
      <c r="AC6" s="2">
        <f>RSQ(U6:U10,$V$6:$V$10)</f>
        <v>0.96724167581099141</v>
      </c>
      <c r="AD6" s="7">
        <v>43126</v>
      </c>
      <c r="AE6" s="2"/>
    </row>
    <row r="7" spans="1:33" x14ac:dyDescent="0.35">
      <c r="A7" s="27" t="s">
        <v>46</v>
      </c>
      <c r="B7" s="28">
        <v>43416</v>
      </c>
      <c r="C7" s="29">
        <v>0.70504629629629623</v>
      </c>
      <c r="D7" s="27" t="s">
        <v>42</v>
      </c>
      <c r="E7" s="30">
        <v>2.4430000000000001</v>
      </c>
      <c r="F7" s="30">
        <v>19.8462</v>
      </c>
      <c r="G7" s="30" t="s">
        <v>43</v>
      </c>
      <c r="H7" s="30">
        <v>3.363</v>
      </c>
      <c r="I7" s="30">
        <v>5073.1184000000003</v>
      </c>
      <c r="J7" s="30" t="s">
        <v>44</v>
      </c>
      <c r="K7" s="30">
        <v>3.58</v>
      </c>
      <c r="L7" s="30">
        <v>480.64600000000002</v>
      </c>
      <c r="O7" s="10">
        <f t="shared" si="0"/>
        <v>1.9519163193937878</v>
      </c>
      <c r="R7" s="10">
        <f t="shared" si="1"/>
        <v>516.0742155943052</v>
      </c>
      <c r="U7" s="10">
        <f>($S$2/$U$2)*L7</f>
        <v>859.65166820748993</v>
      </c>
      <c r="V7" s="3">
        <v>10</v>
      </c>
      <c r="W7" s="13" t="s">
        <v>34</v>
      </c>
      <c r="X7" s="2">
        <f>SLOPE($O11:$O15,$V$6:$V$10)</f>
        <v>-8.2871516497929677E-4</v>
      </c>
      <c r="Y7" s="2">
        <f>RSQ(O11:O15,$V$6:$V$10)</f>
        <v>0.33943649091505607</v>
      </c>
      <c r="Z7" s="2">
        <f>SLOPE($R11:$R15,$V$6:$V$10)</f>
        <v>1.5554689612755124</v>
      </c>
      <c r="AA7" s="2">
        <f>RSQ(R11:R15,$V$6:$V$10)</f>
        <v>0.98676967413515626</v>
      </c>
      <c r="AB7" s="2">
        <f>SLOPE(U11:U15,$V$6:$V$10)</f>
        <v>-0.30879574462500048</v>
      </c>
      <c r="AC7" s="2">
        <f>RSQ(U11:U15,$V$6:$V$10)</f>
        <v>0.91216682898171364</v>
      </c>
      <c r="AD7" s="7">
        <v>43126</v>
      </c>
      <c r="AE7" s="2"/>
    </row>
    <row r="8" spans="1:33" x14ac:dyDescent="0.35">
      <c r="A8" s="27" t="s">
        <v>47</v>
      </c>
      <c r="B8" s="28">
        <v>43416</v>
      </c>
      <c r="C8" s="29">
        <v>0.70870370370370372</v>
      </c>
      <c r="D8" s="27" t="s">
        <v>42</v>
      </c>
      <c r="E8" s="30">
        <v>2.4460000000000002</v>
      </c>
      <c r="F8" s="30">
        <v>19.962599999999998</v>
      </c>
      <c r="G8" s="30" t="s">
        <v>43</v>
      </c>
      <c r="H8" s="30">
        <v>3.3660000000000001</v>
      </c>
      <c r="I8" s="30">
        <v>5542.9880000000003</v>
      </c>
      <c r="J8" s="30" t="s">
        <v>44</v>
      </c>
      <c r="K8" s="30">
        <v>3.58</v>
      </c>
      <c r="L8" s="30">
        <v>498.22980000000001</v>
      </c>
      <c r="O8" s="10">
        <f t="shared" si="0"/>
        <v>1.9633645089503495</v>
      </c>
      <c r="R8" s="10">
        <f t="shared" si="1"/>
        <v>563.87274228581907</v>
      </c>
      <c r="T8" s="10">
        <f>($S$2/$U$2)*L8</f>
        <v>891.10089071933203</v>
      </c>
      <c r="V8" s="3">
        <v>20</v>
      </c>
      <c r="W8" s="15" t="s">
        <v>35</v>
      </c>
      <c r="X8" s="2">
        <f>SLOPE($O20:$O24,$V$6:$V$10)</f>
        <v>-1.0931840800788972E-3</v>
      </c>
      <c r="Y8" s="2">
        <f>RSQ(O20:O24,$V$6:$V$10)</f>
        <v>0.92027288350862602</v>
      </c>
      <c r="Z8" s="2">
        <f>SLOPE($R20:$R24,$V$6:$V$10)</f>
        <v>4.7749953980011179</v>
      </c>
      <c r="AA8" s="2">
        <f>RSQ(R20:R24,$V$6:$V$10)</f>
        <v>0.84365295903299664</v>
      </c>
      <c r="AB8" s="2">
        <f>SLOPE($U20:$U24,$V$6:$V$10)</f>
        <v>1.9223788418041476</v>
      </c>
      <c r="AC8" s="2">
        <f>RSQ(U20:U24,$V$6:$V$10)</f>
        <v>0.8057254992469145</v>
      </c>
      <c r="AD8" s="7">
        <v>43126</v>
      </c>
      <c r="AE8" s="2"/>
    </row>
    <row r="9" spans="1:33" x14ac:dyDescent="0.35">
      <c r="A9" s="27" t="s">
        <v>48</v>
      </c>
      <c r="B9" s="28">
        <v>43416</v>
      </c>
      <c r="C9" s="29">
        <v>0.71278935185185188</v>
      </c>
      <c r="D9" s="27" t="s">
        <v>42</v>
      </c>
      <c r="E9" s="30">
        <v>2.44</v>
      </c>
      <c r="F9" s="30">
        <v>19.451599999999999</v>
      </c>
      <c r="G9" s="30" t="s">
        <v>43</v>
      </c>
      <c r="H9" s="30">
        <v>3.36</v>
      </c>
      <c r="I9" s="30">
        <v>5700.3053</v>
      </c>
      <c r="J9" s="30" t="s">
        <v>44</v>
      </c>
      <c r="K9" s="30">
        <v>3.573</v>
      </c>
      <c r="L9" s="30">
        <v>475.17309999999998</v>
      </c>
      <c r="O9" s="10">
        <f t="shared" si="0"/>
        <v>1.9131065633884674</v>
      </c>
      <c r="R9" s="10">
        <f t="shared" si="1"/>
        <v>579.87619337754086</v>
      </c>
      <c r="U9" s="10">
        <f t="shared" ref="U8:U15" si="2">($S$2/$U$2)*L9</f>
        <v>849.86320098851218</v>
      </c>
      <c r="V9" s="3">
        <v>30</v>
      </c>
      <c r="W9" s="18" t="s">
        <v>36</v>
      </c>
      <c r="X9" s="2">
        <f>SLOPE($O25:$O29,$V$6:$V$10)</f>
        <v>1.7904024285880739E-3</v>
      </c>
      <c r="Y9" s="2">
        <f>RSQ(O25:O29,$V$6:$V$10)</f>
        <v>7.527826179464886E-2</v>
      </c>
      <c r="Z9" s="2">
        <f>SLOPE($R25:$R29,$V$6:$V$10)</f>
        <v>18.288544986150757</v>
      </c>
      <c r="AA9" s="2">
        <f>RSQ(R25:R29,$V$6:$V$10)</f>
        <v>0.88080933259655847</v>
      </c>
      <c r="AB9" s="2">
        <f>SLOPE(U25:U29,$V$6:$V$10)</f>
        <v>0.97978749073279114</v>
      </c>
      <c r="AC9" s="2">
        <f>RSQ(U25:U29,$V$6:$V$10)</f>
        <v>0.49894830565717535</v>
      </c>
      <c r="AD9" s="7">
        <v>43126</v>
      </c>
      <c r="AE9" s="2"/>
    </row>
    <row r="10" spans="1:33" x14ac:dyDescent="0.35">
      <c r="A10" s="27" t="s">
        <v>49</v>
      </c>
      <c r="B10" s="28">
        <v>43416</v>
      </c>
      <c r="C10" s="29">
        <v>0.71687499999999993</v>
      </c>
      <c r="D10" s="27" t="s">
        <v>42</v>
      </c>
      <c r="E10" s="30">
        <v>2.4460000000000002</v>
      </c>
      <c r="F10" s="30">
        <v>19.3278</v>
      </c>
      <c r="G10" s="30" t="s">
        <v>43</v>
      </c>
      <c r="H10" s="30">
        <v>3.3660000000000001</v>
      </c>
      <c r="I10" s="30">
        <v>5569.3977000000004</v>
      </c>
      <c r="J10" s="30" t="s">
        <v>44</v>
      </c>
      <c r="K10" s="30">
        <v>3.5830000000000002</v>
      </c>
      <c r="L10" s="30">
        <v>468.00740000000002</v>
      </c>
      <c r="O10" s="10">
        <f t="shared" si="0"/>
        <v>1.900930567966626</v>
      </c>
      <c r="Q10" s="10">
        <f>($R$2/$P$2)*I10</f>
        <v>566.55932756472384</v>
      </c>
      <c r="U10" s="10">
        <f t="shared" si="2"/>
        <v>837.04710357196359</v>
      </c>
      <c r="V10" s="3">
        <v>40</v>
      </c>
      <c r="W10" s="20" t="s">
        <v>37</v>
      </c>
      <c r="X10" s="2">
        <f>SLOPE($O34:$O38,$V$6:$V$10)</f>
        <v>-1.9543554525639118E-3</v>
      </c>
      <c r="Y10" s="2">
        <f>RSQ(O34:O38,$V$6:$V$10)</f>
        <v>0.5625612032359556</v>
      </c>
      <c r="Z10" s="2">
        <f>SLOPE($R34:$R38,$V$6:$V$10)</f>
        <v>6.7739575891369546</v>
      </c>
      <c r="AA10" s="2">
        <f>RSQ(R34:R38,$V$6:$V$10)</f>
        <v>0.93633182996226261</v>
      </c>
      <c r="AB10" s="2">
        <f>SLOPE(U34:U38,$V$6:$V$10)</f>
        <v>-1.5676816519832291</v>
      </c>
      <c r="AC10" s="2">
        <f>RSQ(U34:U38,$V$6:$V$10)</f>
        <v>0.86851081874789549</v>
      </c>
      <c r="AD10" s="7">
        <v>43126</v>
      </c>
      <c r="AE10" s="2"/>
    </row>
    <row r="11" spans="1:33" x14ac:dyDescent="0.35">
      <c r="A11" s="27" t="s">
        <v>50</v>
      </c>
      <c r="B11" s="28">
        <v>43416</v>
      </c>
      <c r="C11" s="29">
        <v>0.72052083333333339</v>
      </c>
      <c r="D11" s="27" t="s">
        <v>42</v>
      </c>
      <c r="E11" s="30">
        <v>2.4460000000000002</v>
      </c>
      <c r="F11" s="30">
        <v>20.019600000000001</v>
      </c>
      <c r="G11" s="30" t="s">
        <v>43</v>
      </c>
      <c r="H11" s="30">
        <v>3.3660000000000001</v>
      </c>
      <c r="I11" s="30">
        <v>4276.9070000000002</v>
      </c>
      <c r="J11" s="30" t="s">
        <v>44</v>
      </c>
      <c r="K11" s="30">
        <v>3.573</v>
      </c>
      <c r="L11" s="30">
        <v>460.77719999999999</v>
      </c>
      <c r="O11" s="12">
        <f t="shared" si="0"/>
        <v>1.9689705811558826</v>
      </c>
      <c r="R11" s="12">
        <f t="shared" si="1"/>
        <v>435.07784584621425</v>
      </c>
      <c r="T11" s="12">
        <f>($S$2/$U$2)*L11</f>
        <v>824.11564571842109</v>
      </c>
      <c r="V11" s="3"/>
      <c r="W11" s="21" t="s">
        <v>38</v>
      </c>
      <c r="X11" s="2">
        <f>SLOPE($O39:$O43,$V$6:$V$10)</f>
        <v>-2.2013176860392301E-3</v>
      </c>
      <c r="Y11" s="2">
        <f>RSQ(O39:O43,$V$6:$V$10)</f>
        <v>0.87867213406055744</v>
      </c>
      <c r="Z11" s="2">
        <f>SLOPE($R39:$R43,$V$6:$V$10)</f>
        <v>2.3560532349731247</v>
      </c>
      <c r="AA11" s="2">
        <f>RSQ(R39:R43,$V$6:$V$10)</f>
        <v>0.93835195779949954</v>
      </c>
      <c r="AB11" s="2">
        <f>SLOPE($U39:$U43,$V$6:$V$10)</f>
        <v>0.25299706379807729</v>
      </c>
      <c r="AC11" s="2">
        <f>RSQ(U39:U43,$V$6:$V$10)</f>
        <v>3.6803198406200256E-2</v>
      </c>
      <c r="AD11" s="7">
        <v>43126</v>
      </c>
      <c r="AE11" s="2"/>
    </row>
    <row r="12" spans="1:33" x14ac:dyDescent="0.35">
      <c r="A12" s="27" t="s">
        <v>51</v>
      </c>
      <c r="B12" s="28">
        <v>43416</v>
      </c>
      <c r="C12" s="29">
        <v>0.72460648148148143</v>
      </c>
      <c r="D12" s="27" t="s">
        <v>42</v>
      </c>
      <c r="E12" s="30">
        <v>2.4430000000000001</v>
      </c>
      <c r="F12" s="30">
        <v>20.068200000000001</v>
      </c>
      <c r="G12" s="30" t="s">
        <v>43</v>
      </c>
      <c r="H12" s="30">
        <v>3.363</v>
      </c>
      <c r="I12" s="30">
        <v>4496.3833999999997</v>
      </c>
      <c r="J12" s="30" t="s">
        <v>44</v>
      </c>
      <c r="K12" s="30">
        <v>3.5760000000000001</v>
      </c>
      <c r="L12" s="30">
        <v>476.87090000000001</v>
      </c>
      <c r="O12" s="12">
        <f t="shared" si="0"/>
        <v>1.9737504953521789</v>
      </c>
      <c r="R12" s="12">
        <f t="shared" si="1"/>
        <v>457.40456918298116</v>
      </c>
      <c r="U12" s="12">
        <f t="shared" si="2"/>
        <v>852.89977385561747</v>
      </c>
      <c r="V12" s="3"/>
      <c r="W12" s="23" t="s">
        <v>39</v>
      </c>
      <c r="X12" s="2">
        <f>SLOPE($O48:$O52,$V$6:$V$10)</f>
        <v>-3.5372348574033152E-3</v>
      </c>
      <c r="Y12" s="2">
        <f>RSQ(O48:O52,$V$6:$V$10)</f>
        <v>0.88288105942787265</v>
      </c>
      <c r="Z12" s="2">
        <f>SLOPE($R48:$R52,$V$6:$V$10)</f>
        <v>2.1837932197968901</v>
      </c>
      <c r="AA12" s="2">
        <f>RSQ(R48:R52,$V$6:$V$10)</f>
        <v>0.97084577249902815</v>
      </c>
      <c r="AB12" s="2">
        <f>SLOPE(U48:U52,$V$6:$V$10)</f>
        <v>-1.1407064854222064</v>
      </c>
      <c r="AC12" s="2">
        <f>RSQ(U48:U52,$V$6:$V$10)</f>
        <v>0.84465038488190025</v>
      </c>
      <c r="AD12" s="7">
        <v>43126</v>
      </c>
      <c r="AE12" s="2"/>
    </row>
    <row r="13" spans="1:33" x14ac:dyDescent="0.35">
      <c r="A13" s="27" t="s">
        <v>52</v>
      </c>
      <c r="B13" s="28">
        <v>43416</v>
      </c>
      <c r="C13" s="29">
        <v>0.72826388888888882</v>
      </c>
      <c r="D13" s="27" t="s">
        <v>42</v>
      </c>
      <c r="E13" s="30">
        <v>2.4430000000000001</v>
      </c>
      <c r="F13" s="30">
        <v>20.165400000000002</v>
      </c>
      <c r="G13" s="30" t="s">
        <v>43</v>
      </c>
      <c r="H13" s="30">
        <v>3.363</v>
      </c>
      <c r="I13" s="30">
        <v>4586.4260000000004</v>
      </c>
      <c r="J13" s="30" t="s">
        <v>44</v>
      </c>
      <c r="K13" s="30">
        <v>3.5760000000000001</v>
      </c>
      <c r="L13" s="30">
        <v>475.22570000000002</v>
      </c>
      <c r="O13" s="12">
        <f t="shared" si="0"/>
        <v>1.983310323744772</v>
      </c>
      <c r="R13" s="12">
        <f t="shared" si="1"/>
        <v>466.56435227912812</v>
      </c>
      <c r="U13" s="12">
        <f t="shared" si="2"/>
        <v>849.95727787201429</v>
      </c>
      <c r="V13" s="3"/>
      <c r="W13" s="25" t="s">
        <v>40</v>
      </c>
      <c r="X13" s="2">
        <f>SLOPE($O53:$O57,$V$6:$V$10)</f>
        <v>-6.1853663334378252E-4</v>
      </c>
      <c r="Y13" s="2">
        <f>RSQ(O53:O57,$V$6:$V$10)</f>
        <v>7.1397326338840827E-2</v>
      </c>
      <c r="Z13" s="2">
        <f>SLOPE($R53:$R57,$V$6:$V$10)</f>
        <v>0.99940805542621836</v>
      </c>
      <c r="AA13" s="2">
        <f>RSQ(R53:R57,$V$6:$V$10)</f>
        <v>0.7294579584046651</v>
      </c>
      <c r="AB13" s="2">
        <f>SLOPE(U53:U57,$V$6:$V$10)</f>
        <v>0.19006034414878287</v>
      </c>
      <c r="AC13" s="2">
        <f>RSQ(U53:U57,$V$6:$V$10)</f>
        <v>2.7145545812790692E-2</v>
      </c>
      <c r="AD13" s="7">
        <v>43126</v>
      </c>
      <c r="AE13" s="2"/>
    </row>
    <row r="14" spans="1:33" x14ac:dyDescent="0.35">
      <c r="A14" s="27" t="s">
        <v>53</v>
      </c>
      <c r="B14" s="28">
        <v>43416</v>
      </c>
      <c r="C14" s="29">
        <v>0.73192129629629632</v>
      </c>
      <c r="D14" s="27" t="s">
        <v>42</v>
      </c>
      <c r="E14" s="30">
        <v>2.4430000000000001</v>
      </c>
      <c r="F14" s="30">
        <v>19.585599999999999</v>
      </c>
      <c r="G14" s="30" t="s">
        <v>43</v>
      </c>
      <c r="H14" s="30">
        <v>3.363</v>
      </c>
      <c r="I14" s="30">
        <v>4741.4409999999998</v>
      </c>
      <c r="J14" s="30" t="s">
        <v>44</v>
      </c>
      <c r="K14" s="30">
        <v>3.58</v>
      </c>
      <c r="L14" s="30">
        <v>472.24849999999998</v>
      </c>
      <c r="O14" s="12">
        <f t="shared" si="0"/>
        <v>1.9262857506786675</v>
      </c>
      <c r="R14" s="12">
        <f t="shared" si="1"/>
        <v>482.33359679949081</v>
      </c>
      <c r="U14" s="12">
        <f t="shared" si="2"/>
        <v>844.63245472444328</v>
      </c>
      <c r="AD14" s="7">
        <v>43126</v>
      </c>
    </row>
    <row r="15" spans="1:33" x14ac:dyDescent="0.35">
      <c r="A15" s="27" t="s">
        <v>54</v>
      </c>
      <c r="B15" s="28">
        <v>43416</v>
      </c>
      <c r="C15" s="29">
        <v>0.73557870370370371</v>
      </c>
      <c r="D15" s="27" t="s">
        <v>42</v>
      </c>
      <c r="E15" s="30">
        <v>2.4500000000000002</v>
      </c>
      <c r="F15" s="30">
        <v>19.839600000000001</v>
      </c>
      <c r="G15" s="30" t="s">
        <v>43</v>
      </c>
      <c r="H15" s="30">
        <v>3.37</v>
      </c>
      <c r="I15" s="30">
        <v>4918.9075999999995</v>
      </c>
      <c r="J15" s="30" t="s">
        <v>44</v>
      </c>
      <c r="K15" s="30">
        <v>3.5830000000000002</v>
      </c>
      <c r="L15" s="30">
        <v>472.10820000000001</v>
      </c>
      <c r="O15" s="12">
        <f t="shared" si="0"/>
        <v>1.9512671952436735</v>
      </c>
      <c r="R15" s="12">
        <f t="shared" si="1"/>
        <v>500.38678010173504</v>
      </c>
      <c r="U15" s="12">
        <f t="shared" si="2"/>
        <v>844.38152341730779</v>
      </c>
      <c r="AD15" s="7">
        <v>43126</v>
      </c>
    </row>
    <row r="16" spans="1:33" x14ac:dyDescent="0.35">
      <c r="A16" s="5" t="s">
        <v>41</v>
      </c>
      <c r="B16" s="7">
        <v>43416</v>
      </c>
      <c r="C16" s="8">
        <v>0.73923611111111109</v>
      </c>
      <c r="D16" s="5" t="s">
        <v>42</v>
      </c>
      <c r="E16" s="9">
        <v>2.4430000000000001</v>
      </c>
      <c r="F16" s="9">
        <v>41.181899999999999</v>
      </c>
      <c r="G16" s="9" t="s">
        <v>43</v>
      </c>
      <c r="H16" s="9">
        <v>3.363</v>
      </c>
      <c r="I16" s="9">
        <v>3998.7748999999999</v>
      </c>
      <c r="J16" s="9" t="s">
        <v>44</v>
      </c>
      <c r="K16" s="9">
        <v>3.5760000000000001</v>
      </c>
      <c r="L16" s="9">
        <v>666.69060000000002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43416</v>
      </c>
      <c r="C17" s="8">
        <v>0.74289351851851848</v>
      </c>
      <c r="D17" s="5" t="s">
        <v>42</v>
      </c>
      <c r="E17" s="9">
        <v>2.44</v>
      </c>
      <c r="F17" s="9">
        <v>41.4604</v>
      </c>
      <c r="G17" s="9" t="s">
        <v>43</v>
      </c>
      <c r="H17" s="9">
        <v>3.36</v>
      </c>
      <c r="I17" s="9">
        <v>3998.2862</v>
      </c>
      <c r="J17" s="9" t="s">
        <v>44</v>
      </c>
      <c r="K17" s="9">
        <v>3.573</v>
      </c>
      <c r="L17" s="9">
        <v>665.06110000000001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43416</v>
      </c>
      <c r="C18" s="8">
        <v>0.74697916666666664</v>
      </c>
      <c r="D18" s="5" t="s">
        <v>42</v>
      </c>
      <c r="E18" s="9">
        <v>2.4460000000000002</v>
      </c>
      <c r="F18" s="9">
        <v>41.027000000000001</v>
      </c>
      <c r="G18" s="9" t="s">
        <v>43</v>
      </c>
      <c r="H18" s="9">
        <v>3.3660000000000001</v>
      </c>
      <c r="I18" s="9">
        <v>3978.9764</v>
      </c>
      <c r="J18" s="9" t="s">
        <v>44</v>
      </c>
      <c r="K18" s="9">
        <v>3.58</v>
      </c>
      <c r="L18" s="9">
        <v>662.4751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43416</v>
      </c>
      <c r="C19" s="8">
        <v>0.75105324074074076</v>
      </c>
      <c r="D19" s="5" t="s">
        <v>42</v>
      </c>
      <c r="E19" s="9">
        <v>2.4430000000000001</v>
      </c>
      <c r="F19" s="9">
        <v>41.064</v>
      </c>
      <c r="G19" s="9" t="s">
        <v>43</v>
      </c>
      <c r="H19" s="9">
        <v>3.363</v>
      </c>
      <c r="I19" s="9">
        <v>3963.8240000000001</v>
      </c>
      <c r="J19" s="9" t="s">
        <v>44</v>
      </c>
      <c r="K19" s="9">
        <v>3.5760000000000001</v>
      </c>
      <c r="L19" s="9">
        <v>656.50239999999997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27" t="s">
        <v>55</v>
      </c>
      <c r="B20" s="28">
        <v>43416</v>
      </c>
      <c r="C20" s="29">
        <v>0.75513888888888892</v>
      </c>
      <c r="D20" s="27" t="s">
        <v>42</v>
      </c>
      <c r="E20" s="30">
        <v>2.4460000000000002</v>
      </c>
      <c r="F20" s="30">
        <v>19.956</v>
      </c>
      <c r="G20" s="30" t="s">
        <v>43</v>
      </c>
      <c r="H20" s="30">
        <v>3.3660000000000001</v>
      </c>
      <c r="I20" s="30">
        <v>4284.6502</v>
      </c>
      <c r="J20" s="30" t="s">
        <v>44</v>
      </c>
      <c r="K20" s="30">
        <v>3.5760000000000001</v>
      </c>
      <c r="L20" s="30">
        <v>486.46899999999999</v>
      </c>
      <c r="N20" s="14">
        <f>($O$2/$M$2)*F20</f>
        <v>1.9627153848002352</v>
      </c>
      <c r="P20" s="3"/>
      <c r="R20" s="14">
        <f t="shared" ref="R20:R29" si="3">($R$2/$P$2)*I20</f>
        <v>435.86554003174513</v>
      </c>
      <c r="S20" s="3"/>
      <c r="U20" s="14">
        <f t="shared" ref="U20:U29" si="4">($S$2/$U$2)*L20</f>
        <v>870.06630114726727</v>
      </c>
      <c r="AD20" s="7">
        <v>43126</v>
      </c>
    </row>
    <row r="21" spans="1:30" x14ac:dyDescent="0.35">
      <c r="A21" s="27" t="s">
        <v>56</v>
      </c>
      <c r="B21" s="28">
        <v>43416</v>
      </c>
      <c r="C21" s="29">
        <v>0.7587962962962963</v>
      </c>
      <c r="D21" s="27" t="s">
        <v>42</v>
      </c>
      <c r="E21" s="30">
        <v>2.4460000000000002</v>
      </c>
      <c r="F21" s="30">
        <v>20.180499999999999</v>
      </c>
      <c r="G21" s="30" t="s">
        <v>43</v>
      </c>
      <c r="H21" s="30">
        <v>3.363</v>
      </c>
      <c r="I21" s="30">
        <v>5481.4309999999996</v>
      </c>
      <c r="J21" s="30" t="s">
        <v>44</v>
      </c>
      <c r="K21" s="30">
        <v>3.5760000000000001</v>
      </c>
      <c r="L21" s="30">
        <v>516.48689999999999</v>
      </c>
      <c r="O21" s="14">
        <f t="shared" ref="O20:O29" si="5">($O$2/$M$2)*F21</f>
        <v>1.984795441118518</v>
      </c>
      <c r="P21" s="3"/>
      <c r="R21" s="14">
        <f t="shared" si="3"/>
        <v>557.61071999804062</v>
      </c>
      <c r="S21" s="3"/>
      <c r="U21" s="14">
        <f t="shared" si="4"/>
        <v>923.7543331106782</v>
      </c>
      <c r="AD21" s="7">
        <v>43126</v>
      </c>
    </row>
    <row r="22" spans="1:30" x14ac:dyDescent="0.35">
      <c r="A22" s="27" t="s">
        <v>57</v>
      </c>
      <c r="B22" s="28">
        <v>43416</v>
      </c>
      <c r="C22" s="29">
        <v>0.76288194444444446</v>
      </c>
      <c r="D22" s="27" t="s">
        <v>42</v>
      </c>
      <c r="E22" s="30">
        <v>2.44</v>
      </c>
      <c r="F22" s="30">
        <v>20.1554</v>
      </c>
      <c r="G22" s="30" t="s">
        <v>43</v>
      </c>
      <c r="H22" s="30">
        <v>3.36</v>
      </c>
      <c r="I22" s="30">
        <v>5849.1315999999997</v>
      </c>
      <c r="J22" s="30" t="s">
        <v>44</v>
      </c>
      <c r="K22" s="30">
        <v>3.573</v>
      </c>
      <c r="L22" s="30">
        <v>518.34199999999998</v>
      </c>
      <c r="O22" s="14">
        <f t="shared" si="5"/>
        <v>1.9823268023052045</v>
      </c>
      <c r="P22" s="3"/>
      <c r="R22" s="14">
        <f t="shared" si="3"/>
        <v>595.01587867096953</v>
      </c>
      <c r="S22" s="3"/>
      <c r="U22" s="14">
        <f t="shared" si="4"/>
        <v>927.07224236133607</v>
      </c>
      <c r="AD22" s="7">
        <v>43126</v>
      </c>
    </row>
    <row r="23" spans="1:30" x14ac:dyDescent="0.35">
      <c r="A23" s="27" t="s">
        <v>58</v>
      </c>
      <c r="B23" s="28">
        <v>43416</v>
      </c>
      <c r="C23" s="29">
        <v>0.76696759259259262</v>
      </c>
      <c r="D23" s="27" t="s">
        <v>42</v>
      </c>
      <c r="E23" s="30">
        <v>2.4460000000000002</v>
      </c>
      <c r="F23" s="30">
        <v>19.951699999999999</v>
      </c>
      <c r="G23" s="30" t="s">
        <v>43</v>
      </c>
      <c r="H23" s="30">
        <v>3.3660000000000001</v>
      </c>
      <c r="I23" s="30">
        <v>6189.6458000000002</v>
      </c>
      <c r="J23" s="30" t="s">
        <v>44</v>
      </c>
      <c r="K23" s="30">
        <v>3.58</v>
      </c>
      <c r="L23" s="30">
        <v>517.88440000000003</v>
      </c>
      <c r="O23" s="14">
        <f t="shared" si="5"/>
        <v>1.9622924705812212</v>
      </c>
      <c r="P23" s="3"/>
      <c r="R23" s="14">
        <f t="shared" si="3"/>
        <v>629.65544053566452</v>
      </c>
      <c r="S23" s="3"/>
      <c r="U23" s="14">
        <f t="shared" si="4"/>
        <v>926.25380924554668</v>
      </c>
      <c r="AD23" s="7">
        <v>43126</v>
      </c>
    </row>
    <row r="24" spans="1:30" x14ac:dyDescent="0.35">
      <c r="A24" s="27" t="s">
        <v>59</v>
      </c>
      <c r="B24" s="28">
        <v>43416</v>
      </c>
      <c r="C24" s="29">
        <v>0.77105324074074078</v>
      </c>
      <c r="D24" s="27" t="s">
        <v>42</v>
      </c>
      <c r="E24" s="30">
        <v>2.4430000000000001</v>
      </c>
      <c r="F24" s="30">
        <v>19.8779</v>
      </c>
      <c r="G24" s="30" t="s">
        <v>43</v>
      </c>
      <c r="H24" s="30">
        <v>3.363</v>
      </c>
      <c r="I24" s="30">
        <v>6277.5033999999996</v>
      </c>
      <c r="J24" s="30" t="s">
        <v>44</v>
      </c>
      <c r="K24" s="30">
        <v>3.5760000000000001</v>
      </c>
      <c r="L24" s="30">
        <v>539.51199999999994</v>
      </c>
      <c r="O24" s="14">
        <f t="shared" si="5"/>
        <v>1.9550340823572159</v>
      </c>
      <c r="P24" s="3"/>
      <c r="R24" s="14">
        <f t="shared" si="3"/>
        <v>638.5929496629891</v>
      </c>
      <c r="S24" s="3"/>
      <c r="U24" s="14">
        <f t="shared" si="4"/>
        <v>964.93550517004041</v>
      </c>
      <c r="AD24" s="7">
        <v>43126</v>
      </c>
    </row>
    <row r="25" spans="1:30" x14ac:dyDescent="0.35">
      <c r="A25" s="27" t="s">
        <v>60</v>
      </c>
      <c r="B25" s="28">
        <v>43416</v>
      </c>
      <c r="C25" s="29">
        <v>0.77471064814814816</v>
      </c>
      <c r="D25" s="27" t="s">
        <v>42</v>
      </c>
      <c r="E25" s="30">
        <v>2.4430000000000001</v>
      </c>
      <c r="F25" s="30">
        <v>20.584800000000001</v>
      </c>
      <c r="G25" s="30" t="s">
        <v>43</v>
      </c>
      <c r="H25" s="30">
        <v>3.36</v>
      </c>
      <c r="I25" s="30">
        <v>4211.8761000000004</v>
      </c>
      <c r="J25" s="30" t="s">
        <v>44</v>
      </c>
      <c r="K25" s="30">
        <v>3.5760000000000001</v>
      </c>
      <c r="L25" s="30">
        <v>464.60120000000001</v>
      </c>
      <c r="O25" s="17">
        <f t="shared" si="5"/>
        <v>2.0245592129202188</v>
      </c>
      <c r="P25" s="3"/>
      <c r="R25" s="17">
        <f t="shared" si="3"/>
        <v>428.46243337981258</v>
      </c>
      <c r="S25" s="3"/>
      <c r="U25" s="17">
        <f t="shared" si="4"/>
        <v>830.95499937834018</v>
      </c>
      <c r="AD25" s="7">
        <v>43126</v>
      </c>
    </row>
    <row r="26" spans="1:30" x14ac:dyDescent="0.35">
      <c r="A26" s="27" t="s">
        <v>61</v>
      </c>
      <c r="B26" s="28">
        <v>43416</v>
      </c>
      <c r="C26" s="29">
        <v>0.77836805555555555</v>
      </c>
      <c r="D26" s="27" t="s">
        <v>42</v>
      </c>
      <c r="E26" s="30">
        <v>2.4460000000000002</v>
      </c>
      <c r="F26" s="30">
        <v>20.975999999999999</v>
      </c>
      <c r="G26" s="30" t="s">
        <v>43</v>
      </c>
      <c r="H26" s="30">
        <v>3.3660000000000001</v>
      </c>
      <c r="I26" s="30">
        <v>7344.7039999999997</v>
      </c>
      <c r="J26" s="30" t="s">
        <v>44</v>
      </c>
      <c r="K26" s="30">
        <v>3.58</v>
      </c>
      <c r="L26" s="30">
        <v>483.8931</v>
      </c>
      <c r="O26" s="17">
        <f t="shared" si="5"/>
        <v>2.0630345716360861</v>
      </c>
      <c r="P26" s="3"/>
      <c r="R26" s="17">
        <f t="shared" si="3"/>
        <v>747.15629652411724</v>
      </c>
      <c r="S26" s="3"/>
      <c r="U26" s="17">
        <f t="shared" si="4"/>
        <v>865.45921665652838</v>
      </c>
      <c r="AD26" s="7">
        <v>43126</v>
      </c>
    </row>
    <row r="27" spans="1:30" x14ac:dyDescent="0.35">
      <c r="A27" s="27" t="s">
        <v>62</v>
      </c>
      <c r="B27" s="28">
        <v>43416</v>
      </c>
      <c r="C27" s="29">
        <v>0.78203703703703698</v>
      </c>
      <c r="D27" s="27" t="s">
        <v>42</v>
      </c>
      <c r="E27" s="30">
        <v>2.4460000000000002</v>
      </c>
      <c r="F27" s="30">
        <v>23.292999999999999</v>
      </c>
      <c r="G27" s="30" t="s">
        <v>43</v>
      </c>
      <c r="H27" s="30">
        <v>3.3660000000000001</v>
      </c>
      <c r="I27" s="30">
        <v>9346.4110000000001</v>
      </c>
      <c r="J27" s="30" t="s">
        <v>44</v>
      </c>
      <c r="K27" s="30">
        <v>3.58</v>
      </c>
      <c r="L27" s="30">
        <v>481.30360000000002</v>
      </c>
      <c r="O27" s="17">
        <f t="shared" si="5"/>
        <v>2.2909164891837985</v>
      </c>
      <c r="P27" s="3"/>
      <c r="R27" s="17">
        <f t="shared" si="3"/>
        <v>950.78437858792836</v>
      </c>
      <c r="S27" s="3"/>
      <c r="U27" s="17">
        <f t="shared" si="4"/>
        <v>860.8278081046559</v>
      </c>
      <c r="AD27" s="7">
        <v>43126</v>
      </c>
    </row>
    <row r="28" spans="1:30" x14ac:dyDescent="0.35">
      <c r="A28" s="27" t="s">
        <v>63</v>
      </c>
      <c r="B28" s="28">
        <v>43416</v>
      </c>
      <c r="C28" s="29">
        <v>0.78612268518518524</v>
      </c>
      <c r="D28" s="27" t="s">
        <v>42</v>
      </c>
      <c r="E28" s="30">
        <v>2.44</v>
      </c>
      <c r="F28" s="30">
        <v>21.272400000000001</v>
      </c>
      <c r="G28" s="30" t="s">
        <v>43</v>
      </c>
      <c r="H28" s="30">
        <v>3.36</v>
      </c>
      <c r="I28" s="30">
        <v>9537.3155999999999</v>
      </c>
      <c r="J28" s="30" t="s">
        <v>44</v>
      </c>
      <c r="K28" s="30">
        <v>3.573</v>
      </c>
      <c r="L28" s="30">
        <v>499.0591</v>
      </c>
      <c r="O28" s="17">
        <f t="shared" si="5"/>
        <v>2.0921861471048571</v>
      </c>
      <c r="P28" s="3"/>
      <c r="R28" s="17">
        <f t="shared" si="3"/>
        <v>970.20457223023413</v>
      </c>
      <c r="S28" s="3"/>
      <c r="U28" s="17">
        <f t="shared" si="4"/>
        <v>892.58412188830971</v>
      </c>
      <c r="AD28" s="7">
        <v>43126</v>
      </c>
    </row>
    <row r="29" spans="1:30" x14ac:dyDescent="0.35">
      <c r="A29" s="27" t="s">
        <v>64</v>
      </c>
      <c r="B29" s="28">
        <v>43416</v>
      </c>
      <c r="C29" s="29">
        <v>0.79019675925925925</v>
      </c>
      <c r="D29" s="27" t="s">
        <v>42</v>
      </c>
      <c r="E29" s="30">
        <v>2.4460000000000002</v>
      </c>
      <c r="F29" s="30">
        <v>21.346800000000002</v>
      </c>
      <c r="G29" s="30" t="s">
        <v>43</v>
      </c>
      <c r="H29" s="30">
        <v>3.3660000000000001</v>
      </c>
      <c r="I29" s="30">
        <v>9478.8585999999996</v>
      </c>
      <c r="J29" s="30" t="s">
        <v>44</v>
      </c>
      <c r="K29" s="30">
        <v>3.5859999999999999</v>
      </c>
      <c r="L29" s="30">
        <v>484.40899999999999</v>
      </c>
      <c r="O29" s="17">
        <f t="shared" si="5"/>
        <v>2.099503546615237</v>
      </c>
      <c r="P29" s="3"/>
      <c r="Q29" s="17">
        <f>($R$2/$P$2)*I29</f>
        <v>964.25790431469795</v>
      </c>
      <c r="S29" s="3"/>
      <c r="U29" s="17">
        <f t="shared" si="4"/>
        <v>866.38192129908907</v>
      </c>
      <c r="AD29" s="7">
        <v>43126</v>
      </c>
    </row>
    <row r="30" spans="1:30" x14ac:dyDescent="0.35">
      <c r="A30" s="5" t="s">
        <v>41</v>
      </c>
      <c r="B30" s="7">
        <v>43416</v>
      </c>
      <c r="C30" s="8">
        <v>0.79428240740740741</v>
      </c>
      <c r="D30" s="5" t="s">
        <v>42</v>
      </c>
      <c r="E30" s="9">
        <v>2.44</v>
      </c>
      <c r="F30" s="9">
        <v>40.776200000000003</v>
      </c>
      <c r="G30" s="9" t="s">
        <v>43</v>
      </c>
      <c r="H30" s="9">
        <v>3.36</v>
      </c>
      <c r="I30" s="9">
        <v>3965.1145999999999</v>
      </c>
      <c r="J30" s="9" t="s">
        <v>44</v>
      </c>
      <c r="K30" s="9">
        <v>3.5760000000000001</v>
      </c>
      <c r="L30" s="9">
        <v>657.45740000000001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43416</v>
      </c>
      <c r="C31" s="8">
        <v>0.79836805555555557</v>
      </c>
      <c r="D31" s="5" t="s">
        <v>42</v>
      </c>
      <c r="E31" s="9">
        <v>2.44</v>
      </c>
      <c r="F31" s="9">
        <v>41.240600000000001</v>
      </c>
      <c r="G31" s="9" t="s">
        <v>43</v>
      </c>
      <c r="H31" s="9">
        <v>3.36</v>
      </c>
      <c r="I31" s="9">
        <v>3967.5803000000001</v>
      </c>
      <c r="J31" s="9" t="s">
        <v>44</v>
      </c>
      <c r="K31" s="9">
        <v>3.5760000000000001</v>
      </c>
      <c r="L31" s="9">
        <v>657.37829999999997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43416</v>
      </c>
      <c r="C32" s="8">
        <v>0.80202546296296295</v>
      </c>
      <c r="D32" s="5" t="s">
        <v>42</v>
      </c>
      <c r="E32" s="9">
        <v>2.4460000000000002</v>
      </c>
      <c r="F32" s="9">
        <v>41.352899999999998</v>
      </c>
      <c r="G32" s="9" t="s">
        <v>43</v>
      </c>
      <c r="H32" s="9">
        <v>3.3660000000000001</v>
      </c>
      <c r="I32" s="9">
        <v>3996.0331999999999</v>
      </c>
      <c r="J32" s="9" t="s">
        <v>44</v>
      </c>
      <c r="K32" s="9">
        <v>3.58</v>
      </c>
      <c r="L32" s="9">
        <v>654.75760000000002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43416</v>
      </c>
      <c r="C33" s="8">
        <v>0.80611111111111111</v>
      </c>
      <c r="D33" s="5" t="s">
        <v>42</v>
      </c>
      <c r="E33" s="9">
        <v>2.44</v>
      </c>
      <c r="F33" s="9">
        <v>40.941800000000001</v>
      </c>
      <c r="G33" s="9" t="s">
        <v>43</v>
      </c>
      <c r="H33" s="9">
        <v>3.36</v>
      </c>
      <c r="I33" s="9">
        <v>3984.8978000000002</v>
      </c>
      <c r="J33" s="9" t="s">
        <v>44</v>
      </c>
      <c r="K33" s="9">
        <v>3.573</v>
      </c>
      <c r="L33" s="9">
        <v>651.69640000000004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27" t="s">
        <v>65</v>
      </c>
      <c r="B34" s="28">
        <v>43416</v>
      </c>
      <c r="C34" s="29">
        <v>0.81019675925925927</v>
      </c>
      <c r="D34" s="27" t="s">
        <v>42</v>
      </c>
      <c r="E34" s="30">
        <v>2.4430000000000001</v>
      </c>
      <c r="F34" s="30">
        <v>20.157399999999999</v>
      </c>
      <c r="G34" s="30" t="s">
        <v>43</v>
      </c>
      <c r="H34" s="30">
        <v>3.363</v>
      </c>
      <c r="I34" s="30">
        <v>5197.5364</v>
      </c>
      <c r="J34" s="30" t="s">
        <v>44</v>
      </c>
      <c r="K34" s="30">
        <v>3.5760000000000001</v>
      </c>
      <c r="L34" s="30">
        <v>481.92270000000002</v>
      </c>
      <c r="O34" s="19">
        <f t="shared" ref="O34:O41" si="6">($O$2/$M$2)*F34</f>
        <v>1.9825235065931179</v>
      </c>
      <c r="R34" s="19">
        <f t="shared" ref="R34:R42" si="7">($R$2/$P$2)*I34</f>
        <v>528.73091246063734</v>
      </c>
      <c r="U34" s="19">
        <f>($S$2/$U$2)*L34</f>
        <v>861.93508944640701</v>
      </c>
      <c r="AD34" s="7">
        <v>43126</v>
      </c>
    </row>
    <row r="35" spans="1:30" x14ac:dyDescent="0.35">
      <c r="A35" s="27" t="s">
        <v>66</v>
      </c>
      <c r="B35" s="28">
        <v>43416</v>
      </c>
      <c r="C35" s="29">
        <v>0.81385416666666666</v>
      </c>
      <c r="D35" s="27" t="s">
        <v>42</v>
      </c>
      <c r="E35" s="30">
        <v>2.4460000000000002</v>
      </c>
      <c r="F35" s="30">
        <v>20.1935</v>
      </c>
      <c r="G35" s="30" t="s">
        <v>43</v>
      </c>
      <c r="H35" s="30">
        <v>3.3660000000000001</v>
      </c>
      <c r="I35" s="30">
        <v>6260.8648000000003</v>
      </c>
      <c r="J35" s="30" t="s">
        <v>44</v>
      </c>
      <c r="K35" s="30">
        <v>3.58</v>
      </c>
      <c r="L35" s="30">
        <v>468.93220000000002</v>
      </c>
      <c r="O35" s="19">
        <f t="shared" si="6"/>
        <v>1.9860740189899555</v>
      </c>
      <c r="R35" s="19">
        <f t="shared" si="7"/>
        <v>636.90035119267009</v>
      </c>
      <c r="T35" s="19">
        <f>($S$2/$U$2)*L35</f>
        <v>838.70113972904869</v>
      </c>
      <c r="AD35" s="7">
        <v>43126</v>
      </c>
    </row>
    <row r="36" spans="1:30" x14ac:dyDescent="0.35">
      <c r="A36" s="27" t="s">
        <v>67</v>
      </c>
      <c r="B36" s="28">
        <v>43416</v>
      </c>
      <c r="C36" s="29">
        <v>0.81792824074074078</v>
      </c>
      <c r="D36" s="27" t="s">
        <v>42</v>
      </c>
      <c r="E36" s="30">
        <v>2.4460000000000002</v>
      </c>
      <c r="F36" s="30">
        <v>19.305399999999999</v>
      </c>
      <c r="G36" s="30" t="s">
        <v>43</v>
      </c>
      <c r="H36" s="30">
        <v>3.37</v>
      </c>
      <c r="I36" s="30">
        <v>6912.8077999999996</v>
      </c>
      <c r="J36" s="30" t="s">
        <v>44</v>
      </c>
      <c r="K36" s="30">
        <v>3.58</v>
      </c>
      <c r="L36" s="30">
        <v>476.339</v>
      </c>
      <c r="O36" s="19">
        <f t="shared" si="6"/>
        <v>1.8987274799419953</v>
      </c>
      <c r="R36" s="19">
        <f t="shared" si="7"/>
        <v>703.22069812902339</v>
      </c>
      <c r="U36" s="19">
        <f>($S$2/$U$2)*L36</f>
        <v>851.94845267054654</v>
      </c>
      <c r="AD36" s="7">
        <v>43126</v>
      </c>
    </row>
    <row r="37" spans="1:30" x14ac:dyDescent="0.35">
      <c r="A37" s="27" t="s">
        <v>68</v>
      </c>
      <c r="B37" s="28">
        <v>43416</v>
      </c>
      <c r="C37" s="29">
        <v>0.82201388888888882</v>
      </c>
      <c r="D37" s="27" t="s">
        <v>42</v>
      </c>
      <c r="E37" s="30">
        <v>2.4460000000000002</v>
      </c>
      <c r="F37" s="30">
        <v>19.429600000000001</v>
      </c>
      <c r="G37" s="30" t="s">
        <v>43</v>
      </c>
      <c r="H37" s="30">
        <v>3.3660000000000001</v>
      </c>
      <c r="I37" s="30">
        <v>7199.8698000000004</v>
      </c>
      <c r="J37" s="30" t="s">
        <v>44</v>
      </c>
      <c r="K37" s="30">
        <v>3.5760000000000001</v>
      </c>
      <c r="L37" s="30">
        <v>455.16039999999998</v>
      </c>
      <c r="O37" s="19">
        <f t="shared" si="6"/>
        <v>1.9109428162214197</v>
      </c>
      <c r="R37" s="19">
        <f t="shared" si="7"/>
        <v>732.42271645308472</v>
      </c>
      <c r="U37" s="19">
        <f>($S$2/$U$2)*L37</f>
        <v>814.06980847024295</v>
      </c>
      <c r="AD37" s="7">
        <v>43126</v>
      </c>
    </row>
    <row r="38" spans="1:30" x14ac:dyDescent="0.35">
      <c r="A38" s="27" t="s">
        <v>69</v>
      </c>
      <c r="B38" s="28">
        <v>43416</v>
      </c>
      <c r="C38" s="29">
        <v>0.82568287037037036</v>
      </c>
      <c r="D38" s="27" t="s">
        <v>42</v>
      </c>
      <c r="E38" s="30">
        <v>2.4460000000000002</v>
      </c>
      <c r="F38" s="30">
        <v>19.5458</v>
      </c>
      <c r="G38" s="30" t="s">
        <v>43</v>
      </c>
      <c r="H38" s="30">
        <v>3.37</v>
      </c>
      <c r="I38" s="30">
        <v>6947.5591000000004</v>
      </c>
      <c r="J38" s="30" t="s">
        <v>44</v>
      </c>
      <c r="K38" s="30">
        <v>3.58</v>
      </c>
      <c r="L38" s="30">
        <v>448.76870000000002</v>
      </c>
      <c r="O38" s="19">
        <f t="shared" si="6"/>
        <v>1.9223713353491902</v>
      </c>
      <c r="Q38" s="19">
        <f>($R$2/$P$2)*I38</f>
        <v>706.75585116002355</v>
      </c>
      <c r="U38" s="19">
        <f>($S$2/$U$2)*L38</f>
        <v>802.63803629762151</v>
      </c>
      <c r="AD38" s="7">
        <v>43126</v>
      </c>
    </row>
    <row r="39" spans="1:30" x14ac:dyDescent="0.35">
      <c r="A39" s="27" t="s">
        <v>70</v>
      </c>
      <c r="B39" s="28">
        <v>43416</v>
      </c>
      <c r="C39" s="29">
        <v>0.82934027777777775</v>
      </c>
      <c r="D39" s="27" t="s">
        <v>42</v>
      </c>
      <c r="E39" s="30">
        <v>2.4460000000000002</v>
      </c>
      <c r="F39" s="30">
        <v>19.841100000000001</v>
      </c>
      <c r="G39" s="30" t="s">
        <v>43</v>
      </c>
      <c r="H39" s="30">
        <v>3.3660000000000001</v>
      </c>
      <c r="I39" s="30">
        <v>4386.0550999999996</v>
      </c>
      <c r="J39" s="30" t="s">
        <v>44</v>
      </c>
      <c r="K39" s="30">
        <v>3.5830000000000002</v>
      </c>
      <c r="L39" s="30">
        <v>449.48140000000001</v>
      </c>
      <c r="O39" s="26">
        <f t="shared" si="6"/>
        <v>1.9514147234596086</v>
      </c>
      <c r="R39" s="16">
        <f t="shared" si="7"/>
        <v>446.18117828393309</v>
      </c>
      <c r="U39" s="16">
        <f>($S$2/$U$2)*L39</f>
        <v>803.91272441305671</v>
      </c>
      <c r="AD39" s="7">
        <v>43126</v>
      </c>
    </row>
    <row r="40" spans="1:30" x14ac:dyDescent="0.35">
      <c r="A40" s="27" t="s">
        <v>71</v>
      </c>
      <c r="B40" s="28">
        <v>43416</v>
      </c>
      <c r="C40" s="29">
        <v>0.83299768518518524</v>
      </c>
      <c r="D40" s="27" t="s">
        <v>42</v>
      </c>
      <c r="E40" s="30">
        <v>2.4500000000000002</v>
      </c>
      <c r="F40" s="30">
        <v>19.465199999999999</v>
      </c>
      <c r="G40" s="30" t="s">
        <v>43</v>
      </c>
      <c r="H40" s="30">
        <v>3.37</v>
      </c>
      <c r="I40" s="30">
        <v>4832.3789999999999</v>
      </c>
      <c r="J40" s="30" t="s">
        <v>44</v>
      </c>
      <c r="K40" s="30">
        <v>3.58</v>
      </c>
      <c r="L40" s="30">
        <v>476.1979</v>
      </c>
      <c r="O40" s="16">
        <f t="shared" si="6"/>
        <v>1.9144441525462788</v>
      </c>
      <c r="R40" s="16">
        <f t="shared" si="7"/>
        <v>491.58446644560723</v>
      </c>
      <c r="U40" s="16">
        <f>($S$2/$U$2)*L40</f>
        <v>851.69609053628551</v>
      </c>
      <c r="AD40" s="7">
        <v>43126</v>
      </c>
    </row>
    <row r="41" spans="1:30" x14ac:dyDescent="0.35">
      <c r="A41" s="27" t="s">
        <v>72</v>
      </c>
      <c r="B41" s="28">
        <v>43417</v>
      </c>
      <c r="C41" s="29">
        <v>0.3115046296296296</v>
      </c>
      <c r="D41" s="27" t="s">
        <v>42</v>
      </c>
      <c r="E41" s="30">
        <v>2.44</v>
      </c>
      <c r="F41" s="30">
        <v>19.102</v>
      </c>
      <c r="G41" s="30" t="s">
        <v>43</v>
      </c>
      <c r="H41" s="30">
        <v>3.363</v>
      </c>
      <c r="I41" s="30">
        <v>5025.6387999999997</v>
      </c>
      <c r="J41" s="30" t="s">
        <v>44</v>
      </c>
      <c r="K41" s="30">
        <v>3.5760000000000001</v>
      </c>
      <c r="L41" s="30">
        <v>460.52659999999997</v>
      </c>
      <c r="O41" s="16">
        <f t="shared" si="6"/>
        <v>1.8787226538611994</v>
      </c>
      <c r="R41" s="16">
        <f t="shared" si="7"/>
        <v>511.24424802904366</v>
      </c>
      <c r="U41" s="16">
        <f>($S$2/$U$2)*L41</f>
        <v>823.66743912135621</v>
      </c>
      <c r="AD41" s="7">
        <v>43126</v>
      </c>
    </row>
    <row r="42" spans="1:30" x14ac:dyDescent="0.35">
      <c r="A42" s="27" t="s">
        <v>73</v>
      </c>
      <c r="B42" s="28">
        <v>43417</v>
      </c>
      <c r="C42" s="29">
        <v>0.31517361111111114</v>
      </c>
      <c r="D42" s="27" t="s">
        <v>42</v>
      </c>
      <c r="E42" s="30">
        <v>2.4460000000000002</v>
      </c>
      <c r="F42" s="30">
        <v>18.978999999999999</v>
      </c>
      <c r="G42" s="30" t="s">
        <v>43</v>
      </c>
      <c r="H42" s="30">
        <v>3.3660000000000001</v>
      </c>
      <c r="I42" s="30">
        <v>4474.8314</v>
      </c>
      <c r="J42" s="30" t="s">
        <v>44</v>
      </c>
      <c r="K42" s="30">
        <v>3.5830000000000002</v>
      </c>
      <c r="L42" s="30">
        <v>450.52719999999999</v>
      </c>
      <c r="O42" s="16">
        <f>($O$2/$M$2)*F42</f>
        <v>1.8666253401545232</v>
      </c>
      <c r="Q42" s="16">
        <f>($R$2/$P$2)*I42</f>
        <v>455.21214420537996</v>
      </c>
      <c r="U42" s="16">
        <f>($S$2/$U$2)*L42</f>
        <v>805.78317317287451</v>
      </c>
      <c r="AD42" s="7">
        <v>43126</v>
      </c>
    </row>
    <row r="43" spans="1:30" x14ac:dyDescent="0.35">
      <c r="A43" s="27" t="s">
        <v>84</v>
      </c>
      <c r="B43" s="28">
        <v>43417</v>
      </c>
      <c r="C43" s="29">
        <v>0.31883101851851853</v>
      </c>
      <c r="D43" s="27" t="s">
        <v>42</v>
      </c>
      <c r="E43" s="30">
        <v>2.4460000000000002</v>
      </c>
      <c r="F43" s="30">
        <v>18.9651</v>
      </c>
      <c r="G43" s="30" t="s">
        <v>43</v>
      </c>
      <c r="H43" s="30">
        <v>3.37</v>
      </c>
      <c r="I43" s="30">
        <v>5364.451</v>
      </c>
      <c r="J43" s="30" t="s">
        <v>44</v>
      </c>
      <c r="K43" s="30">
        <v>3.58</v>
      </c>
      <c r="L43" s="30">
        <v>469.3895</v>
      </c>
      <c r="O43" s="16">
        <f>($O$2/$M$2)*F43</f>
        <v>1.8652582453535249</v>
      </c>
      <c r="R43" s="16">
        <f>($R$2/$P$2)*I43</f>
        <v>545.71067017065593</v>
      </c>
      <c r="U43" s="16">
        <f>($S$2/$U$2)*L43</f>
        <v>839.51903628466607</v>
      </c>
      <c r="AD43" s="7">
        <v>43126</v>
      </c>
    </row>
    <row r="44" spans="1:30" x14ac:dyDescent="0.35">
      <c r="A44" s="5" t="s">
        <v>41</v>
      </c>
      <c r="B44" s="7">
        <v>43417</v>
      </c>
      <c r="C44" s="8">
        <v>0.32250000000000001</v>
      </c>
      <c r="D44" s="5" t="s">
        <v>42</v>
      </c>
      <c r="E44" s="9">
        <v>2.44</v>
      </c>
      <c r="F44" s="9">
        <v>41.402700000000003</v>
      </c>
      <c r="G44" s="9" t="s">
        <v>43</v>
      </c>
      <c r="H44" s="9">
        <v>3.36</v>
      </c>
      <c r="I44" s="9">
        <v>4003.7449999999999</v>
      </c>
      <c r="J44" s="9" t="s">
        <v>44</v>
      </c>
      <c r="K44" s="9">
        <v>3.5760000000000001</v>
      </c>
      <c r="L44" s="9">
        <v>659.05079999999998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43417</v>
      </c>
      <c r="C45" s="8">
        <v>0.3261574074074074</v>
      </c>
      <c r="D45" s="5" t="s">
        <v>42</v>
      </c>
      <c r="E45" s="9">
        <v>2.4460000000000002</v>
      </c>
      <c r="F45" s="9">
        <v>41.273699999999998</v>
      </c>
      <c r="G45" s="9" t="s">
        <v>43</v>
      </c>
      <c r="H45" s="9">
        <v>3.3660000000000001</v>
      </c>
      <c r="I45" s="9">
        <v>4005.0808000000002</v>
      </c>
      <c r="J45" s="9" t="s">
        <v>44</v>
      </c>
      <c r="K45" s="9">
        <v>3.5830000000000002</v>
      </c>
      <c r="L45" s="9">
        <v>661.61360000000002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43417</v>
      </c>
      <c r="C46" s="8">
        <v>0.32981481481481484</v>
      </c>
      <c r="D46" s="5" t="s">
        <v>42</v>
      </c>
      <c r="E46" s="9">
        <v>2.44</v>
      </c>
      <c r="F46" s="9">
        <v>41.5334</v>
      </c>
      <c r="G46" s="9" t="s">
        <v>43</v>
      </c>
      <c r="H46" s="9">
        <v>3.36</v>
      </c>
      <c r="I46" s="9">
        <v>4008.4998000000001</v>
      </c>
      <c r="J46" s="9" t="s">
        <v>44</v>
      </c>
      <c r="K46" s="9">
        <v>3.573</v>
      </c>
      <c r="L46" s="9">
        <v>655.21950000000004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43417</v>
      </c>
      <c r="C47" s="8">
        <v>0.33347222222222223</v>
      </c>
      <c r="D47" s="5" t="s">
        <v>42</v>
      </c>
      <c r="E47" s="9">
        <v>2.4460000000000002</v>
      </c>
      <c r="F47" s="9">
        <v>41.618499999999997</v>
      </c>
      <c r="G47" s="9" t="s">
        <v>43</v>
      </c>
      <c r="H47" s="9">
        <v>3.37</v>
      </c>
      <c r="I47" s="9">
        <v>4011.9268000000002</v>
      </c>
      <c r="J47" s="9" t="s">
        <v>44</v>
      </c>
      <c r="K47" s="9">
        <v>3.58</v>
      </c>
      <c r="L47" s="9">
        <v>658.22839999999997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27" t="s">
        <v>74</v>
      </c>
      <c r="B48" s="28">
        <v>43417</v>
      </c>
      <c r="C48" s="29">
        <v>0.33755787037037038</v>
      </c>
      <c r="D48" s="27" t="s">
        <v>42</v>
      </c>
      <c r="E48" s="30">
        <v>2.4430000000000001</v>
      </c>
      <c r="F48" s="30">
        <v>20.011800000000001</v>
      </c>
      <c r="G48" s="30" t="s">
        <v>43</v>
      </c>
      <c r="H48" s="30">
        <v>3.3660000000000001</v>
      </c>
      <c r="I48" s="30">
        <v>4282.4683999999997</v>
      </c>
      <c r="J48" s="30" t="s">
        <v>44</v>
      </c>
      <c r="K48" s="30">
        <v>3.58</v>
      </c>
      <c r="L48" s="30">
        <v>499.15199999999999</v>
      </c>
      <c r="O48" s="22">
        <f>($O$2/$M$2)*F49</f>
        <v>1.9409008792706357</v>
      </c>
      <c r="R48" s="22">
        <f>($R$2/$P$2)*I49</f>
        <v>473.50969662794694</v>
      </c>
      <c r="U48" s="22">
        <f>($S$2/$U$2)*L49</f>
        <v>873.55251143856276</v>
      </c>
      <c r="AD48" s="7">
        <v>43126</v>
      </c>
    </row>
    <row r="49" spans="1:30" x14ac:dyDescent="0.35">
      <c r="A49" s="27" t="s">
        <v>75</v>
      </c>
      <c r="B49" s="28">
        <v>43417</v>
      </c>
      <c r="C49" s="29">
        <v>0.34121527777777777</v>
      </c>
      <c r="D49" s="27" t="s">
        <v>42</v>
      </c>
      <c r="E49" s="30">
        <v>2.4460000000000002</v>
      </c>
      <c r="F49" s="30">
        <v>19.734200000000001</v>
      </c>
      <c r="G49" s="30" t="s">
        <v>43</v>
      </c>
      <c r="H49" s="30">
        <v>3.37</v>
      </c>
      <c r="I49" s="30">
        <v>4654.7002000000002</v>
      </c>
      <c r="J49" s="30" t="s">
        <v>44</v>
      </c>
      <c r="K49" s="30">
        <v>3.5830000000000002</v>
      </c>
      <c r="L49" s="30">
        <v>488.41820000000001</v>
      </c>
      <c r="O49" s="22">
        <f>($O$2/$M$2)*F50</f>
        <v>1.8762245094046988</v>
      </c>
      <c r="R49" s="22">
        <f>($R$2/$P$2)*I50</f>
        <v>501.76607908959238</v>
      </c>
      <c r="U49" s="22">
        <f>($S$2/$U$2)*L50</f>
        <v>870.09098291518217</v>
      </c>
      <c r="AD49" s="7">
        <v>43126</v>
      </c>
    </row>
    <row r="50" spans="1:30" x14ac:dyDescent="0.35">
      <c r="A50" s="27" t="s">
        <v>76</v>
      </c>
      <c r="B50" s="28">
        <v>43417</v>
      </c>
      <c r="C50" s="29">
        <v>0.34488425925925931</v>
      </c>
      <c r="D50" s="27" t="s">
        <v>42</v>
      </c>
      <c r="E50" s="30">
        <v>2.4460000000000002</v>
      </c>
      <c r="F50" s="30">
        <v>19.076599999999999</v>
      </c>
      <c r="G50" s="30" t="s">
        <v>43</v>
      </c>
      <c r="H50" s="30">
        <v>3.3660000000000001</v>
      </c>
      <c r="I50" s="30">
        <v>4932.4664000000002</v>
      </c>
      <c r="J50" s="30" t="s">
        <v>44</v>
      </c>
      <c r="K50" s="30">
        <v>3.5830000000000002</v>
      </c>
      <c r="L50" s="30">
        <v>486.4828</v>
      </c>
      <c r="O50" s="22">
        <f>($O$2/$M$2)*F51</f>
        <v>1.8416045547319344</v>
      </c>
      <c r="R50" s="22">
        <f>($R$2/$P$2)*I51</f>
        <v>512.34520100614964</v>
      </c>
      <c r="U50" s="22">
        <f>($S$2/$U$2)*L51</f>
        <v>839.29493298613363</v>
      </c>
      <c r="AD50" s="7">
        <v>43126</v>
      </c>
    </row>
    <row r="51" spans="1:30" x14ac:dyDescent="0.35">
      <c r="A51" s="27" t="s">
        <v>77</v>
      </c>
      <c r="B51" s="28">
        <v>43417</v>
      </c>
      <c r="C51" s="29">
        <v>0.34854166666666669</v>
      </c>
      <c r="D51" s="27" t="s">
        <v>42</v>
      </c>
      <c r="E51" s="30">
        <v>2.4430000000000001</v>
      </c>
      <c r="F51" s="30">
        <v>18.724599999999999</v>
      </c>
      <c r="G51" s="30" t="s">
        <v>43</v>
      </c>
      <c r="H51" s="30">
        <v>3.363</v>
      </c>
      <c r="I51" s="30">
        <v>5036.4614000000001</v>
      </c>
      <c r="J51" s="30" t="s">
        <v>44</v>
      </c>
      <c r="K51" s="30">
        <v>3.5760000000000001</v>
      </c>
      <c r="L51" s="30">
        <v>469.26420000000002</v>
      </c>
      <c r="O51" s="22">
        <f>($O$2/$M$2)*F52</f>
        <v>1.8345330355814466</v>
      </c>
      <c r="R51" s="22">
        <f>($R$2/$P$2)*I52</f>
        <v>542.7764299823242</v>
      </c>
      <c r="T51" s="22">
        <f>($S$2/$U$2)*L52</f>
        <v>857.40383879331989</v>
      </c>
      <c r="AD51" s="7">
        <v>43126</v>
      </c>
    </row>
    <row r="52" spans="1:30" x14ac:dyDescent="0.35">
      <c r="A52" s="27" t="s">
        <v>78</v>
      </c>
      <c r="B52" s="28">
        <v>43417</v>
      </c>
      <c r="C52" s="29">
        <v>0.35219907407407408</v>
      </c>
      <c r="D52" s="27" t="s">
        <v>42</v>
      </c>
      <c r="E52" s="30">
        <v>2.4460000000000002</v>
      </c>
      <c r="F52" s="30">
        <v>18.652699999999999</v>
      </c>
      <c r="G52" s="30" t="s">
        <v>43</v>
      </c>
      <c r="H52" s="30">
        <v>3.3660000000000001</v>
      </c>
      <c r="I52" s="30">
        <v>5335.6067999999996</v>
      </c>
      <c r="J52" s="30" t="s">
        <v>44</v>
      </c>
      <c r="K52" s="30">
        <v>3.58</v>
      </c>
      <c r="L52" s="30">
        <v>479.38920000000002</v>
      </c>
      <c r="N52" s="22">
        <f>($O$2/$M$2)*F53</f>
        <v>1.9778812853983609</v>
      </c>
      <c r="Q52" s="22">
        <f>($R$2/$P$2)*I53</f>
        <v>404.53728045736671</v>
      </c>
      <c r="U52" s="22">
        <f>($S$2/$U$2)*L53</f>
        <v>831.84425843684221</v>
      </c>
      <c r="AD52" s="7">
        <v>43126</v>
      </c>
    </row>
    <row r="53" spans="1:30" x14ac:dyDescent="0.35">
      <c r="A53" s="27" t="s">
        <v>79</v>
      </c>
      <c r="B53" s="28">
        <v>43417</v>
      </c>
      <c r="C53" s="29">
        <v>0.35586805555555556</v>
      </c>
      <c r="D53" s="27" t="s">
        <v>42</v>
      </c>
      <c r="E53" s="30">
        <v>2.4460000000000002</v>
      </c>
      <c r="F53" s="30">
        <v>20.110199999999999</v>
      </c>
      <c r="G53" s="30" t="s">
        <v>43</v>
      </c>
      <c r="H53" s="30">
        <v>3.3660000000000001</v>
      </c>
      <c r="I53" s="30">
        <v>3976.6867999999999</v>
      </c>
      <c r="J53" s="30" t="s">
        <v>44</v>
      </c>
      <c r="K53" s="30">
        <v>3.5830000000000002</v>
      </c>
      <c r="L53" s="30">
        <v>465.09840000000003</v>
      </c>
      <c r="O53" s="24">
        <f>($O$2/$M$2)*F54</f>
        <v>1.9534309424107212</v>
      </c>
      <c r="R53" s="24">
        <f>($R$2/$P$2)*I54</f>
        <v>435.15399884074986</v>
      </c>
      <c r="U53" s="24">
        <f>($S$2/$U$2)*L54</f>
        <v>826.86802054772272</v>
      </c>
      <c r="AD53" s="7">
        <v>43126</v>
      </c>
    </row>
    <row r="54" spans="1:30" x14ac:dyDescent="0.35">
      <c r="A54" s="27" t="s">
        <v>80</v>
      </c>
      <c r="B54" s="28">
        <v>43417</v>
      </c>
      <c r="C54" s="29">
        <v>0.35952546296296295</v>
      </c>
      <c r="D54" s="27" t="s">
        <v>42</v>
      </c>
      <c r="E54" s="30">
        <v>2.4460000000000002</v>
      </c>
      <c r="F54" s="30">
        <v>19.861599999999999</v>
      </c>
      <c r="G54" s="30" t="s">
        <v>43</v>
      </c>
      <c r="H54" s="30">
        <v>3.3660000000000001</v>
      </c>
      <c r="I54" s="30">
        <v>4277.6556</v>
      </c>
      <c r="J54" s="30" t="s">
        <v>44</v>
      </c>
      <c r="K54" s="30">
        <v>3.58</v>
      </c>
      <c r="L54" s="30">
        <v>462.31610000000001</v>
      </c>
      <c r="O54" s="24">
        <f>($O$2/$M$2)*F55</f>
        <v>1.9008223806082736</v>
      </c>
      <c r="R54" s="24">
        <f>($R$2/$P$2)*I55</f>
        <v>460.40776007889542</v>
      </c>
      <c r="U54" s="24">
        <f>($S$2/$U$2)*L55</f>
        <v>861.58274826675108</v>
      </c>
      <c r="AD54" s="7">
        <v>43126</v>
      </c>
    </row>
    <row r="55" spans="1:30" x14ac:dyDescent="0.35">
      <c r="A55" s="27" t="s">
        <v>81</v>
      </c>
      <c r="B55" s="28">
        <v>43417</v>
      </c>
      <c r="C55" s="29">
        <v>0.36361111111111111</v>
      </c>
      <c r="D55" s="27" t="s">
        <v>42</v>
      </c>
      <c r="E55" s="30">
        <v>2.4460000000000002</v>
      </c>
      <c r="F55" s="30">
        <v>19.326699999999999</v>
      </c>
      <c r="G55" s="30" t="s">
        <v>43</v>
      </c>
      <c r="H55" s="30">
        <v>3.3660000000000001</v>
      </c>
      <c r="I55" s="30">
        <v>4525.9053999999996</v>
      </c>
      <c r="J55" s="30" t="s">
        <v>44</v>
      </c>
      <c r="K55" s="30">
        <v>3.58</v>
      </c>
      <c r="L55" s="30">
        <v>481.72570000000002</v>
      </c>
      <c r="O55" s="24">
        <f>($O$2/$M$2)*F56</f>
        <v>1.8896594122691863</v>
      </c>
      <c r="R55" s="24">
        <f>($R$2/$P$2)*I56</f>
        <v>452.75506570041574</v>
      </c>
      <c r="U55" s="24">
        <f>($S$2/$U$2)*L56</f>
        <v>834.60074689412954</v>
      </c>
      <c r="AD55" s="7">
        <v>43126</v>
      </c>
    </row>
    <row r="56" spans="1:30" x14ac:dyDescent="0.35">
      <c r="A56" s="27" t="s">
        <v>82</v>
      </c>
      <c r="B56" s="28">
        <v>43417</v>
      </c>
      <c r="C56" s="29">
        <v>0.36769675925925926</v>
      </c>
      <c r="D56" s="27" t="s">
        <v>42</v>
      </c>
      <c r="E56" s="30">
        <v>2.44</v>
      </c>
      <c r="F56" s="30">
        <v>19.213200000000001</v>
      </c>
      <c r="G56" s="30" t="s">
        <v>43</v>
      </c>
      <c r="H56" s="30">
        <v>3.363</v>
      </c>
      <c r="I56" s="30">
        <v>4450.6778000000004</v>
      </c>
      <c r="J56" s="30" t="s">
        <v>44</v>
      </c>
      <c r="K56" s="30">
        <v>3.57</v>
      </c>
      <c r="L56" s="30">
        <v>466.63959999999997</v>
      </c>
      <c r="O56" s="24">
        <f>($O$2/$M$2)*F57</f>
        <v>1.9365340440789576</v>
      </c>
      <c r="R56" s="24">
        <f>($R$2/$P$2)*I57</f>
        <v>471.01849881445037</v>
      </c>
      <c r="U56" s="24">
        <f>($S$2/$U$2)*L57</f>
        <v>842.19736581022266</v>
      </c>
      <c r="AD56" s="7">
        <v>43126</v>
      </c>
    </row>
    <row r="57" spans="1:30" x14ac:dyDescent="0.35">
      <c r="A57" s="27" t="s">
        <v>83</v>
      </c>
      <c r="B57" s="28">
        <v>43417</v>
      </c>
      <c r="C57" s="29">
        <v>0.37135416666666665</v>
      </c>
      <c r="D57" s="27" t="s">
        <v>42</v>
      </c>
      <c r="E57" s="30">
        <v>2.4460000000000002</v>
      </c>
      <c r="F57" s="30">
        <v>19.689800000000002</v>
      </c>
      <c r="G57" s="30" t="s">
        <v>43</v>
      </c>
      <c r="H57" s="30">
        <v>3.3660000000000001</v>
      </c>
      <c r="I57" s="30">
        <v>4630.2111999999997</v>
      </c>
      <c r="J57" s="30" t="s">
        <v>44</v>
      </c>
      <c r="K57" s="30">
        <v>3.5830000000000002</v>
      </c>
      <c r="L57" s="30">
        <v>470.887</v>
      </c>
      <c r="M57" s="3"/>
      <c r="N57" s="24">
        <f>($O$2/$M$2)*F58</f>
        <v>4.0486266651206542</v>
      </c>
      <c r="P57" s="3"/>
      <c r="Q57" s="24">
        <f>($R$2/$P$2)*I58</f>
        <v>405.71418297457461</v>
      </c>
      <c r="S57" s="3"/>
      <c r="T57" s="24">
        <f>($S$2/$U$2)*L58</f>
        <v>1169.3760196369435</v>
      </c>
      <c r="AD57" s="7">
        <v>43126</v>
      </c>
    </row>
    <row r="58" spans="1:30" x14ac:dyDescent="0.35">
      <c r="A58" s="5" t="s">
        <v>41</v>
      </c>
      <c r="B58" s="7">
        <v>43417</v>
      </c>
      <c r="C58" s="8">
        <v>0.37543981481481481</v>
      </c>
      <c r="D58" s="5" t="s">
        <v>42</v>
      </c>
      <c r="E58" s="9">
        <v>2.4460000000000002</v>
      </c>
      <c r="F58" s="9">
        <v>41.1646</v>
      </c>
      <c r="G58" s="9" t="s">
        <v>43</v>
      </c>
      <c r="H58" s="9">
        <v>3.37</v>
      </c>
      <c r="I58" s="9">
        <v>3988.2559999999999</v>
      </c>
      <c r="J58" s="9" t="s">
        <v>44</v>
      </c>
      <c r="K58" s="9">
        <v>3.5830000000000002</v>
      </c>
      <c r="L58" s="9">
        <v>653.81820000000005</v>
      </c>
      <c r="AD58" s="7">
        <v>43126</v>
      </c>
    </row>
    <row r="59" spans="1:30" x14ac:dyDescent="0.35">
      <c r="A59" s="5" t="s">
        <v>41</v>
      </c>
      <c r="B59" s="7">
        <v>43417</v>
      </c>
      <c r="C59" s="8">
        <v>0.37910879629629629</v>
      </c>
      <c r="D59" s="5" t="s">
        <v>42</v>
      </c>
      <c r="E59" s="9">
        <v>2.44</v>
      </c>
      <c r="F59" s="9">
        <v>41.369</v>
      </c>
      <c r="G59" s="9" t="s">
        <v>43</v>
      </c>
      <c r="H59" s="9">
        <v>3.36</v>
      </c>
      <c r="I59" s="9">
        <v>3985.2136</v>
      </c>
      <c r="J59" s="9" t="s">
        <v>44</v>
      </c>
      <c r="K59" s="9">
        <v>3.573</v>
      </c>
      <c r="L59" s="9">
        <v>651.62549999999999</v>
      </c>
    </row>
    <row r="60" spans="1:30" x14ac:dyDescent="0.35">
      <c r="A60" s="5" t="s">
        <v>41</v>
      </c>
      <c r="B60" s="7">
        <v>43417</v>
      </c>
      <c r="C60" s="8">
        <v>0.38276620370370368</v>
      </c>
      <c r="D60" s="5" t="s">
        <v>42</v>
      </c>
      <c r="E60" s="9">
        <v>2.4460000000000002</v>
      </c>
      <c r="F60" s="9">
        <v>41.531599999999997</v>
      </c>
      <c r="G60" s="9" t="s">
        <v>43</v>
      </c>
      <c r="H60" s="9">
        <v>3.3660000000000001</v>
      </c>
      <c r="I60" s="9">
        <v>4003.4166</v>
      </c>
      <c r="J60" s="9" t="s">
        <v>44</v>
      </c>
      <c r="K60" s="9">
        <v>3.58</v>
      </c>
      <c r="L60" s="9">
        <v>649.18539999999996</v>
      </c>
    </row>
    <row r="61" spans="1:30" x14ac:dyDescent="0.35">
      <c r="A61" s="5" t="s">
        <v>41</v>
      </c>
      <c r="B61" s="7">
        <v>43417</v>
      </c>
      <c r="C61" s="8">
        <v>0.38642361111111106</v>
      </c>
      <c r="D61" s="5" t="s">
        <v>42</v>
      </c>
      <c r="E61" s="9">
        <v>2.44</v>
      </c>
      <c r="F61" s="9">
        <v>41.510599999999997</v>
      </c>
      <c r="G61" s="9" t="s">
        <v>43</v>
      </c>
      <c r="H61" s="9">
        <v>3.363</v>
      </c>
      <c r="I61" s="9">
        <v>3996.9771999999998</v>
      </c>
      <c r="J61" s="9" t="s">
        <v>44</v>
      </c>
      <c r="K61" s="9">
        <v>3.5760000000000001</v>
      </c>
      <c r="L61" s="9">
        <v>648.60619999999994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2020-04-18T13:23:23Z</dcterms:modified>
</cp:coreProperties>
</file>