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63B03172-12A4-4A04-9796-AB6ABFFB4C9B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N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T52" i="1"/>
  <c r="U56" i="1"/>
  <c r="O56" i="1"/>
  <c r="O54" i="1"/>
  <c r="O52" i="1"/>
  <c r="O50" i="1"/>
  <c r="O48" i="1"/>
  <c r="N42" i="1"/>
  <c r="O40" i="1"/>
  <c r="O38" i="1"/>
  <c r="O36" i="1"/>
  <c r="O24" i="1"/>
  <c r="N10" i="1"/>
  <c r="O6" i="1"/>
  <c r="O9" i="1"/>
  <c r="O25" i="1"/>
  <c r="N29" i="1"/>
  <c r="O37" i="1"/>
  <c r="O41" i="1"/>
  <c r="O49" i="1"/>
  <c r="O53" i="1"/>
  <c r="O57" i="1"/>
  <c r="R6" i="1"/>
  <c r="R56" i="1"/>
  <c r="R54" i="1"/>
  <c r="Q52" i="1"/>
  <c r="R50" i="1"/>
  <c r="Q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Q55" i="1"/>
  <c r="R53" i="1"/>
  <c r="R51" i="1"/>
  <c r="R49" i="1"/>
  <c r="R43" i="1"/>
  <c r="R41" i="1"/>
  <c r="R39" i="1"/>
  <c r="R37" i="1"/>
  <c r="R35" i="1"/>
  <c r="R29" i="1"/>
  <c r="R27" i="1"/>
  <c r="Q23" i="1"/>
  <c r="R21" i="1"/>
  <c r="R15" i="1"/>
  <c r="R7" i="1"/>
  <c r="Q11" i="1"/>
  <c r="T9" i="1"/>
  <c r="T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<sst xmlns="http://schemas.openxmlformats.org/spreadsheetml/2006/main" count="281" uniqueCount="85">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</sst>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4" zoomScale="70" zoomScaleNormal="70" workbookViewId="0">
      <selection activeCell="T52" sqref="T5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43418</v>
      </c>
      <c r="C2" s="8">
        <v>0.7728356481481482</v>
      </c>
      <c r="D2" s="5" t="s">
        <v>42</v>
      </c>
      <c r="E2" s="9">
        <v>2.4460000000000002</v>
      </c>
      <c r="F2" s="9">
        <v>41.318199999999997</v>
      </c>
      <c r="G2" s="9" t="s">
        <v>43</v>
      </c>
      <c r="H2" s="9">
        <v>3.3660000000000001</v>
      </c>
      <c r="I2" s="9">
        <v>3995.2530000000002</v>
      </c>
      <c r="J2" s="9" t="s">
        <v>44</v>
      </c>
      <c r="K2" s="9">
        <v>3.5830000000000002</v>
      </c>
      <c r="L2" s="9">
        <v>673.19899999999996</v>
      </c>
      <c r="M2" s="4">
        <f>AVERAGE(F2:F5,F16:F19,F30:F33,F44:F47,F58:F61)</f>
        <v>41.582569999999997</v>
      </c>
      <c r="N2" s="4">
        <f>STDEV(F2:F5,F16:F19,F30:F33,F44:F47,G58:G61)</f>
        <v>0.23418055676478977</v>
      </c>
      <c r="O2" s="4">
        <v>3.9420000000000002</v>
      </c>
      <c r="P2" s="4">
        <f>AVERAGE(I2:I5,I16:I19,I30:I33,I44:I47,I58:I61)</f>
        <v>4015.1418550000003</v>
      </c>
      <c r="Q2" s="4">
        <f>STDEV(I2:I5,I16:I19,I30:I33,I44:I47,I58:I61)</f>
        <v>25.063290916282</v>
      </c>
      <c r="R2" s="4">
        <v>407.1</v>
      </c>
      <c r="S2" s="4">
        <f>AVERAGE(L2:L5,L16:L19,L30:L33,L44:L47,L58:L61)</f>
        <v>662.63619000000006</v>
      </c>
      <c r="T2" s="4">
        <f>STDEV(L2:L5,L16:L19,L30:L33,L44:L47,L58:L61)</f>
        <v>4.157269649902438</v>
      </c>
      <c r="U2" s="4">
        <v>364</v>
      </c>
      <c r="AD2" s="7">
        <v>43109</v>
      </c>
      <c r="AE2" s="6">
        <f>(N2/M2)^2</f>
        <v>3.1716044157515188E-5</v>
      </c>
      <c r="AF2" s="6">
        <f>(T2/S2)^2</f>
        <v>3.9360996684849713E-5</v>
      </c>
      <c r="AG2" s="6">
        <f>(T2/S2)^2</f>
        <v>3.9360996684849713E-5</v>
      </c>
    </row>
    <row r="3" spans="1:33" x14ac:dyDescent="0.35">
      <c r="A3" s="5" t="s">
        <v>41</v>
      </c>
      <c r="B3" s="7">
        <v>43418</v>
      </c>
      <c r="C3" s="8">
        <v>0.77649305555555559</v>
      </c>
      <c r="D3" s="5" t="s">
        <v>42</v>
      </c>
      <c r="E3" s="9">
        <v>2.4430000000000001</v>
      </c>
      <c r="F3" s="9">
        <v>41.3752</v>
      </c>
      <c r="G3" s="9" t="s">
        <v>43</v>
      </c>
      <c r="H3" s="9">
        <v>3.3660000000000001</v>
      </c>
      <c r="I3" s="9">
        <v>3927.6484</v>
      </c>
      <c r="J3" s="9" t="s">
        <v>44</v>
      </c>
      <c r="K3" s="9">
        <v>3.58</v>
      </c>
      <c r="L3" s="9">
        <v>655.6703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43418</v>
      </c>
      <c r="C4" s="8">
        <v>0.78057870370370364</v>
      </c>
      <c r="D4" s="5" t="s">
        <v>42</v>
      </c>
      <c r="E4" s="9">
        <v>2.4460000000000002</v>
      </c>
      <c r="F4" s="9">
        <v>41.332599999999999</v>
      </c>
      <c r="G4" s="9" t="s">
        <v>43</v>
      </c>
      <c r="H4" s="9">
        <v>3.3660000000000001</v>
      </c>
      <c r="I4" s="9">
        <v>4015.3606</v>
      </c>
      <c r="J4" s="9" t="s">
        <v>44</v>
      </c>
      <c r="K4" s="9">
        <v>3.5830000000000002</v>
      </c>
      <c r="L4" s="9">
        <v>664.81610000000001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43418</v>
      </c>
      <c r="C5" s="8">
        <v>0.7846643518518519</v>
      </c>
      <c r="D5" s="5" t="s">
        <v>42</v>
      </c>
      <c r="E5" s="9">
        <v>2.44</v>
      </c>
      <c r="F5" s="9">
        <v>41.280999999999999</v>
      </c>
      <c r="G5" s="9" t="s">
        <v>43</v>
      </c>
      <c r="H5" s="9">
        <v>3.363</v>
      </c>
      <c r="I5" s="9">
        <v>3997.73</v>
      </c>
      <c r="J5" s="9" t="s">
        <v>44</v>
      </c>
      <c r="K5" s="9">
        <v>3.5760000000000001</v>
      </c>
      <c r="L5" s="9">
        <v>666.80200000000002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3" t="s">
        <v>45</v>
      </c>
      <c r="B6" s="27">
        <v>43418</v>
      </c>
      <c r="C6" s="28">
        <v>0.78832175925925929</v>
      </c>
      <c r="D6" s="23" t="s">
        <v>42</v>
      </c>
      <c r="E6" s="29">
        <v>2.44</v>
      </c>
      <c r="F6" s="29">
        <v>20.081199999999999</v>
      </c>
      <c r="G6" s="29" t="s">
        <v>43</v>
      </c>
      <c r="H6" s="29">
        <v>3.363</v>
      </c>
      <c r="I6" s="29">
        <v>4445.8617999999997</v>
      </c>
      <c r="J6" s="29" t="s">
        <v>44</v>
      </c>
      <c r="K6" s="29">
        <v>3.5760000000000001</v>
      </c>
      <c r="L6" s="29">
        <v>490.7824</v>
      </c>
      <c r="O6" s="10">
        <f>($O$2/$M$2)*F6</f>
        <v>1.903684413926316</v>
      </c>
      <c r="R6" s="10">
        <f t="shared" ref="R6:R15" si="0">($R$2/$P$2)*I6</f>
        <v>450.77120663274792</v>
      </c>
      <c r="U6" s="10">
        <f>($S$2/$U$2)*L6</f>
        <v>893.43455949191218</v>
      </c>
      <c r="V6" s="3">
        <v>0</v>
      </c>
      <c r="W6" s="11" t="s">
        <v>33</v>
      </c>
      <c r="X6" s="2">
        <f>SLOPE(O6:O10,$V$6:$V$10)</f>
        <v>-2.2580253697643028E-3</v>
      </c>
      <c r="Y6" s="2">
        <f>RSQ(O6:O10,$V$6:$V$10)</f>
        <v>0.95993631283610781</v>
      </c>
      <c r="Z6" s="2">
        <f>SLOPE($R6:$R10,$V$6:$V$10)</f>
        <v>2.0963932886251677</v>
      </c>
      <c r="AA6" s="2">
        <f>RSQ(R6:R10,$V$6:$V$10)</f>
        <v>0.94280144579070535</v>
      </c>
      <c r="AB6" s="2">
        <f>SLOPE(U6:U10,$V$6:$V$10)</f>
        <v>0.79619535123466378</v>
      </c>
      <c r="AC6" s="2">
        <f>RSQ(U6:U10,$V$6:$V$10)</f>
        <v>0.72846320595514624</v>
      </c>
      <c r="AD6" s="7">
        <v>43109</v>
      </c>
      <c r="AE6" s="2"/>
    </row>
    <row r="7" spans="1:33" x14ac:dyDescent="0.35">
      <c r="A7" s="23" t="s">
        <v>46</v>
      </c>
      <c r="B7" s="27">
        <v>43418</v>
      </c>
      <c r="C7" s="28">
        <v>0.79197916666666668</v>
      </c>
      <c r="D7" s="23" t="s">
        <v>42</v>
      </c>
      <c r="E7" s="29">
        <v>2.4460000000000002</v>
      </c>
      <c r="F7" s="29">
        <v>19.9879</v>
      </c>
      <c r="G7" s="29" t="s">
        <v>43</v>
      </c>
      <c r="H7" s="29">
        <v>3.3660000000000001</v>
      </c>
      <c r="I7" s="29">
        <v>4608.3774999999996</v>
      </c>
      <c r="J7" s="29" t="s">
        <v>44</v>
      </c>
      <c r="K7" s="29">
        <v>3.5760000000000001</v>
      </c>
      <c r="L7" s="29">
        <v>490.13920000000002</v>
      </c>
      <c r="O7" s="10">
        <f>($O$2/$M$2)*F7</f>
        <v>1.8948396359339987</v>
      </c>
      <c r="R7" s="10">
        <f t="shared" si="0"/>
        <v>467.24886641645185</v>
      </c>
      <c r="U7" s="10">
        <f>($S$2/$U$2)*L7</f>
        <v>892.26365949903311</v>
      </c>
      <c r="V7" s="3">
        <v>10</v>
      </c>
      <c r="W7" s="13" t="s">
        <v>34</v>
      </c>
      <c r="X7" s="2">
        <f>SLOPE($O11:$O15,$V$6:$V$10)</f>
        <v>-3.0222028123802901E-3</v>
      </c>
      <c r="Y7" s="2">
        <f>RSQ(O11:O15,$V$6:$V$10)</f>
        <v>0.84499619469430254</v>
      </c>
      <c r="Z7" s="2">
        <f>SLOPE($R11:$R15,$V$6:$V$10)</f>
        <v>1.5979457962139656</v>
      </c>
      <c r="AA7" s="2">
        <f>RSQ(R11:R15,$V$6:$V$10)</f>
        <v>0.50023656954624007</v>
      </c>
      <c r="AB7" s="2">
        <f>SLOPE(U11:U15,$V$6:$V$10)</f>
        <v>-1.3273567713119518</v>
      </c>
      <c r="AC7" s="2">
        <f>RSQ(U11:U15,$V$6:$V$10)</f>
        <v>0.36430645326560318</v>
      </c>
      <c r="AD7" s="7">
        <v>43109</v>
      </c>
      <c r="AE7" s="2"/>
    </row>
    <row r="8" spans="1:33" x14ac:dyDescent="0.35">
      <c r="A8" s="23" t="s">
        <v>47</v>
      </c>
      <c r="B8" s="27">
        <v>43418</v>
      </c>
      <c r="C8" s="28">
        <v>0.79563657407407407</v>
      </c>
      <c r="D8" s="23" t="s">
        <v>42</v>
      </c>
      <c r="E8" s="29">
        <v>2.4460000000000002</v>
      </c>
      <c r="F8" s="29">
        <v>19.666399999999999</v>
      </c>
      <c r="G8" s="29" t="s">
        <v>43</v>
      </c>
      <c r="H8" s="29">
        <v>3.37</v>
      </c>
      <c r="I8" s="29">
        <v>4997.4790000000003</v>
      </c>
      <c r="J8" s="29" t="s">
        <v>44</v>
      </c>
      <c r="K8" s="29">
        <v>3.5830000000000002</v>
      </c>
      <c r="L8" s="29">
        <v>505.23559999999998</v>
      </c>
      <c r="O8" s="10">
        <f>($O$2/$M$2)*F8</f>
        <v>1.8643616496046302</v>
      </c>
      <c r="R8" s="10">
        <f t="shared" si="0"/>
        <v>506.7003294955814</v>
      </c>
      <c r="U8" s="10">
        <f>($S$2/$U$2)*L8</f>
        <v>919.74558526473629</v>
      </c>
      <c r="V8" s="3">
        <v>20</v>
      </c>
      <c r="W8" s="15" t="s">
        <v>35</v>
      </c>
      <c r="X8" s="2">
        <f>SLOPE($O20:$O24,$V$6:$V$10)</f>
        <v>1.213431493050976E-5</v>
      </c>
      <c r="Y8" s="2">
        <f>RSQ(O20:O24,$V$6:$V$10)</f>
        <v>1.5320105678805053E-4</v>
      </c>
      <c r="Z8" s="2">
        <f>SLOPE($R20:$R24,$V$6:$V$10)</f>
        <v>1.8297128406402741</v>
      </c>
      <c r="AA8" s="2">
        <f>RSQ(R20:R24,$V$6:$V$10)</f>
        <v>0.94926674075163886</v>
      </c>
      <c r="AB8" s="2">
        <f>SLOPE($U20:$U24,$V$6:$V$10)</f>
        <v>0.5218041544758808</v>
      </c>
      <c r="AC8" s="2">
        <f>RSQ(U20:U24,$V$6:$V$10)</f>
        <v>0.23360742516697933</v>
      </c>
      <c r="AD8" s="7">
        <v>43109</v>
      </c>
      <c r="AE8" s="2"/>
    </row>
    <row r="9" spans="1:33" x14ac:dyDescent="0.35">
      <c r="A9" s="23" t="s">
        <v>48</v>
      </c>
      <c r="B9" s="27">
        <v>43418</v>
      </c>
      <c r="C9" s="28">
        <v>0.79972222222222211</v>
      </c>
      <c r="D9" s="23" t="s">
        <v>42</v>
      </c>
      <c r="E9" s="29">
        <v>2.4430000000000001</v>
      </c>
      <c r="F9" s="29">
        <v>19.394400000000001</v>
      </c>
      <c r="G9" s="29" t="s">
        <v>43</v>
      </c>
      <c r="H9" s="29">
        <v>3.363</v>
      </c>
      <c r="I9" s="29">
        <v>4995.4474</v>
      </c>
      <c r="J9" s="29" t="s">
        <v>44</v>
      </c>
      <c r="K9" s="29">
        <v>3.5760000000000001</v>
      </c>
      <c r="L9" s="29">
        <v>487.92970000000003</v>
      </c>
      <c r="O9" s="10">
        <f t="shared" ref="O9:O15" si="1">($O$2/$M$2)*F9</f>
        <v>1.8385762303772955</v>
      </c>
      <c r="R9" s="10">
        <f t="shared" si="0"/>
        <v>506.49434315939004</v>
      </c>
      <c r="T9" s="10">
        <f>($S$2/$U$2)*L9</f>
        <v>888.24142141715129</v>
      </c>
      <c r="V9" s="3">
        <v>30</v>
      </c>
      <c r="W9" s="18" t="s">
        <v>36</v>
      </c>
      <c r="X9" s="2">
        <f>SLOPE($O25:$O29,$V$6:$V$10)</f>
        <v>-2.8187634386234507E-3</v>
      </c>
      <c r="Y9" s="2">
        <f>RSQ(O25:O29,$V$6:$V$10)</f>
        <v>0.91714966009442611</v>
      </c>
      <c r="Z9" s="2">
        <f>SLOPE($R25:$R29,$V$6:$V$10)</f>
        <v>9.2630836663179359</v>
      </c>
      <c r="AA9" s="2">
        <f>RSQ(R25:R29,$V$6:$V$10)</f>
        <v>0.94815262387089816</v>
      </c>
      <c r="AB9" s="2">
        <f>SLOPE(U25:U29,$V$6:$V$10)</f>
        <v>0.20866122354444883</v>
      </c>
      <c r="AC9" s="2">
        <f>RSQ(U25:U29,$V$6:$V$10)</f>
        <v>0.10422604073685662</v>
      </c>
      <c r="AD9" s="7">
        <v>43109</v>
      </c>
      <c r="AE9" s="2"/>
    </row>
    <row r="10" spans="1:33" x14ac:dyDescent="0.35">
      <c r="A10" s="23" t="s">
        <v>49</v>
      </c>
      <c r="B10" s="27">
        <v>43418</v>
      </c>
      <c r="C10" s="28">
        <v>0.80380787037037038</v>
      </c>
      <c r="D10" s="23" t="s">
        <v>42</v>
      </c>
      <c r="E10" s="29">
        <v>2.4460000000000002</v>
      </c>
      <c r="F10" s="29">
        <v>19.599699999999999</v>
      </c>
      <c r="G10" s="29" t="s">
        <v>43</v>
      </c>
      <c r="H10" s="29">
        <v>3.3660000000000001</v>
      </c>
      <c r="I10" s="29">
        <v>5286.1412</v>
      </c>
      <c r="J10" s="29" t="s">
        <v>44</v>
      </c>
      <c r="K10" s="29">
        <v>3.5830000000000002</v>
      </c>
      <c r="L10" s="29">
        <v>505.9708</v>
      </c>
      <c r="N10" s="10">
        <f>($O$2/$M$2)*F10</f>
        <v>1.8580385339338095</v>
      </c>
      <c r="R10" s="10">
        <f t="shared" si="0"/>
        <v>535.96813269253721</v>
      </c>
      <c r="U10" s="10">
        <f>($S$2/$U$2)*L10</f>
        <v>921.08396473420896</v>
      </c>
      <c r="V10" s="3">
        <v>40</v>
      </c>
      <c r="W10" s="20" t="s">
        <v>37</v>
      </c>
      <c r="X10" s="2">
        <f>SLOPE($O34:$O38,$V$6:$V$10)</f>
        <v>-9.6297164893848657E-4</v>
      </c>
      <c r="Y10" s="2">
        <f>RSQ(O34:O38,$V$6:$V$10)</f>
        <v>0.56523130312688674</v>
      </c>
      <c r="Z10" s="2">
        <f>SLOPE($R34:$R38,$V$6:$V$10)</f>
        <v>3.6798714749270047</v>
      </c>
      <c r="AA10" s="2">
        <f>RSQ(R34:R38,$V$6:$V$10)</f>
        <v>0.91425479812498667</v>
      </c>
      <c r="AB10" s="2">
        <f>SLOPE(U34:U38,$V$6:$V$10)</f>
        <v>0.38500254896456226</v>
      </c>
      <c r="AC10" s="2">
        <f>RSQ(U34:U38,$V$6:$V$10)</f>
        <v>0.19599736604954837</v>
      </c>
      <c r="AD10" s="7">
        <v>43109</v>
      </c>
      <c r="AE10" s="2"/>
    </row>
    <row r="11" spans="1:33" x14ac:dyDescent="0.35">
      <c r="A11" s="23" t="s">
        <v>50</v>
      </c>
      <c r="B11" s="27">
        <v>43418</v>
      </c>
      <c r="C11" s="28">
        <v>0.80746527777777777</v>
      </c>
      <c r="D11" s="23" t="s">
        <v>42</v>
      </c>
      <c r="E11" s="29">
        <v>2.4660000000000002</v>
      </c>
      <c r="F11" s="29">
        <v>41.396599999999999</v>
      </c>
      <c r="G11" s="29" t="s">
        <v>43</v>
      </c>
      <c r="H11" s="29">
        <v>3.3860000000000001</v>
      </c>
      <c r="I11" s="29">
        <v>8616.8526000000002</v>
      </c>
      <c r="J11" s="29" t="s">
        <v>44</v>
      </c>
      <c r="K11" s="29">
        <v>3.6</v>
      </c>
      <c r="L11" s="29">
        <v>934.29399999999998</v>
      </c>
      <c r="N11" s="12">
        <f>($O$2/$M$2)*F11</f>
        <v>3.9243701675966642</v>
      </c>
      <c r="Q11" s="12">
        <f>($R$2/$P$2)*I11</f>
        <v>873.67291621132517</v>
      </c>
      <c r="T11" s="12">
        <f>($S$2/$U$2)*L11</f>
        <v>1700.81597939522</v>
      </c>
      <c r="V11" s="3"/>
      <c r="W11" s="21" t="s">
        <v>38</v>
      </c>
      <c r="X11" s="2">
        <f>SLOPE($O39:$O43,$V$6:$V$10)</f>
        <v>-1.4348014839596791E-3</v>
      </c>
      <c r="Y11" s="2">
        <f>RSQ(O39:O43,$V$6:$V$10)</f>
        <v>0.9878011894231542</v>
      </c>
      <c r="Z11" s="2">
        <f>SLOPE($R39:$R43,$V$6:$V$10)</f>
        <v>1.2169541281268477</v>
      </c>
      <c r="AA11" s="2">
        <f>RSQ(R39:R43,$V$6:$V$10)</f>
        <v>0.87678261952550418</v>
      </c>
      <c r="AB11" s="2">
        <f>SLOPE($U39:$U43,$V$6:$V$10)</f>
        <v>0.41803605529351445</v>
      </c>
      <c r="AC11" s="2">
        <f>RSQ(U39:U43,$V$6:$V$10)</f>
        <v>9.4625960369998E-2</v>
      </c>
      <c r="AD11" s="7">
        <v>43109</v>
      </c>
      <c r="AE11" s="2"/>
    </row>
    <row r="12" spans="1:33" x14ac:dyDescent="0.35">
      <c r="A12" s="23" t="s">
        <v>51</v>
      </c>
      <c r="B12" s="27">
        <v>43418</v>
      </c>
      <c r="C12" s="28">
        <v>0.81155092592592604</v>
      </c>
      <c r="D12" s="23" t="s">
        <v>42</v>
      </c>
      <c r="E12" s="29">
        <v>2.4460000000000002</v>
      </c>
      <c r="F12" s="29">
        <v>19.6418</v>
      </c>
      <c r="G12" s="29" t="s">
        <v>43</v>
      </c>
      <c r="H12" s="29">
        <v>3.3660000000000001</v>
      </c>
      <c r="I12" s="29">
        <v>5168.4160000000002</v>
      </c>
      <c r="J12" s="29" t="s">
        <v>44</v>
      </c>
      <c r="K12" s="29">
        <v>3.5830000000000002</v>
      </c>
      <c r="L12" s="29">
        <v>517.31560000000002</v>
      </c>
      <c r="O12" s="12">
        <f t="shared" si="1"/>
        <v>1.8620295859539229</v>
      </c>
      <c r="R12" s="12">
        <f>($R$2/$P$2)*I12</f>
        <v>524.03183488519608</v>
      </c>
      <c r="U12" s="12">
        <f>($S$2/$U$2)*L12</f>
        <v>941.73636871308804</v>
      </c>
      <c r="V12" s="3"/>
      <c r="W12" s="23" t="s">
        <v>39</v>
      </c>
      <c r="X12" s="2">
        <f>SLOPE($O48:$O52,$V$6:$V$10)</f>
        <v>-9.1557198124117664E-4</v>
      </c>
      <c r="Y12" s="2">
        <f>RSQ(O48:O52,$V$6:$V$10)</f>
        <v>6.922029538151897E-2</v>
      </c>
      <c r="Z12" s="2">
        <f>SLOPE($R48:$R52,$V$6:$V$10)</f>
        <v>0.51842064379565667</v>
      </c>
      <c r="AA12" s="2">
        <f>RSQ(R48:R52,$V$6:$V$10)</f>
        <v>0.70055713144135445</v>
      </c>
      <c r="AB12" s="2">
        <f>SLOPE(U48:U52,$V$6:$V$10)</f>
        <v>3.6750822537692276</v>
      </c>
      <c r="AC12" s="2">
        <f>RSQ(U48:U52,$V$6:$V$10)</f>
        <v>0.88508221568915912</v>
      </c>
      <c r="AD12" s="7">
        <v>43109</v>
      </c>
      <c r="AE12" s="2"/>
    </row>
    <row r="13" spans="1:33" x14ac:dyDescent="0.35">
      <c r="A13" s="23" t="s">
        <v>52</v>
      </c>
      <c r="B13" s="27">
        <v>43418</v>
      </c>
      <c r="C13" s="28">
        <v>0.81521990740740735</v>
      </c>
      <c r="D13" s="23" t="s">
        <v>42</v>
      </c>
      <c r="E13" s="29">
        <v>2.4460000000000002</v>
      </c>
      <c r="F13" s="29">
        <v>19.399799999999999</v>
      </c>
      <c r="G13" s="29" t="s">
        <v>43</v>
      </c>
      <c r="H13" s="29">
        <v>3.37</v>
      </c>
      <c r="I13" s="29">
        <v>5475.5263999999997</v>
      </c>
      <c r="J13" s="29" t="s">
        <v>44</v>
      </c>
      <c r="K13" s="29">
        <v>3.58</v>
      </c>
      <c r="L13" s="29">
        <v>500.42160000000001</v>
      </c>
      <c r="O13" s="12">
        <f t="shared" si="1"/>
        <v>1.8390881467884264</v>
      </c>
      <c r="R13" s="12">
        <f t="shared" si="0"/>
        <v>555.17012298435964</v>
      </c>
      <c r="U13" s="12">
        <f>($S$2/$U$2)*L13</f>
        <v>910.98203960907711</v>
      </c>
      <c r="V13" s="3"/>
      <c r="W13" s="25" t="s">
        <v>40</v>
      </c>
      <c r="X13" s="2">
        <f>SLOPE($O53:$O57,$V$6:$V$10)</f>
        <v>9.6505723431712374E-5</v>
      </c>
      <c r="Y13" s="2">
        <f>RSQ(O53:O57,$V$6:$V$10)</f>
        <v>2.5460534358614152E-2</v>
      </c>
      <c r="Z13" s="2">
        <f>SLOPE($R53:$R57,$V$6:$V$10)</f>
        <v>-0.27987496117992122</v>
      </c>
      <c r="AA13" s="2">
        <f>RSQ(R53:R57,$V$6:$V$10)</f>
        <v>0.63600138107468884</v>
      </c>
      <c r="AB13" s="2">
        <f>SLOPE(U53:U57,$V$6:$V$10)</f>
        <v>-0.98585337553434216</v>
      </c>
      <c r="AC13" s="2">
        <f>RSQ(U53:U57,$V$6:$V$10)</f>
        <v>0.81438355024372555</v>
      </c>
      <c r="AD13" s="7">
        <v>43109</v>
      </c>
      <c r="AE13" s="2"/>
    </row>
    <row r="14" spans="1:33" x14ac:dyDescent="0.35">
      <c r="A14" s="23" t="s">
        <v>53</v>
      </c>
      <c r="B14" s="27">
        <v>43418</v>
      </c>
      <c r="C14" s="28">
        <v>0.81929398148148147</v>
      </c>
      <c r="D14" s="23" t="s">
        <v>42</v>
      </c>
      <c r="E14" s="29">
        <v>2.44</v>
      </c>
      <c r="F14" s="29">
        <v>19.329699999999999</v>
      </c>
      <c r="G14" s="29" t="s">
        <v>43</v>
      </c>
      <c r="H14" s="29">
        <v>3.363</v>
      </c>
      <c r="I14" s="29">
        <v>5867.6063999999997</v>
      </c>
      <c r="J14" s="29" t="s">
        <v>44</v>
      </c>
      <c r="K14" s="29">
        <v>3.5760000000000001</v>
      </c>
      <c r="L14" s="29">
        <v>519.84500000000003</v>
      </c>
      <c r="O14" s="12">
        <f t="shared" si="1"/>
        <v>1.8324427133772638</v>
      </c>
      <c r="R14" s="12">
        <f t="shared" si="0"/>
        <v>594.9235797149687</v>
      </c>
      <c r="U14" s="12">
        <f>($S$2/$U$2)*L14</f>
        <v>946.34096206195068</v>
      </c>
      <c r="AD14" s="7">
        <v>43109</v>
      </c>
    </row>
    <row r="15" spans="1:33" x14ac:dyDescent="0.35">
      <c r="A15" s="23" t="s">
        <v>54</v>
      </c>
      <c r="B15" s="27">
        <v>43418</v>
      </c>
      <c r="C15" s="28">
        <v>0.82314814814814818</v>
      </c>
      <c r="D15" s="23" t="s">
        <v>42</v>
      </c>
      <c r="E15" s="29">
        <v>2.4430000000000001</v>
      </c>
      <c r="F15" s="29">
        <v>18.602499999999999</v>
      </c>
      <c r="G15" s="29" t="s">
        <v>43</v>
      </c>
      <c r="H15" s="29">
        <v>3.363</v>
      </c>
      <c r="I15" s="29">
        <v>5563.0627999999997</v>
      </c>
      <c r="J15" s="29" t="s">
        <v>44</v>
      </c>
      <c r="K15" s="29">
        <v>3.58</v>
      </c>
      <c r="L15" s="29">
        <v>486.53629999999998</v>
      </c>
      <c r="O15" s="12">
        <f t="shared" si="1"/>
        <v>1.7635046366783007</v>
      </c>
      <c r="R15" s="12">
        <f t="shared" si="0"/>
        <v>564.04554251545858</v>
      </c>
      <c r="U15" s="12">
        <f>($S$2/$U$2)*L15</f>
        <v>885.70483551839845</v>
      </c>
      <c r="AD15" s="7">
        <v>43109</v>
      </c>
    </row>
    <row r="16" spans="1:33" x14ac:dyDescent="0.35">
      <c r="A16" s="5" t="s">
        <v>41</v>
      </c>
      <c r="B16" s="7">
        <v>43418</v>
      </c>
      <c r="C16" s="8">
        <v>0.82681712962962972</v>
      </c>
      <c r="D16" s="5" t="s">
        <v>42</v>
      </c>
      <c r="E16" s="9">
        <v>2.4430000000000001</v>
      </c>
      <c r="F16" s="9">
        <v>41.7027</v>
      </c>
      <c r="G16" s="9" t="s">
        <v>43</v>
      </c>
      <c r="H16" s="9">
        <v>3.363</v>
      </c>
      <c r="I16" s="9">
        <v>4034.8888000000002</v>
      </c>
      <c r="J16" s="9" t="s">
        <v>44</v>
      </c>
      <c r="K16" s="9">
        <v>3.58</v>
      </c>
      <c r="L16" s="9">
        <v>666.4556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43418</v>
      </c>
      <c r="C17" s="8">
        <v>0.83047453703703711</v>
      </c>
      <c r="D17" s="5" t="s">
        <v>42</v>
      </c>
      <c r="E17" s="9">
        <v>2.44</v>
      </c>
      <c r="F17" s="9">
        <v>41.933399999999999</v>
      </c>
      <c r="G17" s="9" t="s">
        <v>43</v>
      </c>
      <c r="H17" s="9">
        <v>3.36</v>
      </c>
      <c r="I17" s="9">
        <v>4043.3085999999998</v>
      </c>
      <c r="J17" s="9" t="s">
        <v>44</v>
      </c>
      <c r="K17" s="9">
        <v>3.5760000000000001</v>
      </c>
      <c r="L17" s="9">
        <v>666.63419999999996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43418</v>
      </c>
      <c r="C18" s="8">
        <v>0.83456018518518515</v>
      </c>
      <c r="D18" s="5" t="s">
        <v>42</v>
      </c>
      <c r="E18" s="9">
        <v>2.4460000000000002</v>
      </c>
      <c r="F18" s="9">
        <v>41.233199999999997</v>
      </c>
      <c r="G18" s="9" t="s">
        <v>43</v>
      </c>
      <c r="H18" s="9">
        <v>3.37</v>
      </c>
      <c r="I18" s="9">
        <v>4015.9857999999999</v>
      </c>
      <c r="J18" s="9" t="s">
        <v>44</v>
      </c>
      <c r="K18" s="9">
        <v>3.5859999999999999</v>
      </c>
      <c r="L18" s="9">
        <v>661.96079999999995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43418</v>
      </c>
      <c r="C19" s="8">
        <v>0.83864583333333342</v>
      </c>
      <c r="D19" s="5" t="s">
        <v>42</v>
      </c>
      <c r="E19" s="9">
        <v>2.4430000000000001</v>
      </c>
      <c r="F19" s="9">
        <v>41.602400000000003</v>
      </c>
      <c r="G19" s="9" t="s">
        <v>43</v>
      </c>
      <c r="H19" s="9">
        <v>3.3660000000000001</v>
      </c>
      <c r="I19" s="9">
        <v>4014.7854000000002</v>
      </c>
      <c r="J19" s="9" t="s">
        <v>44</v>
      </c>
      <c r="K19" s="9">
        <v>3.58</v>
      </c>
      <c r="L19" s="9">
        <v>666.00779999999997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3" t="s">
        <v>55</v>
      </c>
      <c r="B20" s="27">
        <v>43418</v>
      </c>
      <c r="C20" s="28">
        <v>0.84230324074074081</v>
      </c>
      <c r="D20" s="23" t="s">
        <v>42</v>
      </c>
      <c r="E20" s="29">
        <v>2.44</v>
      </c>
      <c r="F20" s="29">
        <v>19.754999999999999</v>
      </c>
      <c r="G20" s="29" t="s">
        <v>43</v>
      </c>
      <c r="H20" s="29">
        <v>3.363</v>
      </c>
      <c r="I20" s="29">
        <v>4364.2425000000003</v>
      </c>
      <c r="J20" s="29" t="s">
        <v>44</v>
      </c>
      <c r="K20" s="29">
        <v>3.5760000000000001</v>
      </c>
      <c r="L20" s="29">
        <v>508.77929999999998</v>
      </c>
      <c r="O20" s="14">
        <f t="shared" ref="O20:O29" si="2">($O$2/$M$2)*F20</f>
        <v>1.8727608707205929</v>
      </c>
      <c r="P20" s="3"/>
      <c r="R20" s="14">
        <f t="shared" ref="R20:R29" si="3">($R$2/$P$2)*I20</f>
        <v>442.49572889623346</v>
      </c>
      <c r="S20" s="3"/>
      <c r="U20" s="14">
        <f t="shared" ref="U20:U26" si="4">($S$2/$U$2)*L20</f>
        <v>926.19663984304134</v>
      </c>
      <c r="AD20" s="7">
        <v>43109</v>
      </c>
    </row>
    <row r="21" spans="1:30" x14ac:dyDescent="0.35">
      <c r="A21" s="23" t="s">
        <v>56</v>
      </c>
      <c r="B21" s="27">
        <v>43418</v>
      </c>
      <c r="C21" s="28">
        <v>0.8459606481481482</v>
      </c>
      <c r="D21" s="23" t="s">
        <v>42</v>
      </c>
      <c r="E21" s="29">
        <v>2.44</v>
      </c>
      <c r="F21" s="29">
        <v>20.183399999999999</v>
      </c>
      <c r="G21" s="29" t="s">
        <v>43</v>
      </c>
      <c r="H21" s="29">
        <v>3.36</v>
      </c>
      <c r="I21" s="29">
        <v>4714.0317999999997</v>
      </c>
      <c r="J21" s="29" t="s">
        <v>44</v>
      </c>
      <c r="K21" s="29">
        <v>3.58</v>
      </c>
      <c r="L21" s="29">
        <v>502.53579999999999</v>
      </c>
      <c r="O21" s="14">
        <f t="shared" si="2"/>
        <v>1.9133729060036455</v>
      </c>
      <c r="P21" s="3"/>
      <c r="R21" s="14">
        <f t="shared" si="3"/>
        <v>477.96128134058165</v>
      </c>
      <c r="S21" s="3"/>
      <c r="U21" s="14">
        <f t="shared" si="4"/>
        <v>914.83079079835727</v>
      </c>
      <c r="AD21" s="7">
        <v>43109</v>
      </c>
    </row>
    <row r="22" spans="1:30" x14ac:dyDescent="0.35">
      <c r="A22" s="23" t="s">
        <v>57</v>
      </c>
      <c r="B22" s="27">
        <v>43418</v>
      </c>
      <c r="C22" s="28">
        <v>0.85004629629629624</v>
      </c>
      <c r="D22" s="23" t="s">
        <v>42</v>
      </c>
      <c r="E22" s="29">
        <v>2.4460000000000002</v>
      </c>
      <c r="F22" s="29">
        <v>19.934000000000001</v>
      </c>
      <c r="G22" s="29" t="s">
        <v>43</v>
      </c>
      <c r="H22" s="29">
        <v>3.37</v>
      </c>
      <c r="I22" s="29">
        <v>4799.8954999999996</v>
      </c>
      <c r="J22" s="29" t="s">
        <v>44</v>
      </c>
      <c r="K22" s="29">
        <v>3.58</v>
      </c>
      <c r="L22" s="29">
        <v>499.56400000000002</v>
      </c>
      <c r="O22" s="14">
        <f t="shared" si="2"/>
        <v>1.8897299517562292</v>
      </c>
      <c r="P22" s="3"/>
      <c r="R22" s="14">
        <f t="shared" si="3"/>
        <v>486.66710383262404</v>
      </c>
      <c r="S22" s="3"/>
      <c r="U22" s="14">
        <f t="shared" si="4"/>
        <v>909.42083961857156</v>
      </c>
      <c r="AD22" s="7">
        <v>43109</v>
      </c>
    </row>
    <row r="23" spans="1:30" x14ac:dyDescent="0.35">
      <c r="A23" s="23" t="s">
        <v>58</v>
      </c>
      <c r="B23" s="27">
        <v>43418</v>
      </c>
      <c r="C23" s="28">
        <v>0.85413194444444451</v>
      </c>
      <c r="D23" s="23" t="s">
        <v>42</v>
      </c>
      <c r="E23" s="29">
        <v>2.4460000000000002</v>
      </c>
      <c r="F23" s="29">
        <v>19.820599999999999</v>
      </c>
      <c r="G23" s="29" t="s">
        <v>43</v>
      </c>
      <c r="H23" s="29">
        <v>3.37</v>
      </c>
      <c r="I23" s="29">
        <v>4781.2896000000001</v>
      </c>
      <c r="J23" s="29" t="s">
        <v>44</v>
      </c>
      <c r="K23" s="29">
        <v>3.5830000000000002</v>
      </c>
      <c r="L23" s="29">
        <v>502.7638</v>
      </c>
      <c r="O23" s="14">
        <f t="shared" si="2"/>
        <v>1.8789797071224796</v>
      </c>
      <c r="P23" s="3"/>
      <c r="Q23" s="14">
        <f>($R$2/$P$2)*I23</f>
        <v>484.78062954017349</v>
      </c>
      <c r="S23" s="3"/>
      <c r="U23" s="14">
        <f t="shared" si="4"/>
        <v>915.24584863165398</v>
      </c>
      <c r="AD23" s="7">
        <v>43109</v>
      </c>
    </row>
    <row r="24" spans="1:30" x14ac:dyDescent="0.35">
      <c r="A24" s="23" t="s">
        <v>59</v>
      </c>
      <c r="B24" s="27">
        <v>43418</v>
      </c>
      <c r="C24" s="28">
        <v>0.85821759259259256</v>
      </c>
      <c r="D24" s="23" t="s">
        <v>42</v>
      </c>
      <c r="E24" s="29">
        <v>2.44</v>
      </c>
      <c r="F24" s="29">
        <v>19.942799999999998</v>
      </c>
      <c r="G24" s="29" t="s">
        <v>43</v>
      </c>
      <c r="H24" s="29">
        <v>3.363</v>
      </c>
      <c r="I24" s="29">
        <v>5134.2248</v>
      </c>
      <c r="J24" s="29" t="s">
        <v>44</v>
      </c>
      <c r="K24" s="29">
        <v>3.5760000000000001</v>
      </c>
      <c r="L24" s="29">
        <v>522.99720000000002</v>
      </c>
      <c r="O24" s="14">
        <f t="shared" si="2"/>
        <v>1.8905641859077014</v>
      </c>
      <c r="P24" s="3"/>
      <c r="R24" s="14">
        <f t="shared" si="3"/>
        <v>520.56514852076123</v>
      </c>
      <c r="S24" s="3"/>
      <c r="U24" s="14">
        <f t="shared" si="4"/>
        <v>952.07931865018702</v>
      </c>
      <c r="AD24" s="7">
        <v>43109</v>
      </c>
    </row>
    <row r="25" spans="1:30" x14ac:dyDescent="0.35">
      <c r="A25" s="23" t="s">
        <v>60</v>
      </c>
      <c r="B25" s="27">
        <v>43418</v>
      </c>
      <c r="C25" s="28">
        <v>0.86230324074074083</v>
      </c>
      <c r="D25" s="23" t="s">
        <v>42</v>
      </c>
      <c r="E25" s="29">
        <v>2.44</v>
      </c>
      <c r="F25" s="29">
        <v>20.225200000000001</v>
      </c>
      <c r="G25" s="29" t="s">
        <v>43</v>
      </c>
      <c r="H25" s="29">
        <v>3.363</v>
      </c>
      <c r="I25" s="29">
        <v>4305.2966999999999</v>
      </c>
      <c r="J25" s="29" t="s">
        <v>44</v>
      </c>
      <c r="K25" s="29">
        <v>3.5760000000000001</v>
      </c>
      <c r="L25" s="29">
        <v>490.1438</v>
      </c>
      <c r="O25" s="17">
        <f t="shared" si="2"/>
        <v>1.9173355182231406</v>
      </c>
      <c r="P25" s="3"/>
      <c r="R25" s="17">
        <f t="shared" si="3"/>
        <v>436.51914424577654</v>
      </c>
      <c r="S25" s="3"/>
      <c r="U25" s="17">
        <f t="shared" si="4"/>
        <v>892.27203347286274</v>
      </c>
      <c r="AD25" s="7">
        <v>43109</v>
      </c>
    </row>
    <row r="26" spans="1:30" x14ac:dyDescent="0.35">
      <c r="A26" s="23" t="s">
        <v>61</v>
      </c>
      <c r="B26" s="27">
        <v>43418</v>
      </c>
      <c r="C26" s="28">
        <v>0.86638888888888888</v>
      </c>
      <c r="D26" s="23" t="s">
        <v>42</v>
      </c>
      <c r="E26" s="29">
        <v>2.4500000000000002</v>
      </c>
      <c r="F26" s="29">
        <v>20.049800000000001</v>
      </c>
      <c r="G26" s="29" t="s">
        <v>43</v>
      </c>
      <c r="H26" s="29">
        <v>3.37</v>
      </c>
      <c r="I26" s="29">
        <v>5662.9524000000001</v>
      </c>
      <c r="J26" s="29" t="s">
        <v>44</v>
      </c>
      <c r="K26" s="29">
        <v>3.5830000000000002</v>
      </c>
      <c r="L26" s="29">
        <v>485.87819999999999</v>
      </c>
      <c r="O26" s="17">
        <f t="shared" si="2"/>
        <v>1.9007077147949254</v>
      </c>
      <c r="P26" s="3"/>
      <c r="R26" s="17">
        <f t="shared" si="3"/>
        <v>574.17346766195385</v>
      </c>
      <c r="S26" s="3"/>
      <c r="U26" s="17">
        <f t="shared" si="4"/>
        <v>884.50681113202756</v>
      </c>
      <c r="AD26" s="7">
        <v>43109</v>
      </c>
    </row>
    <row r="27" spans="1:30" x14ac:dyDescent="0.35">
      <c r="A27" s="23" t="s">
        <v>62</v>
      </c>
      <c r="B27" s="27">
        <v>43418</v>
      </c>
      <c r="C27" s="28">
        <v>0.87004629629629626</v>
      </c>
      <c r="D27" s="23" t="s">
        <v>42</v>
      </c>
      <c r="E27" s="29">
        <v>2.44</v>
      </c>
      <c r="F27" s="29">
        <v>19.493200000000002</v>
      </c>
      <c r="G27" s="29" t="s">
        <v>43</v>
      </c>
      <c r="H27" s="29">
        <v>3.363</v>
      </c>
      <c r="I27" s="29">
        <v>6972.3473000000004</v>
      </c>
      <c r="J27" s="29" t="s">
        <v>44</v>
      </c>
      <c r="K27" s="29">
        <v>3.5760000000000001</v>
      </c>
      <c r="L27" s="29">
        <v>499.08879999999999</v>
      </c>
      <c r="O27" s="17">
        <f t="shared" si="2"/>
        <v>1.8479424047142834</v>
      </c>
      <c r="P27" s="3"/>
      <c r="R27" s="17">
        <f t="shared" si="3"/>
        <v>706.93457126435703</v>
      </c>
      <c r="S27" s="3"/>
      <c r="U27" s="17">
        <f>($S$2/$U$2)*L27</f>
        <v>908.55577171338473</v>
      </c>
      <c r="AD27" s="7">
        <v>43109</v>
      </c>
    </row>
    <row r="28" spans="1:30" x14ac:dyDescent="0.35">
      <c r="A28" s="23" t="s">
        <v>63</v>
      </c>
      <c r="B28" s="27">
        <v>43418</v>
      </c>
      <c r="C28" s="28">
        <v>0.8737152777777778</v>
      </c>
      <c r="D28" s="23" t="s">
        <v>42</v>
      </c>
      <c r="E28" s="29">
        <v>2.4460000000000002</v>
      </c>
      <c r="F28" s="29">
        <v>19.419599999999999</v>
      </c>
      <c r="G28" s="29" t="s">
        <v>43</v>
      </c>
      <c r="H28" s="29">
        <v>3.37</v>
      </c>
      <c r="I28" s="29">
        <v>7376.5708000000004</v>
      </c>
      <c r="J28" s="29" t="s">
        <v>44</v>
      </c>
      <c r="K28" s="29">
        <v>3.5859999999999999</v>
      </c>
      <c r="L28" s="29">
        <v>486.98239999999998</v>
      </c>
      <c r="O28" s="17">
        <f t="shared" si="2"/>
        <v>1.8409651736292396</v>
      </c>
      <c r="P28" s="3"/>
      <c r="R28" s="17">
        <f t="shared" si="3"/>
        <v>747.91927187837803</v>
      </c>
      <c r="S28" s="3"/>
      <c r="U28" s="17">
        <f>($S$2/$U$2)*L28</f>
        <v>886.51692893696713</v>
      </c>
      <c r="AD28" s="7">
        <v>43109</v>
      </c>
    </row>
    <row r="29" spans="1:30" x14ac:dyDescent="0.35">
      <c r="A29" s="23" t="s">
        <v>64</v>
      </c>
      <c r="B29" s="27">
        <v>43418</v>
      </c>
      <c r="C29" s="28">
        <v>0.87737268518518519</v>
      </c>
      <c r="D29" s="23" t="s">
        <v>42</v>
      </c>
      <c r="E29" s="29">
        <v>2.4460000000000002</v>
      </c>
      <c r="F29" s="29">
        <v>19.8264</v>
      </c>
      <c r="G29" s="29" t="s">
        <v>43</v>
      </c>
      <c r="H29" s="29">
        <v>3.37</v>
      </c>
      <c r="I29" s="29">
        <v>8016.48</v>
      </c>
      <c r="J29" s="29" t="s">
        <v>44</v>
      </c>
      <c r="K29" s="29">
        <v>3.5859999999999999</v>
      </c>
      <c r="L29" s="29">
        <v>495.32279999999997</v>
      </c>
      <c r="N29" s="17">
        <f>($O$2/$M$2)*F29</f>
        <v>1.8795295432677686</v>
      </c>
      <c r="P29" s="3"/>
      <c r="R29" s="17">
        <f t="shared" si="3"/>
        <v>812.80042545346123</v>
      </c>
      <c r="S29" s="3"/>
      <c r="U29" s="17">
        <f>($S$2/$U$2)*L29</f>
        <v>901.7000357476154</v>
      </c>
      <c r="AD29" s="7">
        <v>43109</v>
      </c>
    </row>
    <row r="30" spans="1:30" x14ac:dyDescent="0.35">
      <c r="A30" s="5" t="s">
        <v>41</v>
      </c>
      <c r="B30" s="7">
        <v>43418</v>
      </c>
      <c r="C30" s="8">
        <v>0.88145833333333334</v>
      </c>
      <c r="D30" s="5" t="s">
        <v>42</v>
      </c>
      <c r="E30" s="9">
        <v>2.4460000000000002</v>
      </c>
      <c r="F30" s="9">
        <v>41.468200000000003</v>
      </c>
      <c r="G30" s="9" t="s">
        <v>43</v>
      </c>
      <c r="H30" s="9">
        <v>3.37</v>
      </c>
      <c r="I30" s="9">
        <v>4006.5713999999998</v>
      </c>
      <c r="J30" s="9" t="s">
        <v>44</v>
      </c>
      <c r="K30" s="9">
        <v>3.5859999999999999</v>
      </c>
      <c r="L30" s="9">
        <v>665.55759999999998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43418</v>
      </c>
      <c r="C31" s="8">
        <v>0.88511574074074073</v>
      </c>
      <c r="D31" s="5" t="s">
        <v>42</v>
      </c>
      <c r="E31" s="9">
        <v>2.4460000000000002</v>
      </c>
      <c r="F31" s="9">
        <v>41.782699999999998</v>
      </c>
      <c r="G31" s="9" t="s">
        <v>43</v>
      </c>
      <c r="H31" s="9">
        <v>3.37</v>
      </c>
      <c r="I31" s="9">
        <v>4030.1531</v>
      </c>
      <c r="J31" s="9" t="s">
        <v>44</v>
      </c>
      <c r="K31" s="9">
        <v>3.5830000000000002</v>
      </c>
      <c r="L31" s="9">
        <v>657.923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43418</v>
      </c>
      <c r="C32" s="8">
        <v>0.88921296296296293</v>
      </c>
      <c r="D32" s="5" t="s">
        <v>42</v>
      </c>
      <c r="E32" s="9">
        <v>2.4460000000000002</v>
      </c>
      <c r="F32" s="9">
        <v>41.582999999999998</v>
      </c>
      <c r="G32" s="9" t="s">
        <v>43</v>
      </c>
      <c r="H32" s="9">
        <v>3.37</v>
      </c>
      <c r="I32" s="9">
        <v>4014.0367999999999</v>
      </c>
      <c r="J32" s="9" t="s">
        <v>44</v>
      </c>
      <c r="K32" s="9">
        <v>3.5830000000000002</v>
      </c>
      <c r="L32" s="9">
        <v>660.58759999999995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43418</v>
      </c>
      <c r="C33" s="8">
        <v>0.89287037037037031</v>
      </c>
      <c r="D33" s="5" t="s">
        <v>42</v>
      </c>
      <c r="E33" s="9">
        <v>2.4460000000000002</v>
      </c>
      <c r="F33" s="9">
        <v>41.7928</v>
      </c>
      <c r="G33" s="9" t="s">
        <v>43</v>
      </c>
      <c r="H33" s="9">
        <v>3.37</v>
      </c>
      <c r="I33" s="9">
        <v>4026.6224999999999</v>
      </c>
      <c r="J33" s="9" t="s">
        <v>44</v>
      </c>
      <c r="K33" s="9">
        <v>3.5830000000000002</v>
      </c>
      <c r="L33" s="9">
        <v>657.7183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3" t="s">
        <v>65</v>
      </c>
      <c r="B34" s="27">
        <v>43418</v>
      </c>
      <c r="C34" s="28">
        <v>0.89695601851851858</v>
      </c>
      <c r="D34" s="23" t="s">
        <v>42</v>
      </c>
      <c r="E34" s="29">
        <v>2.4460000000000002</v>
      </c>
      <c r="F34" s="29">
        <v>20.153400000000001</v>
      </c>
      <c r="G34" s="29" t="s">
        <v>43</v>
      </c>
      <c r="H34" s="29">
        <v>3.37</v>
      </c>
      <c r="I34" s="29">
        <v>4443.5463</v>
      </c>
      <c r="J34" s="29" t="s">
        <v>44</v>
      </c>
      <c r="K34" s="29">
        <v>3.5830000000000002</v>
      </c>
      <c r="L34" s="29">
        <v>497.09519999999998</v>
      </c>
      <c r="O34" s="19">
        <f>($O$2/$M$2)*F34</f>
        <v>1.9105289259418072</v>
      </c>
      <c r="R34" s="19">
        <f t="shared" ref="R34:R43" si="5">($R$2/$P$2)*I34</f>
        <v>450.53643533847196</v>
      </c>
      <c r="U34" s="19">
        <f>($S$2/$U$2)*L34</f>
        <v>904.92656427276927</v>
      </c>
      <c r="AD34" s="7">
        <v>43109</v>
      </c>
    </row>
    <row r="35" spans="1:30" x14ac:dyDescent="0.35">
      <c r="A35" s="23" t="s">
        <v>66</v>
      </c>
      <c r="B35" s="27">
        <v>43418</v>
      </c>
      <c r="C35" s="28">
        <v>0.90104166666666663</v>
      </c>
      <c r="D35" s="23" t="s">
        <v>42</v>
      </c>
      <c r="E35" s="29">
        <v>2.44</v>
      </c>
      <c r="F35" s="29">
        <v>19.669</v>
      </c>
      <c r="G35" s="29" t="s">
        <v>43</v>
      </c>
      <c r="H35" s="29">
        <v>3.363</v>
      </c>
      <c r="I35" s="29">
        <v>5277.4278000000004</v>
      </c>
      <c r="J35" s="29" t="s">
        <v>44</v>
      </c>
      <c r="K35" s="29">
        <v>3.58</v>
      </c>
      <c r="L35" s="29">
        <v>505.0412</v>
      </c>
      <c r="O35" s="19">
        <f>($O$2/$M$2)*F35</f>
        <v>1.8646081278766564</v>
      </c>
      <c r="R35" s="19">
        <f t="shared" si="5"/>
        <v>535.08467072080566</v>
      </c>
      <c r="U35" s="19">
        <f>($S$2/$U$2)*L35</f>
        <v>919.39169384897809</v>
      </c>
      <c r="AD35" s="7">
        <v>43109</v>
      </c>
    </row>
    <row r="36" spans="1:30" x14ac:dyDescent="0.35">
      <c r="A36" s="23" t="s">
        <v>67</v>
      </c>
      <c r="B36" s="27">
        <v>43418</v>
      </c>
      <c r="C36" s="28">
        <v>0.90512731481481479</v>
      </c>
      <c r="D36" s="23" t="s">
        <v>42</v>
      </c>
      <c r="E36" s="29">
        <v>2.4430000000000001</v>
      </c>
      <c r="F36" s="29">
        <v>19.7789</v>
      </c>
      <c r="G36" s="29" t="s">
        <v>43</v>
      </c>
      <c r="H36" s="29">
        <v>3.3660000000000001</v>
      </c>
      <c r="I36" s="29">
        <v>5393.5069999999996</v>
      </c>
      <c r="J36" s="29" t="s">
        <v>44</v>
      </c>
      <c r="K36" s="29">
        <v>3.58</v>
      </c>
      <c r="L36" s="29">
        <v>515.82839999999999</v>
      </c>
      <c r="O36" s="19">
        <f>($O$2/$M$2)*F36</f>
        <v>1.8750265748365245</v>
      </c>
      <c r="R36" s="19">
        <f t="shared" si="5"/>
        <v>546.85407863379203</v>
      </c>
      <c r="U36" s="19">
        <f>($S$2/$U$2)*L36</f>
        <v>939.02902656537378</v>
      </c>
      <c r="AD36" s="7">
        <v>43109</v>
      </c>
    </row>
    <row r="37" spans="1:30" x14ac:dyDescent="0.35">
      <c r="A37" s="23" t="s">
        <v>68</v>
      </c>
      <c r="B37" s="27">
        <v>43418</v>
      </c>
      <c r="C37" s="28">
        <v>0.90878472222222229</v>
      </c>
      <c r="D37" s="23" t="s">
        <v>42</v>
      </c>
      <c r="E37" s="29">
        <v>2.4460000000000002</v>
      </c>
      <c r="F37" s="29">
        <v>19.664400000000001</v>
      </c>
      <c r="G37" s="29" t="s">
        <v>43</v>
      </c>
      <c r="H37" s="29">
        <v>3.37</v>
      </c>
      <c r="I37" s="29">
        <v>5635.6567999999997</v>
      </c>
      <c r="J37" s="29" t="s">
        <v>44</v>
      </c>
      <c r="K37" s="29">
        <v>3.5859999999999999</v>
      </c>
      <c r="L37" s="29">
        <v>500.09440000000001</v>
      </c>
      <c r="O37" s="19">
        <f>($O$2/$M$2)*F37</f>
        <v>1.8641720509338411</v>
      </c>
      <c r="R37" s="19">
        <f t="shared" si="5"/>
        <v>571.40593436891152</v>
      </c>
      <c r="U37" s="19">
        <f>($S$2/$U$2)*L37</f>
        <v>910.38639520971446</v>
      </c>
      <c r="AD37" s="7">
        <v>43109</v>
      </c>
    </row>
    <row r="38" spans="1:30" x14ac:dyDescent="0.35">
      <c r="A38" s="23" t="s">
        <v>69</v>
      </c>
      <c r="B38" s="27">
        <v>43418</v>
      </c>
      <c r="C38" s="28">
        <v>0.91244212962962967</v>
      </c>
      <c r="D38" s="23" t="s">
        <v>42</v>
      </c>
      <c r="E38" s="29">
        <v>2.4460000000000002</v>
      </c>
      <c r="F38" s="29">
        <v>19.6478</v>
      </c>
      <c r="G38" s="29" t="s">
        <v>43</v>
      </c>
      <c r="H38" s="29">
        <v>3.3660000000000001</v>
      </c>
      <c r="I38" s="29">
        <v>6079.1217999999999</v>
      </c>
      <c r="J38" s="29" t="s">
        <v>44</v>
      </c>
      <c r="K38" s="29">
        <v>3.5830000000000002</v>
      </c>
      <c r="L38" s="29">
        <v>510.1431</v>
      </c>
      <c r="O38" s="19">
        <f>($O$2/$M$2)*F38</f>
        <v>1.8625983819662906</v>
      </c>
      <c r="R38" s="19">
        <f t="shared" si="5"/>
        <v>616.36937726076928</v>
      </c>
      <c r="U38" s="19">
        <f>($S$2/$U$2)*L38</f>
        <v>928.6793410406292</v>
      </c>
      <c r="AD38" s="7">
        <v>43109</v>
      </c>
    </row>
    <row r="39" spans="1:30" x14ac:dyDescent="0.35">
      <c r="A39" s="23" t="s">
        <v>70</v>
      </c>
      <c r="B39" s="27">
        <v>43418</v>
      </c>
      <c r="C39" s="28">
        <v>0.91652777777777772</v>
      </c>
      <c r="D39" s="23" t="s">
        <v>42</v>
      </c>
      <c r="E39" s="29">
        <v>2.4460000000000002</v>
      </c>
      <c r="F39" s="29">
        <v>20.017199999999999</v>
      </c>
      <c r="G39" s="29" t="s">
        <v>43</v>
      </c>
      <c r="H39" s="29">
        <v>3.37</v>
      </c>
      <c r="I39" s="29">
        <v>4043.6179000000002</v>
      </c>
      <c r="J39" s="29" t="s">
        <v>44</v>
      </c>
      <c r="K39" s="29">
        <v>3.5830000000000002</v>
      </c>
      <c r="L39" s="29">
        <v>503.73020000000002</v>
      </c>
      <c r="O39" s="26">
        <f>($O$2/$M$2)*F39</f>
        <v>1.8976172564610607</v>
      </c>
      <c r="R39" s="16">
        <f t="shared" si="5"/>
        <v>409.98722001317685</v>
      </c>
      <c r="U39" s="16">
        <f>($S$2/$U$2)*L39</f>
        <v>917.00511130752216</v>
      </c>
      <c r="AD39" s="7">
        <v>43109</v>
      </c>
    </row>
    <row r="40" spans="1:30" x14ac:dyDescent="0.35">
      <c r="A40" s="23" t="s">
        <v>71</v>
      </c>
      <c r="B40" s="27">
        <v>43418</v>
      </c>
      <c r="C40" s="28">
        <v>0.92018518518518511</v>
      </c>
      <c r="D40" s="23" t="s">
        <v>42</v>
      </c>
      <c r="E40" s="29">
        <v>2.44</v>
      </c>
      <c r="F40" s="29">
        <v>19.811599999999999</v>
      </c>
      <c r="G40" s="29" t="s">
        <v>43</v>
      </c>
      <c r="H40" s="29">
        <v>3.363</v>
      </c>
      <c r="I40" s="29">
        <v>4305.6117999999997</v>
      </c>
      <c r="J40" s="29" t="s">
        <v>44</v>
      </c>
      <c r="K40" s="29">
        <v>3.58</v>
      </c>
      <c r="L40" s="29">
        <v>483.06580000000002</v>
      </c>
      <c r="O40" s="16">
        <f>($O$2/$M$2)*F40</f>
        <v>1.8781265131039282</v>
      </c>
      <c r="R40" s="16">
        <f t="shared" si="5"/>
        <v>436.55109260890606</v>
      </c>
      <c r="U40" s="16">
        <f>($S$2/$U$2)*L40</f>
        <v>879.38703634973092</v>
      </c>
      <c r="AD40" s="7">
        <v>43109</v>
      </c>
    </row>
    <row r="41" spans="1:30" x14ac:dyDescent="0.35">
      <c r="A41" s="23" t="s">
        <v>72</v>
      </c>
      <c r="B41" s="27">
        <v>43418</v>
      </c>
      <c r="C41" s="28">
        <v>0.92385416666666664</v>
      </c>
      <c r="D41" s="23" t="s">
        <v>42</v>
      </c>
      <c r="E41" s="29">
        <v>2.4460000000000002</v>
      </c>
      <c r="F41" s="29">
        <v>19.658799999999999</v>
      </c>
      <c r="G41" s="29" t="s">
        <v>43</v>
      </c>
      <c r="H41" s="29">
        <v>3.37</v>
      </c>
      <c r="I41" s="29">
        <v>4434.6098000000002</v>
      </c>
      <c r="J41" s="29" t="s">
        <v>44</v>
      </c>
      <c r="K41" s="29">
        <v>3.5859999999999999</v>
      </c>
      <c r="L41" s="29">
        <v>497.43529999999998</v>
      </c>
      <c r="O41" s="16">
        <f>($O$2/$M$2)*F41</f>
        <v>1.8636411746556312</v>
      </c>
      <c r="R41" s="16">
        <f t="shared" si="5"/>
        <v>449.63035299284587</v>
      </c>
      <c r="U41" s="16">
        <f>($S$2/$U$2)*L41</f>
        <v>905.5456922074369</v>
      </c>
      <c r="AD41" s="7">
        <v>43109</v>
      </c>
    </row>
    <row r="42" spans="1:30" x14ac:dyDescent="0.35">
      <c r="A42" s="23" t="s">
        <v>73</v>
      </c>
      <c r="B42" s="27">
        <v>43418</v>
      </c>
      <c r="C42" s="28">
        <v>0.92751157407407403</v>
      </c>
      <c r="D42" s="23" t="s">
        <v>42</v>
      </c>
      <c r="E42" s="29">
        <v>2.4460000000000002</v>
      </c>
      <c r="F42" s="29">
        <v>19.909199999999998</v>
      </c>
      <c r="G42" s="29" t="s">
        <v>43</v>
      </c>
      <c r="H42" s="29">
        <v>3.37</v>
      </c>
      <c r="I42" s="29">
        <v>4387.1184000000003</v>
      </c>
      <c r="J42" s="29" t="s">
        <v>44</v>
      </c>
      <c r="K42" s="29">
        <v>3.5830000000000002</v>
      </c>
      <c r="L42" s="29">
        <v>488.33819999999997</v>
      </c>
      <c r="N42" s="16">
        <f>($O$2/$M$2)*F42</f>
        <v>1.8873789282384423</v>
      </c>
      <c r="Q42" s="16">
        <f>($R$2/$P$2)*I42</f>
        <v>444.81514355860787</v>
      </c>
      <c r="U42" s="16">
        <f>($S$2/$U$2)*L42</f>
        <v>888.9850667018078</v>
      </c>
      <c r="AD42" s="7">
        <v>43109</v>
      </c>
    </row>
    <row r="43" spans="1:30" x14ac:dyDescent="0.35">
      <c r="A43" s="23" t="s">
        <v>74</v>
      </c>
      <c r="B43" s="27">
        <v>43418</v>
      </c>
      <c r="C43" s="28">
        <v>0.9315972222222223</v>
      </c>
      <c r="D43" s="23" t="s">
        <v>42</v>
      </c>
      <c r="E43" s="29">
        <v>2.44</v>
      </c>
      <c r="F43" s="29">
        <v>19.399899999999999</v>
      </c>
      <c r="G43" s="29" t="s">
        <v>43</v>
      </c>
      <c r="H43" s="29">
        <v>3.363</v>
      </c>
      <c r="I43" s="29">
        <v>4554.2719999999999</v>
      </c>
      <c r="J43" s="29" t="s">
        <v>44</v>
      </c>
      <c r="K43" s="29">
        <v>3.58</v>
      </c>
      <c r="L43" s="29">
        <v>512.57579999999996</v>
      </c>
      <c r="O43" s="16">
        <f t="shared" ref="O43" si="6">($O$2/$M$2)*F43</f>
        <v>1.8390976267219656</v>
      </c>
      <c r="R43" s="16">
        <f t="shared" si="5"/>
        <v>461.76304553005633</v>
      </c>
      <c r="U43" s="16">
        <f>($S$2/$U$2)*L43</f>
        <v>933.10789889615944</v>
      </c>
      <c r="AD43" s="7">
        <v>43109</v>
      </c>
    </row>
    <row r="44" spans="1:30" x14ac:dyDescent="0.35">
      <c r="A44" s="5" t="s">
        <v>41</v>
      </c>
      <c r="B44" s="7">
        <v>43418</v>
      </c>
      <c r="C44" s="8">
        <v>0.93568287037037035</v>
      </c>
      <c r="D44" s="5" t="s">
        <v>42</v>
      </c>
      <c r="E44" s="9">
        <v>2.4500000000000002</v>
      </c>
      <c r="F44" s="9">
        <v>41.585599999999999</v>
      </c>
      <c r="G44" s="9" t="s">
        <v>43</v>
      </c>
      <c r="H44" s="9">
        <v>3.37</v>
      </c>
      <c r="I44" s="9">
        <v>4014.3094000000001</v>
      </c>
      <c r="J44" s="9" t="s">
        <v>44</v>
      </c>
      <c r="K44" s="9">
        <v>3.5830000000000002</v>
      </c>
      <c r="L44" s="9">
        <v>661.80420000000004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43418</v>
      </c>
      <c r="C45" s="8">
        <v>0.93978009259259254</v>
      </c>
      <c r="D45" s="5" t="s">
        <v>42</v>
      </c>
      <c r="E45" s="9">
        <v>2.4460000000000002</v>
      </c>
      <c r="F45" s="9">
        <v>41.5595</v>
      </c>
      <c r="G45" s="9" t="s">
        <v>43</v>
      </c>
      <c r="H45" s="9">
        <v>3.3660000000000001</v>
      </c>
      <c r="I45" s="9">
        <v>4005.7024000000001</v>
      </c>
      <c r="J45" s="9" t="s">
        <v>44</v>
      </c>
      <c r="K45" s="9">
        <v>3.5830000000000002</v>
      </c>
      <c r="L45" s="9">
        <v>661.39469999999994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43418</v>
      </c>
      <c r="C46" s="8">
        <v>0.94343749999999993</v>
      </c>
      <c r="D46" s="5" t="s">
        <v>42</v>
      </c>
      <c r="E46" s="9">
        <v>2.4430000000000001</v>
      </c>
      <c r="F46" s="9">
        <v>41.703299999999999</v>
      </c>
      <c r="G46" s="9" t="s">
        <v>43</v>
      </c>
      <c r="H46" s="9">
        <v>3.3660000000000001</v>
      </c>
      <c r="I46" s="9">
        <v>4031.3319000000001</v>
      </c>
      <c r="J46" s="9" t="s">
        <v>44</v>
      </c>
      <c r="K46" s="9">
        <v>3.58</v>
      </c>
      <c r="L46" s="9">
        <v>657.85640000000001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43418</v>
      </c>
      <c r="C47" s="8">
        <v>0.94709490740740743</v>
      </c>
      <c r="D47" s="5" t="s">
        <v>42</v>
      </c>
      <c r="E47" s="9">
        <v>2.4460000000000002</v>
      </c>
      <c r="F47" s="9">
        <v>42.011600000000001</v>
      </c>
      <c r="G47" s="9" t="s">
        <v>43</v>
      </c>
      <c r="H47" s="9">
        <v>3.37</v>
      </c>
      <c r="I47" s="9">
        <v>4041.9081999999999</v>
      </c>
      <c r="J47" s="9" t="s">
        <v>44</v>
      </c>
      <c r="K47" s="9">
        <v>3.5830000000000002</v>
      </c>
      <c r="L47" s="9">
        <v>662.73760000000004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3" t="s">
        <v>75</v>
      </c>
      <c r="B48" s="27">
        <v>43418</v>
      </c>
      <c r="C48" s="28">
        <v>0.95075231481481481</v>
      </c>
      <c r="D48" s="23" t="s">
        <v>42</v>
      </c>
      <c r="E48" s="29">
        <v>2.4460000000000002</v>
      </c>
      <c r="F48" s="29">
        <v>20.1462</v>
      </c>
      <c r="G48" s="29" t="s">
        <v>43</v>
      </c>
      <c r="H48" s="29">
        <v>3.37</v>
      </c>
      <c r="I48" s="29">
        <v>4083.1462000000001</v>
      </c>
      <c r="J48" s="29" t="s">
        <v>44</v>
      </c>
      <c r="K48" s="29">
        <v>3.5830000000000002</v>
      </c>
      <c r="L48" s="29">
        <v>492.745</v>
      </c>
      <c r="O48" s="22">
        <f t="shared" ref="O48:O57" si="7">($O$2/$M$2)*F48</f>
        <v>1.9098463707269659</v>
      </c>
      <c r="R48" s="22">
        <f t="shared" ref="R48:R57" si="8">($R$2/$P$2)*I48</f>
        <v>413.99504128354141</v>
      </c>
      <c r="U48" s="22">
        <f>($S$2/$U$2)*L48</f>
        <v>897.00733363063205</v>
      </c>
      <c r="AD48" s="7">
        <v>43109</v>
      </c>
    </row>
    <row r="49" spans="1:30" x14ac:dyDescent="0.35">
      <c r="A49" s="23" t="s">
        <v>76</v>
      </c>
      <c r="B49" s="27">
        <v>43418</v>
      </c>
      <c r="C49" s="28">
        <v>0.95483796296296297</v>
      </c>
      <c r="D49" s="23" t="s">
        <v>42</v>
      </c>
      <c r="E49" s="29">
        <v>2.4460000000000002</v>
      </c>
      <c r="F49" s="29">
        <v>19.826000000000001</v>
      </c>
      <c r="G49" s="29" t="s">
        <v>43</v>
      </c>
      <c r="H49" s="29">
        <v>3.37</v>
      </c>
      <c r="I49" s="29">
        <v>4087.1759999999999</v>
      </c>
      <c r="J49" s="29" t="s">
        <v>44</v>
      </c>
      <c r="K49" s="29">
        <v>3.58</v>
      </c>
      <c r="L49" s="29">
        <v>508.35640000000001</v>
      </c>
      <c r="O49" s="22">
        <f t="shared" si="7"/>
        <v>1.8794916235336108</v>
      </c>
      <c r="R49" s="22">
        <f t="shared" si="8"/>
        <v>414.40362749026707</v>
      </c>
      <c r="U49" s="22">
        <f>($S$2/$U$2)*L49</f>
        <v>925.42678037943972</v>
      </c>
      <c r="AD49" s="7">
        <v>43109</v>
      </c>
    </row>
    <row r="50" spans="1:30" x14ac:dyDescent="0.35">
      <c r="A50" s="23" t="s">
        <v>77</v>
      </c>
      <c r="B50" s="27">
        <v>43418</v>
      </c>
      <c r="C50" s="28">
        <v>0.95892361111111113</v>
      </c>
      <c r="D50" s="23" t="s">
        <v>42</v>
      </c>
      <c r="E50" s="29">
        <v>2.4460000000000002</v>
      </c>
      <c r="F50" s="29">
        <v>20.065799999999999</v>
      </c>
      <c r="G50" s="29" t="s">
        <v>43</v>
      </c>
      <c r="H50" s="29">
        <v>3.37</v>
      </c>
      <c r="I50" s="29">
        <v>4103.7161999999998</v>
      </c>
      <c r="J50" s="29" t="s">
        <v>44</v>
      </c>
      <c r="K50" s="29">
        <v>3.5859999999999999</v>
      </c>
      <c r="L50" s="29">
        <v>515.69119999999998</v>
      </c>
      <c r="O50" s="22">
        <f t="shared" si="7"/>
        <v>1.9022245041612389</v>
      </c>
      <c r="R50" s="22">
        <f t="shared" si="8"/>
        <v>416.08065800703815</v>
      </c>
      <c r="U50" s="22">
        <f>($S$2/$U$2)*L50</f>
        <v>938.77926369375837</v>
      </c>
      <c r="AD50" s="7">
        <v>43109</v>
      </c>
    </row>
    <row r="51" spans="1:30" x14ac:dyDescent="0.35">
      <c r="A51" s="23" t="s">
        <v>78</v>
      </c>
      <c r="B51" s="27">
        <v>43418</v>
      </c>
      <c r="C51" s="28">
        <v>0.96300925925925929</v>
      </c>
      <c r="D51" s="23" t="s">
        <v>42</v>
      </c>
      <c r="E51" s="29">
        <v>2.4460000000000002</v>
      </c>
      <c r="F51" s="29">
        <v>18.793800000000001</v>
      </c>
      <c r="G51" s="29" t="s">
        <v>43</v>
      </c>
      <c r="H51" s="29">
        <v>3.37</v>
      </c>
      <c r="I51" s="29">
        <v>4248.0685999999996</v>
      </c>
      <c r="J51" s="29" t="s">
        <v>44</v>
      </c>
      <c r="K51" s="29">
        <v>3.5859999999999999</v>
      </c>
      <c r="L51" s="29">
        <v>557.59339999999997</v>
      </c>
      <c r="O51" s="22">
        <f t="shared" si="7"/>
        <v>1.7816397495392906</v>
      </c>
      <c r="R51" s="22">
        <f t="shared" si="8"/>
        <v>430.71671923780627</v>
      </c>
      <c r="U51" s="22">
        <f>($S$2/$U$2)*L51</f>
        <v>1015.0592476515001</v>
      </c>
      <c r="AD51" s="7">
        <v>43109</v>
      </c>
    </row>
    <row r="52" spans="1:30" x14ac:dyDescent="0.35">
      <c r="A52" s="23" t="s">
        <v>79</v>
      </c>
      <c r="B52" s="27">
        <v>43418</v>
      </c>
      <c r="C52" s="28">
        <v>0.96709490740740733</v>
      </c>
      <c r="D52" s="23" t="s">
        <v>42</v>
      </c>
      <c r="E52" s="29">
        <v>2.4460000000000002</v>
      </c>
      <c r="F52" s="29">
        <v>20.179400000000001</v>
      </c>
      <c r="G52" s="29" t="s">
        <v>43</v>
      </c>
      <c r="H52" s="29">
        <v>3.37</v>
      </c>
      <c r="I52" s="29">
        <v>3995.2397999999998</v>
      </c>
      <c r="J52" s="29" t="s">
        <v>44</v>
      </c>
      <c r="K52" s="29">
        <v>3.5859999999999999</v>
      </c>
      <c r="L52" s="29">
        <v>471.66079999999999</v>
      </c>
      <c r="O52" s="22">
        <f t="shared" si="7"/>
        <v>1.9129937086620672</v>
      </c>
      <c r="Q52" s="22">
        <f>($R$2/$P$2)*I52</f>
        <v>405.08210701312817</v>
      </c>
      <c r="T52" s="22">
        <f>($S$2/$U$2)*L52</f>
        <v>858.6250425394287</v>
      </c>
      <c r="AD52" s="7">
        <v>43109</v>
      </c>
    </row>
    <row r="53" spans="1:30" x14ac:dyDescent="0.35">
      <c r="A53" s="23" t="s">
        <v>80</v>
      </c>
      <c r="B53" s="27">
        <v>43418</v>
      </c>
      <c r="C53" s="28">
        <v>0.9711805555555556</v>
      </c>
      <c r="D53" s="23" t="s">
        <v>42</v>
      </c>
      <c r="E53" s="29">
        <v>2.4460000000000002</v>
      </c>
      <c r="F53" s="29">
        <v>20.037600000000001</v>
      </c>
      <c r="G53" s="29" t="s">
        <v>43</v>
      </c>
      <c r="H53" s="29">
        <v>3.37</v>
      </c>
      <c r="I53" s="29">
        <v>4211.0212000000001</v>
      </c>
      <c r="J53" s="29" t="s">
        <v>44</v>
      </c>
      <c r="K53" s="29">
        <v>3.5830000000000002</v>
      </c>
      <c r="L53" s="29">
        <v>506.3433</v>
      </c>
      <c r="O53" s="24">
        <f t="shared" si="7"/>
        <v>1.899551162903111</v>
      </c>
      <c r="R53" s="24">
        <f t="shared" si="8"/>
        <v>426.96043936410308</v>
      </c>
      <c r="U53" s="24">
        <f t="shared" ref="U52:U57" si="9">($S$2/$U$2)*L53</f>
        <v>921.76207457150292</v>
      </c>
      <c r="AD53" s="7">
        <v>43109</v>
      </c>
    </row>
    <row r="54" spans="1:30" x14ac:dyDescent="0.35">
      <c r="A54" s="23" t="s">
        <v>81</v>
      </c>
      <c r="B54" s="27">
        <v>43418</v>
      </c>
      <c r="C54" s="28">
        <v>0.97526620370370365</v>
      </c>
      <c r="D54" s="23" t="s">
        <v>42</v>
      </c>
      <c r="E54" s="29">
        <v>2.4430000000000001</v>
      </c>
      <c r="F54" s="29">
        <v>20.074000000000002</v>
      </c>
      <c r="G54" s="29" t="s">
        <v>43</v>
      </c>
      <c r="H54" s="29">
        <v>3.3660000000000001</v>
      </c>
      <c r="I54" s="29">
        <v>4231.3126000000002</v>
      </c>
      <c r="J54" s="29" t="s">
        <v>44</v>
      </c>
      <c r="K54" s="29">
        <v>3.58</v>
      </c>
      <c r="L54" s="29">
        <v>508.89940000000001</v>
      </c>
      <c r="O54" s="24">
        <f t="shared" si="7"/>
        <v>1.903001858711475</v>
      </c>
      <c r="R54" s="24">
        <f t="shared" si="8"/>
        <v>429.01780850280818</v>
      </c>
      <c r="U54" s="24">
        <f t="shared" si="9"/>
        <v>926.41527337715945</v>
      </c>
      <c r="AD54" s="7">
        <v>43109</v>
      </c>
    </row>
    <row r="55" spans="1:30" x14ac:dyDescent="0.35">
      <c r="A55" s="23" t="s">
        <v>82</v>
      </c>
      <c r="B55" s="27">
        <v>43418</v>
      </c>
      <c r="C55" s="28">
        <v>0.97892361111111104</v>
      </c>
      <c r="D55" s="23" t="s">
        <v>42</v>
      </c>
      <c r="E55" s="29">
        <v>2.4460000000000002</v>
      </c>
      <c r="F55" s="29">
        <v>20.029399999999999</v>
      </c>
      <c r="G55" s="29" t="s">
        <v>43</v>
      </c>
      <c r="H55" s="29">
        <v>3.37</v>
      </c>
      <c r="I55" s="29">
        <v>3833.1471999999999</v>
      </c>
      <c r="J55" s="29" t="s">
        <v>44</v>
      </c>
      <c r="K55" s="29">
        <v>3.5830000000000002</v>
      </c>
      <c r="L55" s="29">
        <v>498.41469999999998</v>
      </c>
      <c r="O55" s="24">
        <f t="shared" si="7"/>
        <v>1.8987738083528751</v>
      </c>
      <c r="Q55" s="24">
        <f>($R$2/$P$2)*I55</f>
        <v>388.64734584078593</v>
      </c>
      <c r="U55" s="24">
        <f t="shared" si="9"/>
        <v>907.32862046151934</v>
      </c>
      <c r="AD55" s="7">
        <v>43109</v>
      </c>
    </row>
    <row r="56" spans="1:30" x14ac:dyDescent="0.35">
      <c r="A56" s="23" t="s">
        <v>83</v>
      </c>
      <c r="B56" s="27">
        <v>43418</v>
      </c>
      <c r="C56" s="28">
        <v>0.98258101851851853</v>
      </c>
      <c r="D56" s="23" t="s">
        <v>42</v>
      </c>
      <c r="E56" s="29">
        <v>2.4460000000000002</v>
      </c>
      <c r="F56" s="29">
        <v>20.252600000000001</v>
      </c>
      <c r="G56" s="29" t="s">
        <v>43</v>
      </c>
      <c r="H56" s="29">
        <v>3.37</v>
      </c>
      <c r="I56" s="29">
        <v>4197.3886000000002</v>
      </c>
      <c r="J56" s="29" t="s">
        <v>44</v>
      </c>
      <c r="K56" s="29">
        <v>3.5830000000000002</v>
      </c>
      <c r="L56" s="29">
        <v>498.2586</v>
      </c>
      <c r="O56" s="24">
        <f t="shared" si="7"/>
        <v>1.919933020012953</v>
      </c>
      <c r="R56" s="24">
        <f t="shared" si="8"/>
        <v>425.57821386362946</v>
      </c>
      <c r="U56" s="24">
        <f t="shared" si="9"/>
        <v>907.04445148003856</v>
      </c>
      <c r="AD56" s="7">
        <v>43109</v>
      </c>
    </row>
    <row r="57" spans="1:30" x14ac:dyDescent="0.35">
      <c r="A57" s="23" t="s">
        <v>84</v>
      </c>
      <c r="B57" s="27">
        <v>43418</v>
      </c>
      <c r="C57" s="28">
        <v>0.98666666666666669</v>
      </c>
      <c r="D57" s="23" t="s">
        <v>42</v>
      </c>
      <c r="E57" s="29">
        <v>2.44</v>
      </c>
      <c r="F57" s="29">
        <v>19.999199999999998</v>
      </c>
      <c r="G57" s="29" t="s">
        <v>43</v>
      </c>
      <c r="H57" s="29">
        <v>3.363</v>
      </c>
      <c r="I57" s="29">
        <v>4089.9657999999999</v>
      </c>
      <c r="J57" s="29" t="s">
        <v>44</v>
      </c>
      <c r="K57" s="29">
        <v>3.58</v>
      </c>
      <c r="L57" s="29">
        <v>484.58620000000002</v>
      </c>
      <c r="M57" s="3"/>
      <c r="N57" s="2"/>
      <c r="O57" s="24">
        <f t="shared" si="7"/>
        <v>1.8959108684239576</v>
      </c>
      <c r="P57" s="3"/>
      <c r="Q57" s="2"/>
      <c r="R57" s="24">
        <f t="shared" si="8"/>
        <v>414.68648862469638</v>
      </c>
      <c r="S57" s="3"/>
      <c r="U57" s="24">
        <f t="shared" si="9"/>
        <v>882.15481674334626</v>
      </c>
      <c r="AD57" s="7">
        <v>43109</v>
      </c>
    </row>
    <row r="58" spans="1:30" x14ac:dyDescent="0.35">
      <c r="A58" s="5" t="s">
        <v>41</v>
      </c>
      <c r="B58" s="7">
        <v>43418</v>
      </c>
      <c r="C58" s="8">
        <v>0.99075231481481474</v>
      </c>
      <c r="D58" s="5" t="s">
        <v>42</v>
      </c>
      <c r="E58" s="9">
        <v>2.4460000000000002</v>
      </c>
      <c r="F58" s="9">
        <v>41.495199999999997</v>
      </c>
      <c r="G58" s="9" t="s">
        <v>43</v>
      </c>
      <c r="H58" s="9">
        <v>3.37</v>
      </c>
      <c r="I58" s="9">
        <v>4003.232</v>
      </c>
      <c r="J58" s="9" t="s">
        <v>44</v>
      </c>
      <c r="K58" s="9">
        <v>3.5859999999999999</v>
      </c>
      <c r="L58" s="9">
        <v>663.45719999999994</v>
      </c>
      <c r="AD58" s="7">
        <v>43109</v>
      </c>
    </row>
    <row r="59" spans="1:30" x14ac:dyDescent="0.35">
      <c r="A59" s="5" t="s">
        <v>41</v>
      </c>
      <c r="B59" s="7">
        <v>43418</v>
      </c>
      <c r="C59" s="8">
        <v>0.99483796296296301</v>
      </c>
      <c r="D59" s="5" t="s">
        <v>42</v>
      </c>
      <c r="E59" s="9">
        <v>2.4460000000000002</v>
      </c>
      <c r="F59" s="9">
        <v>41.298000000000002</v>
      </c>
      <c r="G59" s="9" t="s">
        <v>43</v>
      </c>
      <c r="H59" s="9">
        <v>3.37</v>
      </c>
      <c r="I59" s="9">
        <v>4015.8796000000002</v>
      </c>
      <c r="J59" s="9" t="s">
        <v>44</v>
      </c>
      <c r="K59" s="9">
        <v>3.5830000000000002</v>
      </c>
      <c r="L59" s="9">
        <v>660.86890000000005</v>
      </c>
    </row>
    <row r="60" spans="1:30" x14ac:dyDescent="0.35">
      <c r="A60" s="5" t="s">
        <v>41</v>
      </c>
      <c r="B60" s="7">
        <v>43418</v>
      </c>
      <c r="C60" s="8">
        <v>0.99850694444444443</v>
      </c>
      <c r="D60" s="5" t="s">
        <v>42</v>
      </c>
      <c r="E60" s="9">
        <v>2.4460000000000002</v>
      </c>
      <c r="F60" s="9">
        <v>41.38</v>
      </c>
      <c r="G60" s="9" t="s">
        <v>43</v>
      </c>
      <c r="H60" s="9">
        <v>3.37</v>
      </c>
      <c r="I60" s="9">
        <v>4038.4502000000002</v>
      </c>
      <c r="J60" s="9" t="s">
        <v>44</v>
      </c>
      <c r="K60" s="9">
        <v>3.5830000000000002</v>
      </c>
      <c r="L60" s="9">
        <v>662.60580000000004</v>
      </c>
    </row>
    <row r="61" spans="1:30" x14ac:dyDescent="0.35">
      <c r="A61" s="5" t="s">
        <v>41</v>
      </c>
      <c r="B61" s="7">
        <v>43419</v>
      </c>
      <c r="C61" s="8">
        <v>2.1643518518518518E-3</v>
      </c>
      <c r="D61" s="5" t="s">
        <v>42</v>
      </c>
      <c r="E61" s="9">
        <v>2.44</v>
      </c>
      <c r="F61" s="9">
        <v>42.212800000000001</v>
      </c>
      <c r="G61" s="9" t="s">
        <v>43</v>
      </c>
      <c r="H61" s="9">
        <v>3.363</v>
      </c>
      <c r="I61" s="9">
        <v>4029.6790000000001</v>
      </c>
      <c r="J61" s="9" t="s">
        <v>44</v>
      </c>
      <c r="K61" s="9">
        <v>3.58</v>
      </c>
      <c r="L61" s="9">
        <v>658.66669999999999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2020-04-18T13:44:28Z</dcterms:modified>
</cp:coreProperties>
</file>