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8\slopecalculation_2018\Steigung berechnen\"/>
    </mc:Choice>
  </mc:AlternateContent>
  <xr:revisionPtr revIDLastSave="0" documentId="13_ncr:1_{694B567D-0905-40C5-AFF5-A6578D0960D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25" i="1" l="1"/>
  <c r="O38" i="1"/>
  <c r="O43" i="1"/>
  <c r="O42" i="1"/>
  <c r="O27" i="1"/>
  <c r="O24" i="1"/>
  <c r="O13" i="1"/>
  <c r="O26" i="1"/>
  <c r="O14" i="1"/>
  <c r="O21" i="1"/>
  <c r="O20" i="1"/>
  <c r="O12" i="1"/>
  <c r="O34" i="1"/>
  <c r="O28" i="1"/>
  <c r="O8" i="1"/>
  <c r="O22" i="1"/>
  <c r="T2" i="1"/>
  <c r="S2" i="1"/>
  <c r="Q2" i="1"/>
  <c r="P2" i="1"/>
  <c r="O51" i="1"/>
  <c r="N2" i="1"/>
  <c r="AE2" i="1" s="1"/>
  <c r="U43" i="1" l="1"/>
  <c r="U24" i="1"/>
  <c r="R39" i="1"/>
  <c r="R43" i="1"/>
  <c r="T57" i="1"/>
  <c r="U49" i="1"/>
  <c r="R48" i="1"/>
  <c r="R25" i="1"/>
  <c r="U51" i="1"/>
  <c r="U35" i="1"/>
  <c r="U42" i="1"/>
  <c r="U41" i="1"/>
  <c r="U8" i="1"/>
  <c r="R13" i="1"/>
  <c r="R24" i="1"/>
  <c r="U54" i="1"/>
  <c r="U7" i="1"/>
  <c r="U6" i="1"/>
  <c r="O11" i="1"/>
  <c r="N23" i="1"/>
  <c r="O35" i="1"/>
  <c r="O55" i="1"/>
  <c r="R9" i="1"/>
  <c r="U10" i="1"/>
  <c r="U14" i="1"/>
  <c r="U22" i="1"/>
  <c r="U26" i="1"/>
  <c r="U34" i="1"/>
  <c r="U38" i="1"/>
  <c r="U50" i="1"/>
  <c r="O7" i="1"/>
  <c r="O15" i="1"/>
  <c r="O39" i="1"/>
  <c r="U12" i="1"/>
  <c r="U20" i="1"/>
  <c r="T28" i="1"/>
  <c r="U36" i="1"/>
  <c r="U40" i="1"/>
  <c r="U48" i="1"/>
  <c r="T52" i="1"/>
  <c r="U56" i="1"/>
  <c r="O56" i="1"/>
  <c r="O54" i="1"/>
  <c r="O52" i="1"/>
  <c r="O50" i="1"/>
  <c r="O48" i="1"/>
  <c r="O40" i="1"/>
  <c r="O36" i="1"/>
  <c r="O10" i="1"/>
  <c r="O6" i="1"/>
  <c r="O9" i="1"/>
  <c r="O29" i="1"/>
  <c r="O37" i="1"/>
  <c r="O41" i="1"/>
  <c r="O49" i="1"/>
  <c r="O53" i="1"/>
  <c r="N57" i="1"/>
  <c r="R6" i="1"/>
  <c r="R56" i="1"/>
  <c r="R54" i="1"/>
  <c r="R52" i="1"/>
  <c r="R50" i="1"/>
  <c r="Q42" i="1"/>
  <c r="R40" i="1"/>
  <c r="R38" i="1"/>
  <c r="Q36" i="1"/>
  <c r="R34" i="1"/>
  <c r="R28" i="1"/>
  <c r="R26" i="1"/>
  <c r="R22" i="1"/>
  <c r="R20" i="1"/>
  <c r="R14" i="1"/>
  <c r="R12" i="1"/>
  <c r="R10" i="1"/>
  <c r="Q8" i="1"/>
  <c r="Q57" i="1"/>
  <c r="R55" i="1"/>
  <c r="R53" i="1"/>
  <c r="R51" i="1"/>
  <c r="R49" i="1"/>
  <c r="R41" i="1"/>
  <c r="R37" i="1"/>
  <c r="R35" i="1"/>
  <c r="R29" i="1"/>
  <c r="R27" i="1"/>
  <c r="Q23" i="1"/>
  <c r="R21" i="1"/>
  <c r="Q15" i="1"/>
  <c r="R7" i="1"/>
  <c r="R11" i="1"/>
  <c r="T9" i="1"/>
  <c r="U11" i="1"/>
  <c r="U13" i="1"/>
  <c r="U15" i="1"/>
  <c r="U21" i="1"/>
  <c r="T23" i="1"/>
  <c r="U25" i="1"/>
  <c r="U27" i="1"/>
  <c r="U29" i="1"/>
  <c r="U37" i="1"/>
  <c r="U39" i="1"/>
  <c r="U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<sst xmlns="http://schemas.openxmlformats.org/spreadsheetml/2006/main" count="282" uniqueCount="84">
  <si>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</si>
  <si>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</si>
  <si>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</si>
  <si>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</si>
  <si>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</si>
  <si>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</si>
  <si>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</si>
  <si>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</si>
  <si>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</si>
  <si>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</si>
  <si>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</si>
  <si>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</si>
  <si>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</si>
  <si>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</si>
  <si>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</si>
  <si>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</si>
  <si>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</si>
  <si>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</si>
  <si>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</si>
  <si>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</si>
  <si>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</si>
  <si>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</si>
  <si>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</si>
  <si>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</si>
  <si>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</si>
  <si>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</si>
  <si>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</si>
  <si>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</si>
  <si>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</si>
  <si>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</si>
  <si>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</si>
  <si>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</si>
  <si>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</si>
  <si>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</si>
  <si>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</si>
  <si>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</si>
  <si>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</si>
  <si>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</si>
  <si>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</si>
  <si>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</si>
  <si>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</si>
  <si>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</si>
  <si>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</si>
  <si>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</si>
  <si>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</si>
  <si>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</si>
  <si>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</si>
  <si>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</si>
  <si>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</si>
  <si>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</si>
  <si>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</si>
  <si>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</si>
  <si>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</si>
  <si>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</si>
  <si>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</si>
  <si>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</si>
  <si>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</si>
  <si>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</si>
  <si>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</si>
  <si>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</si>
  <si>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</si>
  <si>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</si>
  <si>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</si>
  <si>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</si>
  <si>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</si>
  <si>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</si>
  <si>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</si>
  <si>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</si>
  <si>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</si>
  <si>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</si>
  <si>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</si>
  <si>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</si>
  <si>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</si>
  <si>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W2 1</t>
  </si>
  <si>
    <t>W2 2</t>
  </si>
  <si>
    <t>W2 3</t>
  </si>
  <si>
    <t>W2 4</t>
  </si>
  <si>
    <t>W2 5</t>
  </si>
  <si>
    <t>W3 1</t>
  </si>
  <si>
    <t>W3 3</t>
  </si>
  <si>
    <t>W3 4</t>
  </si>
  <si>
    <t>W1 5</t>
  </si>
  <si>
    <t>W2 6</t>
  </si>
  <si>
    <t>Vial defekt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</si>
</sst>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0" fontId="0" fillId="11" borderId="0" xfId="0" applyFill="1"/>
    <xf numFmtId="14" fontId="0" fillId="11" borderId="0" xfId="0" applyNumberFormat="1" applyFill="1"/>
    <xf numFmtId="21" fontId="0" fillId="11" borderId="0" xfId="0" applyNumberFormat="1" applyFill="1"/>
    <xf numFmtId="2" fontId="0" fillId="11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M39" zoomScale="70" zoomScaleNormal="70" workbookViewId="0">
      <selection activeCell="T52" sqref="T52"/>
    </sheetView>
  </sheetViews>
  <sheetFormatPr baseColWidth="10" defaultRowHeight="14.5" x14ac:dyDescent="0.35"/>
  <cols>
    <col min="2" max="2" width="13.26953125" customWidth="1"/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5" t="s">
        <v>41</v>
      </c>
      <c r="B2" s="7">
        <v>43445</v>
      </c>
      <c r="C2" s="8">
        <v>0.38118055555555558</v>
      </c>
      <c r="D2" s="8" t="s">
        <v>42</v>
      </c>
      <c r="E2" s="9">
        <v>2.44</v>
      </c>
      <c r="F2" s="9">
        <v>40.231000000000002</v>
      </c>
      <c r="G2" s="9" t="s">
        <v>43</v>
      </c>
      <c r="H2" s="9">
        <v>3.36</v>
      </c>
      <c r="I2" s="9">
        <v>4110.5828000000001</v>
      </c>
      <c r="J2" s="9" t="s">
        <v>44</v>
      </c>
      <c r="K2" s="9">
        <v>3.5830000000000002</v>
      </c>
      <c r="L2" s="9">
        <v>964.95079999999996</v>
      </c>
      <c r="M2" s="4">
        <f>AVERAGE(F2:F5,F16:F19,F30:F33,F45:F48,F59:F62)</f>
        <v>39.835157894736845</v>
      </c>
      <c r="N2" s="4">
        <f>STDEV(F2:F5,F16:F19,F30:F33,F45:F48,G59:G62)</f>
        <v>5.385288864826574</v>
      </c>
      <c r="O2" s="4">
        <v>3.9420000000000002</v>
      </c>
      <c r="P2" s="4">
        <f>AVERAGE(I2:I5,I16:I19,I30:I33,I45:I48,I59:I62)</f>
        <v>4135.7701842105271</v>
      </c>
      <c r="Q2" s="4">
        <f>STDEV(I2:I5,I16:I19,I30:I33,I45:I48,I59:I62)</f>
        <v>561.46368205014005</v>
      </c>
      <c r="R2" s="4">
        <v>407.1</v>
      </c>
      <c r="S2" s="4">
        <f>AVERAGE(L2:L5,L16:L19,L30:L33,L45:L48,L59:L62)</f>
        <v>931.8044526315789</v>
      </c>
      <c r="T2" s="4">
        <f>STDEV(L2:L5,L16:L19,L30:L33,L45:L48,L59:L62)</f>
        <v>65.719671168264782</v>
      </c>
      <c r="U2" s="4">
        <v>364</v>
      </c>
      <c r="AD2" s="7">
        <v>43126</v>
      </c>
      <c r="AE2" s="6">
        <f>(N2/M2)^2</f>
        <v>1.827615873726364E-2</v>
      </c>
      <c r="AF2" s="6">
        <f>(T2/S2)^2</f>
        <v>4.9744056813842219E-3</v>
      </c>
      <c r="AG2" s="6">
        <f>(T2/S2)^2</f>
        <v>4.9744056813842219E-3</v>
      </c>
    </row>
    <row r="3" spans="1:33" x14ac:dyDescent="0.35">
      <c r="A3" s="5" t="s">
        <v>41</v>
      </c>
      <c r="B3" s="7">
        <v>43445</v>
      </c>
      <c r="C3" s="8">
        <v>0.38483796296296297</v>
      </c>
      <c r="D3" s="8" t="s">
        <v>42</v>
      </c>
      <c r="E3" s="9">
        <v>2.4430000000000001</v>
      </c>
      <c r="F3" s="9">
        <v>40.7624</v>
      </c>
      <c r="G3" s="9" t="s">
        <v>43</v>
      </c>
      <c r="H3" s="9">
        <v>3.36</v>
      </c>
      <c r="I3" s="9">
        <v>4048.9911999999999</v>
      </c>
      <c r="J3" s="9" t="s">
        <v>44</v>
      </c>
      <c r="K3" s="9">
        <v>3.58</v>
      </c>
      <c r="L3" s="9">
        <v>943.37879999999996</v>
      </c>
      <c r="M3" s="5"/>
      <c r="N3" s="4"/>
      <c r="O3" s="5"/>
      <c r="P3" s="5"/>
      <c r="Q3" s="4"/>
      <c r="R3" s="4"/>
      <c r="S3" s="5"/>
      <c r="T3" s="4"/>
      <c r="U3" s="4"/>
      <c r="AD3" s="7">
        <v>43126</v>
      </c>
    </row>
    <row r="4" spans="1:33" x14ac:dyDescent="0.35">
      <c r="A4" s="5" t="s">
        <v>41</v>
      </c>
      <c r="B4" s="7">
        <v>43445</v>
      </c>
      <c r="C4" s="8">
        <v>0.38891203703703708</v>
      </c>
      <c r="D4" s="8" t="s">
        <v>42</v>
      </c>
      <c r="E4" s="9">
        <v>2.4460000000000002</v>
      </c>
      <c r="F4" s="9">
        <v>40.730400000000003</v>
      </c>
      <c r="G4" s="9" t="s">
        <v>43</v>
      </c>
      <c r="H4" s="9">
        <v>3.3660000000000001</v>
      </c>
      <c r="I4" s="9">
        <v>4014.7665999999999</v>
      </c>
      <c r="J4" s="9" t="s">
        <v>44</v>
      </c>
      <c r="K4" s="9">
        <v>3.5859999999999999</v>
      </c>
      <c r="L4" s="9">
        <v>957.46939999999995</v>
      </c>
      <c r="M4" s="5"/>
      <c r="N4" s="4"/>
      <c r="O4" s="5"/>
      <c r="P4" s="5"/>
      <c r="Q4" s="4"/>
      <c r="R4" s="4"/>
      <c r="S4" s="5"/>
      <c r="T4" s="4"/>
      <c r="U4" s="4"/>
      <c r="AD4" s="7">
        <v>43126</v>
      </c>
    </row>
    <row r="5" spans="1:33" x14ac:dyDescent="0.35">
      <c r="A5" s="5" t="s">
        <v>41</v>
      </c>
      <c r="B5" s="7">
        <v>43445</v>
      </c>
      <c r="C5" s="8">
        <v>0.39256944444444447</v>
      </c>
      <c r="D5" s="8" t="s">
        <v>42</v>
      </c>
      <c r="E5" s="9">
        <v>2.4430000000000001</v>
      </c>
      <c r="F5" s="9">
        <v>40.826999999999998</v>
      </c>
      <c r="G5" s="9" t="s">
        <v>43</v>
      </c>
      <c r="H5" s="9">
        <v>3.363</v>
      </c>
      <c r="I5" s="9">
        <v>4036.5140000000001</v>
      </c>
      <c r="J5" s="9" t="s">
        <v>44</v>
      </c>
      <c r="K5" s="9">
        <v>3.5859999999999999</v>
      </c>
      <c r="L5" s="9">
        <v>959.149</v>
      </c>
      <c r="M5" s="5"/>
      <c r="N5" s="4"/>
      <c r="O5" s="5"/>
      <c r="P5" s="5"/>
      <c r="Q5" s="4"/>
      <c r="R5" s="4"/>
      <c r="S5" s="5"/>
      <c r="T5" s="4"/>
      <c r="U5" s="4"/>
      <c r="AD5" s="7">
        <v>43126</v>
      </c>
    </row>
    <row r="6" spans="1:33" x14ac:dyDescent="0.35">
      <c r="A6" s="27" t="s">
        <v>45</v>
      </c>
      <c r="B6" s="28">
        <v>43445</v>
      </c>
      <c r="C6" s="29">
        <v>0.39664351851851848</v>
      </c>
      <c r="D6" s="29" t="s">
        <v>42</v>
      </c>
      <c r="E6" s="30">
        <v>2.4430000000000001</v>
      </c>
      <c r="F6" s="30">
        <v>20.810400000000001</v>
      </c>
      <c r="G6" s="30" t="s">
        <v>43</v>
      </c>
      <c r="H6" s="30">
        <v>3.363</v>
      </c>
      <c r="I6" s="30">
        <v>4891.6548000000003</v>
      </c>
      <c r="J6" s="30" t="s">
        <v>44</v>
      </c>
      <c r="K6" s="30">
        <v>3.5859999999999999</v>
      </c>
      <c r="L6" s="30">
        <v>676.03750000000002</v>
      </c>
      <c r="O6" s="10">
        <f t="shared" ref="O6:O15" si="0">($O$2/$M$2)*F6</f>
        <v>2.059351616398104</v>
      </c>
      <c r="R6" s="10">
        <f t="shared" ref="R6:R15" si="1">($R$2/$P$2)*I6</f>
        <v>481.50467274093353</v>
      </c>
      <c r="U6" s="10">
        <f>($S$2/$U$2)*L6</f>
        <v>1730.5899797964864</v>
      </c>
      <c r="V6" s="3">
        <v>0</v>
      </c>
      <c r="W6" s="11" t="s">
        <v>33</v>
      </c>
      <c r="X6" s="2">
        <f>SLOPE(O6:O10,$V$6:$V$10)</f>
        <v>-4.5777883065475813E-4</v>
      </c>
      <c r="Y6" s="2">
        <f>RSQ(O6:O10,$V$6:$V$10)</f>
        <v>5.5656566741017363E-2</v>
      </c>
      <c r="Z6" s="2">
        <f>SLOPE($R6:$R10,$V$6:$V$10)</f>
        <v>5.281333833777679</v>
      </c>
      <c r="AA6" s="2">
        <f>RSQ(R6:R10,$V$6:$V$10)</f>
        <v>0.98197492961797506</v>
      </c>
      <c r="AB6" s="2">
        <f>SLOPE(U6:U10,$V$6:$V$10)</f>
        <v>3.5722969091686148</v>
      </c>
      <c r="AC6" s="2">
        <f>RSQ(U6:U10,$V$6:$V$10)</f>
        <v>0.91432329273389878</v>
      </c>
      <c r="AD6" s="7">
        <v>43126</v>
      </c>
      <c r="AE6" s="2"/>
    </row>
    <row r="7" spans="1:33" x14ac:dyDescent="0.35">
      <c r="A7" s="27" t="s">
        <v>46</v>
      </c>
      <c r="B7" s="28">
        <v>43445</v>
      </c>
      <c r="C7" s="29">
        <v>0.4007175925925926</v>
      </c>
      <c r="D7" s="29" t="s">
        <v>42</v>
      </c>
      <c r="E7" s="30">
        <v>2.44</v>
      </c>
      <c r="F7" s="30">
        <v>20.423999999999999</v>
      </c>
      <c r="G7" s="30" t="s">
        <v>43</v>
      </c>
      <c r="H7" s="30">
        <v>3.36</v>
      </c>
      <c r="I7" s="30">
        <v>5400.8370000000004</v>
      </c>
      <c r="J7" s="30" t="s">
        <v>44</v>
      </c>
      <c r="K7" s="30">
        <v>3.58</v>
      </c>
      <c r="L7" s="30">
        <v>703.6019</v>
      </c>
      <c r="O7" s="10">
        <f t="shared" si="0"/>
        <v>2.0211143184808975</v>
      </c>
      <c r="R7" s="10">
        <f t="shared" si="1"/>
        <v>531.62546388435374</v>
      </c>
      <c r="U7" s="10">
        <f>($S$2/$U$2)*L7</f>
        <v>1801.152151923184</v>
      </c>
      <c r="V7" s="3">
        <v>10</v>
      </c>
      <c r="W7" s="13" t="s">
        <v>34</v>
      </c>
      <c r="X7" s="2">
        <f>SLOPE($O11:$O15,$V$6:$V$10)</f>
        <v>-1.4764505303434649E-3</v>
      </c>
      <c r="Y7" s="2">
        <f>RSQ(O11:O15,$V$6:$V$10)</f>
        <v>0.44883232027573078</v>
      </c>
      <c r="Z7" s="2">
        <f>SLOPE($R11:$R15,$V$6:$V$10)</f>
        <v>5.8210366852856339</v>
      </c>
      <c r="AA7" s="2">
        <f>RSQ(R11:R15,$V$6:$V$10)</f>
        <v>0.86888805397855029</v>
      </c>
      <c r="AB7" s="2">
        <f>SLOPE(U11:U15,$V$6:$V$10)</f>
        <v>0.48678590962503904</v>
      </c>
      <c r="AC7" s="2">
        <f>RSQ(U11:U15,$V$6:$V$10)</f>
        <v>8.0394984920089549E-2</v>
      </c>
      <c r="AD7" s="7">
        <v>43126</v>
      </c>
      <c r="AE7" s="2"/>
    </row>
    <row r="8" spans="1:33" x14ac:dyDescent="0.35">
      <c r="A8" s="27" t="s">
        <v>47</v>
      </c>
      <c r="B8" s="28">
        <v>43445</v>
      </c>
      <c r="C8" s="29">
        <v>0.40437499999999998</v>
      </c>
      <c r="D8" s="29" t="s">
        <v>42</v>
      </c>
      <c r="E8" s="30">
        <v>2.4460000000000002</v>
      </c>
      <c r="F8" s="30">
        <v>20.947199999999999</v>
      </c>
      <c r="G8" s="30" t="s">
        <v>43</v>
      </c>
      <c r="H8" s="30">
        <v>3.363</v>
      </c>
      <c r="I8" s="30">
        <v>6693.9571999999998</v>
      </c>
      <c r="J8" s="30" t="s">
        <v>44</v>
      </c>
      <c r="K8" s="30">
        <v>3.5830000000000002</v>
      </c>
      <c r="L8" s="30">
        <v>718.19860000000006</v>
      </c>
      <c r="O8" s="10">
        <f t="shared" si="0"/>
        <v>2.0728890448532638</v>
      </c>
      <c r="Q8" s="10">
        <f>($R$2/$P$2)*I8</f>
        <v>658.91233186115574</v>
      </c>
      <c r="U8" s="10">
        <f t="shared" ref="U8:U15" si="2">($S$2/$U$2)*L8</f>
        <v>1838.518278444413</v>
      </c>
      <c r="V8" s="3">
        <v>20</v>
      </c>
      <c r="W8" s="15" t="s">
        <v>35</v>
      </c>
      <c r="X8" s="2">
        <f>SLOPE($O20:$O24,$V$6:$V$10)</f>
        <v>-1.478797244131639E-3</v>
      </c>
      <c r="Y8" s="2">
        <f>RSQ(O20:O24,$V$6:$V$10)</f>
        <v>0.61141972619379348</v>
      </c>
      <c r="Z8" s="2">
        <f>SLOPE($R20:$R24,$V$6:$V$10)</f>
        <v>5.8507182193211484</v>
      </c>
      <c r="AA8" s="2">
        <f>RSQ(R20:R24,$V$6:$V$10)</f>
        <v>0.83997816729573072</v>
      </c>
      <c r="AB8" s="2">
        <f>SLOPE($U20:$U24,$V$6:$V$10)</f>
        <v>1.2939845558382299</v>
      </c>
      <c r="AC8" s="2">
        <f>RSQ(U20:U24,$V$6:$V$10)</f>
        <v>0.17555936152757226</v>
      </c>
      <c r="AD8" s="7">
        <v>43126</v>
      </c>
      <c r="AE8" s="2"/>
    </row>
    <row r="9" spans="1:33" x14ac:dyDescent="0.35">
      <c r="A9" s="27" t="s">
        <v>48</v>
      </c>
      <c r="B9" s="28">
        <v>43445</v>
      </c>
      <c r="C9" s="29">
        <v>0.40822916666666664</v>
      </c>
      <c r="D9" s="29" t="s">
        <v>42</v>
      </c>
      <c r="E9" s="30">
        <v>2.4460000000000002</v>
      </c>
      <c r="F9" s="30">
        <v>20.177</v>
      </c>
      <c r="G9" s="30" t="s">
        <v>43</v>
      </c>
      <c r="H9" s="30">
        <v>3.3660000000000001</v>
      </c>
      <c r="I9" s="30">
        <v>6281.0272000000004</v>
      </c>
      <c r="J9" s="30" t="s">
        <v>44</v>
      </c>
      <c r="K9" s="30">
        <v>3.59</v>
      </c>
      <c r="L9" s="30">
        <v>681.09169999999995</v>
      </c>
      <c r="O9" s="10">
        <f t="shared" si="0"/>
        <v>1.9966717393257476</v>
      </c>
      <c r="R9" s="10">
        <f t="shared" si="1"/>
        <v>618.26602040947421</v>
      </c>
      <c r="T9" s="10">
        <f>($S$2/$U$2)*L9</f>
        <v>1743.5282382154162</v>
      </c>
      <c r="V9" s="3">
        <v>30</v>
      </c>
      <c r="W9" s="18" t="s">
        <v>36</v>
      </c>
      <c r="X9" s="2">
        <f>SLOPE($O25:$O29,$V$6:$V$10)</f>
        <v>-5.9393488190807439E-3</v>
      </c>
      <c r="Y9" s="2">
        <f>RSQ(O25:O29,$V$6:$V$10)</f>
        <v>0.95801147845225476</v>
      </c>
      <c r="Z9" s="2">
        <f>SLOPE($R25:$R29,$V$6:$V$10)</f>
        <v>12.82809982243427</v>
      </c>
      <c r="AA9" s="2">
        <f>RSQ(R25:R29,$V$6:$V$10)</f>
        <v>0.91991915423604698</v>
      </c>
      <c r="AB9" s="2">
        <f>SLOPE(U25:U29,$V$6:$V$10)</f>
        <v>15.371370992507684</v>
      </c>
      <c r="AC9" s="2">
        <f>RSQ(U25:U29,$V$6:$V$10)</f>
        <v>0.87313407352626116</v>
      </c>
      <c r="AD9" s="7">
        <v>43126</v>
      </c>
      <c r="AE9" s="2"/>
    </row>
    <row r="10" spans="1:33" x14ac:dyDescent="0.35">
      <c r="A10" s="27" t="s">
        <v>49</v>
      </c>
      <c r="B10" s="28">
        <v>43445</v>
      </c>
      <c r="C10" s="29">
        <v>0.41230324074074076</v>
      </c>
      <c r="D10" s="29" t="s">
        <v>42</v>
      </c>
      <c r="E10" s="30">
        <v>2.4430000000000001</v>
      </c>
      <c r="F10" s="30">
        <v>20.7026</v>
      </c>
      <c r="G10" s="30" t="s">
        <v>43</v>
      </c>
      <c r="H10" s="30">
        <v>3.36</v>
      </c>
      <c r="I10" s="30">
        <v>7134.24</v>
      </c>
      <c r="J10" s="30" t="s">
        <v>44</v>
      </c>
      <c r="K10" s="30">
        <v>3.5830000000000002</v>
      </c>
      <c r="L10" s="30">
        <v>734.8098</v>
      </c>
      <c r="O10" s="10">
        <f t="shared" si="0"/>
        <v>2.0486839644429411</v>
      </c>
      <c r="R10" s="10">
        <f t="shared" si="1"/>
        <v>702.2510861672572</v>
      </c>
      <c r="U10" s="10">
        <f t="shared" si="2"/>
        <v>1881.0413282343955</v>
      </c>
      <c r="V10" s="3">
        <v>40</v>
      </c>
      <c r="W10" s="20" t="s">
        <v>37</v>
      </c>
      <c r="X10" s="2">
        <f>SLOPE($O34:$O38,$V$6:$V$10)</f>
        <v>-1.7620427709983844E-3</v>
      </c>
      <c r="Y10" s="2">
        <f>RSQ(O34:O38,$V$6:$V$10)</f>
        <v>0.79329523811735692</v>
      </c>
      <c r="Z10" s="2">
        <f>SLOPE($R34:$R38,$V$6:$V$10)</f>
        <v>2.3710023186822333</v>
      </c>
      <c r="AA10" s="2">
        <f>RSQ(R34:R38,$V$6:$V$10)</f>
        <v>0.64895043381086992</v>
      </c>
      <c r="AB10" s="2">
        <f>SLOPE(U34:U38,$V$6:$V$10)</f>
        <v>-1.4042267502134451</v>
      </c>
      <c r="AC10" s="2">
        <f>RSQ(U34:U38,$V$6:$V$10)</f>
        <v>0.51360703522979789</v>
      </c>
      <c r="AD10" s="7">
        <v>43126</v>
      </c>
      <c r="AE10" s="2"/>
    </row>
    <row r="11" spans="1:33" x14ac:dyDescent="0.35">
      <c r="A11" s="27" t="s">
        <v>50</v>
      </c>
      <c r="B11" s="28">
        <v>43445</v>
      </c>
      <c r="C11" s="29">
        <v>0.41596064814814815</v>
      </c>
      <c r="D11" s="29" t="s">
        <v>42</v>
      </c>
      <c r="E11" s="30">
        <v>2.4460000000000002</v>
      </c>
      <c r="F11" s="30">
        <v>21.452999999999999</v>
      </c>
      <c r="G11" s="30" t="s">
        <v>43</v>
      </c>
      <c r="H11" s="30">
        <v>3.3660000000000001</v>
      </c>
      <c r="I11" s="30">
        <v>5594.7056000000002</v>
      </c>
      <c r="J11" s="30" t="s">
        <v>44</v>
      </c>
      <c r="K11" s="30">
        <v>3.59</v>
      </c>
      <c r="L11" s="30">
        <v>691.6</v>
      </c>
      <c r="O11" s="12">
        <f t="shared" si="0"/>
        <v>2.1229419053256313</v>
      </c>
      <c r="R11" s="12">
        <f t="shared" si="1"/>
        <v>550.7087067979262</v>
      </c>
      <c r="U11" s="12">
        <f t="shared" si="2"/>
        <v>1770.4284600000001</v>
      </c>
      <c r="V11" s="3"/>
      <c r="W11" s="21" t="s">
        <v>38</v>
      </c>
      <c r="X11" s="2">
        <f>SLOPE($O39:$O43,$V$6:$V$10)</f>
        <v>1.1389054392575671E-3</v>
      </c>
      <c r="Y11" s="2">
        <f>RSQ(O39:O43,$V$6:$V$10)</f>
        <v>9.7697512442014203E-2</v>
      </c>
      <c r="Z11" s="2">
        <f>SLOPE($R39:$R43,$V$6:$V$10)</f>
        <v>-2.8983452328227743</v>
      </c>
      <c r="AA11" s="2">
        <f>RSQ(R39:R43,$V$6:$V$10)</f>
        <v>0.65326587494137112</v>
      </c>
      <c r="AB11" s="2">
        <f>SLOPE($U39:$U43,$V$6:$V$10)</f>
        <v>0.49469344796069892</v>
      </c>
      <c r="AC11" s="2">
        <f>RSQ(U39:U43,$V$6:$V$10)</f>
        <v>0.12840929232157963</v>
      </c>
      <c r="AD11" s="7">
        <v>43126</v>
      </c>
      <c r="AE11" s="2"/>
    </row>
    <row r="12" spans="1:33" x14ac:dyDescent="0.35">
      <c r="A12" s="27" t="s">
        <v>51</v>
      </c>
      <c r="B12" s="28">
        <v>43445</v>
      </c>
      <c r="C12" s="29">
        <v>0.42002314814814817</v>
      </c>
      <c r="D12" s="29" t="s">
        <v>42</v>
      </c>
      <c r="E12" s="30">
        <v>2.4460000000000002</v>
      </c>
      <c r="F12" s="30">
        <v>20.653600000000001</v>
      </c>
      <c r="G12" s="30" t="s">
        <v>43</v>
      </c>
      <c r="H12" s="30">
        <v>3.363</v>
      </c>
      <c r="I12" s="30">
        <v>6833.4966000000004</v>
      </c>
      <c r="J12" s="30" t="s">
        <v>44</v>
      </c>
      <c r="K12" s="30">
        <v>3.59</v>
      </c>
      <c r="L12" s="30">
        <v>699.60320000000002</v>
      </c>
      <c r="O12" s="12">
        <f t="shared" si="0"/>
        <v>2.0438350317360494</v>
      </c>
      <c r="R12" s="12">
        <f t="shared" si="1"/>
        <v>672.64773958687397</v>
      </c>
      <c r="U12" s="12">
        <f t="shared" si="2"/>
        <v>1790.9158704266513</v>
      </c>
      <c r="V12" s="3"/>
      <c r="W12" s="23" t="s">
        <v>39</v>
      </c>
      <c r="X12" s="2">
        <f>SLOPE($O48:$O52,$V$6:$V$10)</f>
        <v>3.3146908153072908E-3</v>
      </c>
      <c r="Y12" s="2">
        <f>RSQ(O48:O52,$V$6:$V$10)</f>
        <v>0.69626809337802242</v>
      </c>
      <c r="Z12" s="2">
        <f>SLOPE($R48:$R52,$V$6:$V$10)</f>
        <v>-4.6595912460446876</v>
      </c>
      <c r="AA12" s="2">
        <f>RSQ(R48:R52,$V$6:$V$10)</f>
        <v>0.8229172487175096</v>
      </c>
      <c r="AB12" s="2">
        <f>SLOPE(U48:U52,$V$6:$V$10)</f>
        <v>3.4604068690855727</v>
      </c>
      <c r="AC12" s="2">
        <f>RSQ(U48:U52,$V$6:$V$10)</f>
        <v>0.91883468510042765</v>
      </c>
      <c r="AD12" s="7">
        <v>43126</v>
      </c>
      <c r="AE12" s="2"/>
    </row>
    <row r="13" spans="1:33" x14ac:dyDescent="0.35">
      <c r="A13" s="27" t="s">
        <v>52</v>
      </c>
      <c r="B13" s="28">
        <v>43445</v>
      </c>
      <c r="C13" s="29">
        <v>0.42368055555555556</v>
      </c>
      <c r="D13" s="29" t="s">
        <v>42</v>
      </c>
      <c r="E13" s="30">
        <v>2.44</v>
      </c>
      <c r="F13" s="30">
        <v>20.8125</v>
      </c>
      <c r="G13" s="30" t="s">
        <v>43</v>
      </c>
      <c r="H13" s="30">
        <v>3.36</v>
      </c>
      <c r="I13" s="30">
        <v>6817.2196000000004</v>
      </c>
      <c r="J13" s="30" t="s">
        <v>44</v>
      </c>
      <c r="K13" s="30">
        <v>3.58</v>
      </c>
      <c r="L13" s="30">
        <v>720.02840000000003</v>
      </c>
      <c r="O13" s="12">
        <f t="shared" si="0"/>
        <v>2.0595594277998277</v>
      </c>
      <c r="R13" s="12">
        <f t="shared" si="1"/>
        <v>671.04553095224094</v>
      </c>
      <c r="U13" s="12">
        <f t="shared" si="2"/>
        <v>1843.2023877505264</v>
      </c>
      <c r="V13" s="3"/>
      <c r="W13" s="25" t="s">
        <v>40</v>
      </c>
      <c r="X13" s="2">
        <f>SLOPE($O53:$O57,$V$6:$V$10)</f>
        <v>4.188686196272E-3</v>
      </c>
      <c r="Y13" s="2">
        <f>RSQ(O53:O57,$V$6:$V$10)</f>
        <v>0.29458694916538786</v>
      </c>
      <c r="Z13" s="2">
        <f>SLOPE($R53:$R57,$V$6:$V$10)</f>
        <v>3.6598642436630859</v>
      </c>
      <c r="AA13" s="2">
        <f>RSQ(R53:R57,$V$6:$V$10)</f>
        <v>0.69130596436300196</v>
      </c>
      <c r="AB13" s="2">
        <f>SLOPE(U53:U57,$V$6:$V$10)</f>
        <v>-11.078799115363891</v>
      </c>
      <c r="AC13" s="2">
        <f>RSQ(U53:U57,$V$6:$V$10)</f>
        <v>0.68318052663840212</v>
      </c>
      <c r="AD13" s="7">
        <v>43126</v>
      </c>
      <c r="AE13" s="2"/>
    </row>
    <row r="14" spans="1:33" x14ac:dyDescent="0.35">
      <c r="A14" s="27" t="s">
        <v>53</v>
      </c>
      <c r="B14" s="28">
        <v>43445</v>
      </c>
      <c r="C14" s="29">
        <v>0.42733796296296295</v>
      </c>
      <c r="D14" s="29" t="s">
        <v>42</v>
      </c>
      <c r="E14" s="30">
        <v>2.4460000000000002</v>
      </c>
      <c r="F14" s="30">
        <v>20.958400000000001</v>
      </c>
      <c r="G14" s="30" t="s">
        <v>43</v>
      </c>
      <c r="H14" s="30">
        <v>3.3660000000000001</v>
      </c>
      <c r="I14" s="30">
        <v>7571.348</v>
      </c>
      <c r="J14" s="30" t="s">
        <v>44</v>
      </c>
      <c r="K14" s="30">
        <v>3.5830000000000002</v>
      </c>
      <c r="L14" s="30">
        <v>704.11419999999998</v>
      </c>
      <c r="O14" s="12">
        <f t="shared" si="0"/>
        <v>2.0739973723291247</v>
      </c>
      <c r="R14" s="12">
        <f t="shared" si="1"/>
        <v>745.27733251899167</v>
      </c>
      <c r="U14" s="12">
        <f t="shared" si="2"/>
        <v>1802.4635898931924</v>
      </c>
      <c r="AD14" s="7">
        <v>43126</v>
      </c>
    </row>
    <row r="15" spans="1:33" x14ac:dyDescent="0.35">
      <c r="A15" s="27" t="s">
        <v>54</v>
      </c>
      <c r="B15" s="28">
        <v>43445</v>
      </c>
      <c r="C15" s="29">
        <v>0.43099537037037039</v>
      </c>
      <c r="D15" s="29" t="s">
        <v>42</v>
      </c>
      <c r="E15" s="30">
        <v>2.44</v>
      </c>
      <c r="F15" s="30">
        <v>20.554600000000001</v>
      </c>
      <c r="G15" s="30" t="s">
        <v>43</v>
      </c>
      <c r="H15" s="30">
        <v>3.36</v>
      </c>
      <c r="I15" s="30">
        <v>6291.1961000000001</v>
      </c>
      <c r="J15" s="30" t="s">
        <v>44</v>
      </c>
      <c r="K15" s="30">
        <v>3.5830000000000002</v>
      </c>
      <c r="L15" s="30">
        <v>698.85239999999999</v>
      </c>
      <c r="O15" s="12">
        <f t="shared" si="0"/>
        <v>2.0340382085119204</v>
      </c>
      <c r="Q15" s="12">
        <f>($R$2/$P$2)*I15</f>
        <v>619.26698492288074</v>
      </c>
      <c r="U15" s="12">
        <f t="shared" si="2"/>
        <v>1788.9938957479815</v>
      </c>
      <c r="AD15" s="7">
        <v>43126</v>
      </c>
    </row>
    <row r="16" spans="1:33" x14ac:dyDescent="0.35">
      <c r="A16" s="5" t="s">
        <v>41</v>
      </c>
      <c r="B16" s="7">
        <v>43445</v>
      </c>
      <c r="C16" s="8">
        <v>0.43464120370370374</v>
      </c>
      <c r="D16" s="8" t="s">
        <v>42</v>
      </c>
      <c r="E16" s="9">
        <v>2.4460000000000002</v>
      </c>
      <c r="F16" s="9">
        <v>40.3964</v>
      </c>
      <c r="G16" s="9" t="s">
        <v>43</v>
      </c>
      <c r="H16" s="9">
        <v>3.363</v>
      </c>
      <c r="I16" s="9">
        <v>3961.9589999999998</v>
      </c>
      <c r="J16" s="9" t="s">
        <v>44</v>
      </c>
      <c r="K16" s="9">
        <v>3.59</v>
      </c>
      <c r="L16" s="9">
        <v>935.00980000000004</v>
      </c>
      <c r="M16" s="5"/>
      <c r="N16" s="4"/>
      <c r="O16" s="5"/>
      <c r="P16" s="5"/>
      <c r="Q16" s="4"/>
      <c r="R16" s="4"/>
      <c r="S16" s="5"/>
      <c r="T16" s="4"/>
      <c r="U16" s="4"/>
      <c r="AD16" s="7">
        <v>43126</v>
      </c>
    </row>
    <row r="17" spans="1:30" x14ac:dyDescent="0.35">
      <c r="A17" s="5" t="s">
        <v>41</v>
      </c>
      <c r="B17" s="7">
        <v>43445</v>
      </c>
      <c r="C17" s="8">
        <v>0.43829861111111112</v>
      </c>
      <c r="D17" s="8" t="s">
        <v>42</v>
      </c>
      <c r="E17" s="9">
        <v>2.4430000000000001</v>
      </c>
      <c r="F17" s="9">
        <v>41.233800000000002</v>
      </c>
      <c r="G17" s="9" t="s">
        <v>43</v>
      </c>
      <c r="H17" s="9">
        <v>3.363</v>
      </c>
      <c r="I17" s="9">
        <v>4029.2566000000002</v>
      </c>
      <c r="J17" s="9" t="s">
        <v>44</v>
      </c>
      <c r="K17" s="9">
        <v>3.5830000000000002</v>
      </c>
      <c r="L17" s="9">
        <v>944.68349999999998</v>
      </c>
      <c r="M17" s="5"/>
      <c r="N17" s="4"/>
      <c r="O17" s="5"/>
      <c r="P17" s="5"/>
      <c r="Q17" s="4"/>
      <c r="R17" s="4"/>
      <c r="S17" s="5"/>
      <c r="T17" s="4"/>
      <c r="U17" s="4"/>
      <c r="AD17" s="7">
        <v>43126</v>
      </c>
    </row>
    <row r="18" spans="1:30" x14ac:dyDescent="0.35">
      <c r="A18" s="5" t="s">
        <v>41</v>
      </c>
      <c r="B18" s="7">
        <v>43445</v>
      </c>
      <c r="C18" s="8">
        <v>0.44237268518518519</v>
      </c>
      <c r="D18" s="8" t="s">
        <v>42</v>
      </c>
      <c r="E18" s="9">
        <v>2.4460000000000002</v>
      </c>
      <c r="F18" s="9">
        <v>41.1708</v>
      </c>
      <c r="G18" s="9" t="s">
        <v>43</v>
      </c>
      <c r="H18" s="9">
        <v>3.3660000000000001</v>
      </c>
      <c r="I18" s="9">
        <v>4002.3746999999998</v>
      </c>
      <c r="J18" s="9" t="s">
        <v>44</v>
      </c>
      <c r="K18" s="9">
        <v>3.59</v>
      </c>
      <c r="L18" s="9">
        <v>956.63160000000005</v>
      </c>
      <c r="M18" s="5"/>
      <c r="N18" s="4"/>
      <c r="O18" s="5"/>
      <c r="P18" s="5"/>
      <c r="Q18" s="4"/>
      <c r="R18" s="4"/>
      <c r="S18" s="5"/>
      <c r="T18" s="4"/>
      <c r="U18" s="4"/>
      <c r="AD18" s="7">
        <v>43126</v>
      </c>
    </row>
    <row r="19" spans="1:30" x14ac:dyDescent="0.35">
      <c r="A19" s="5" t="s">
        <v>41</v>
      </c>
      <c r="B19" s="7">
        <v>43445</v>
      </c>
      <c r="C19" s="8">
        <v>0.44644675925925931</v>
      </c>
      <c r="D19" s="8" t="s">
        <v>42</v>
      </c>
      <c r="E19" s="9">
        <v>2.4460000000000002</v>
      </c>
      <c r="F19" s="9">
        <v>41.113300000000002</v>
      </c>
      <c r="G19" s="9" t="s">
        <v>43</v>
      </c>
      <c r="H19" s="9">
        <v>3.363</v>
      </c>
      <c r="I19" s="9">
        <v>4017.0536000000002</v>
      </c>
      <c r="J19" s="9" t="s">
        <v>44</v>
      </c>
      <c r="K19" s="9">
        <v>3.5830000000000002</v>
      </c>
      <c r="L19" s="9">
        <v>947.93780000000004</v>
      </c>
      <c r="M19" s="5"/>
      <c r="N19" s="4"/>
      <c r="O19" s="5"/>
      <c r="P19" s="5"/>
      <c r="Q19" s="4"/>
      <c r="R19" s="4"/>
      <c r="S19" s="5"/>
      <c r="T19" s="4"/>
      <c r="U19" s="4"/>
      <c r="AD19" s="7">
        <v>43126</v>
      </c>
    </row>
    <row r="20" spans="1:30" x14ac:dyDescent="0.35">
      <c r="A20" s="27" t="s">
        <v>55</v>
      </c>
      <c r="B20" s="28">
        <v>43445</v>
      </c>
      <c r="C20" s="29">
        <v>0.45009259259259254</v>
      </c>
      <c r="D20" s="29" t="s">
        <v>42</v>
      </c>
      <c r="E20" s="30">
        <v>2.44</v>
      </c>
      <c r="F20" s="30">
        <v>21.313199999999998</v>
      </c>
      <c r="G20" s="30" t="s">
        <v>43</v>
      </c>
      <c r="H20" s="30">
        <v>3.36</v>
      </c>
      <c r="I20" s="30">
        <v>6146.6710000000003</v>
      </c>
      <c r="J20" s="30" t="s">
        <v>44</v>
      </c>
      <c r="K20" s="30">
        <v>3.58</v>
      </c>
      <c r="L20" s="30">
        <v>686.14930000000004</v>
      </c>
      <c r="O20" s="14">
        <f t="shared" ref="O20:O29" si="3">($O$2/$M$2)*F20</f>
        <v>2.1091076034394369</v>
      </c>
      <c r="P20" s="3"/>
      <c r="R20" s="14">
        <f t="shared" ref="R20:R29" si="4">($R$2/$P$2)*I20</f>
        <v>605.04081528835331</v>
      </c>
      <c r="S20" s="3"/>
      <c r="U20" s="14">
        <f t="shared" ref="U20:U29" si="5">($S$2/$U$2)*L20</f>
        <v>1756.4752003023107</v>
      </c>
      <c r="AD20" s="7">
        <v>43126</v>
      </c>
    </row>
    <row r="21" spans="1:30" x14ac:dyDescent="0.35">
      <c r="A21" s="27" t="s">
        <v>56</v>
      </c>
      <c r="B21" s="28">
        <v>43445</v>
      </c>
      <c r="C21" s="29">
        <v>0.45373842592592589</v>
      </c>
      <c r="D21" s="29" t="s">
        <v>42</v>
      </c>
      <c r="E21" s="30">
        <v>2.44</v>
      </c>
      <c r="F21" s="30">
        <v>20.7453</v>
      </c>
      <c r="G21" s="30" t="s">
        <v>43</v>
      </c>
      <c r="H21" s="30">
        <v>3.3559999999999999</v>
      </c>
      <c r="I21" s="30">
        <v>5781.9993999999997</v>
      </c>
      <c r="J21" s="30" t="s">
        <v>44</v>
      </c>
      <c r="K21" s="30">
        <v>3.5760000000000001</v>
      </c>
      <c r="L21" s="30">
        <v>664.01779999999997</v>
      </c>
      <c r="O21" s="14">
        <f t="shared" si="3"/>
        <v>2.0529094629446614</v>
      </c>
      <c r="P21" s="3"/>
      <c r="R21" s="14">
        <f t="shared" si="4"/>
        <v>569.14476648787115</v>
      </c>
      <c r="S21" s="3"/>
      <c r="U21" s="14">
        <f t="shared" si="5"/>
        <v>1699.8207216116077</v>
      </c>
      <c r="AD21" s="7">
        <v>43126</v>
      </c>
    </row>
    <row r="22" spans="1:30" x14ac:dyDescent="0.35">
      <c r="A22" s="27" t="s">
        <v>57</v>
      </c>
      <c r="B22" s="28">
        <v>43445</v>
      </c>
      <c r="C22" s="29">
        <v>0.45738425925925924</v>
      </c>
      <c r="D22" s="29" t="s">
        <v>42</v>
      </c>
      <c r="E22" s="30">
        <v>2.44</v>
      </c>
      <c r="F22" s="30">
        <v>21.039200000000001</v>
      </c>
      <c r="G22" s="30" t="s">
        <v>43</v>
      </c>
      <c r="H22" s="30">
        <v>3.36</v>
      </c>
      <c r="I22" s="30">
        <v>7295.4195</v>
      </c>
      <c r="J22" s="30" t="s">
        <v>44</v>
      </c>
      <c r="K22" s="30">
        <v>3.58</v>
      </c>
      <c r="L22" s="30">
        <v>713.55399999999997</v>
      </c>
      <c r="O22" s="14">
        <f t="shared" si="3"/>
        <v>2.0819931634049795</v>
      </c>
      <c r="P22" s="3"/>
      <c r="R22" s="14">
        <f t="shared" si="4"/>
        <v>718.11661339130569</v>
      </c>
      <c r="S22" s="3"/>
      <c r="U22" s="14">
        <f t="shared" si="5"/>
        <v>1826.6285560249275</v>
      </c>
      <c r="AD22" s="7">
        <v>43126</v>
      </c>
    </row>
    <row r="23" spans="1:30" x14ac:dyDescent="0.35">
      <c r="A23" s="5" t="s">
        <v>41</v>
      </c>
      <c r="B23" s="7">
        <v>43445</v>
      </c>
      <c r="C23" s="8">
        <v>0.46104166666666663</v>
      </c>
      <c r="D23" s="8" t="s">
        <v>42</v>
      </c>
      <c r="E23" s="9">
        <v>2.4430000000000001</v>
      </c>
      <c r="F23" s="9">
        <v>41.254800000000003</v>
      </c>
      <c r="G23" s="9" t="s">
        <v>43</v>
      </c>
      <c r="H23" s="9">
        <v>3.363</v>
      </c>
      <c r="I23" s="9">
        <v>4036.5264000000002</v>
      </c>
      <c r="J23" s="9" t="s">
        <v>44</v>
      </c>
      <c r="K23" s="9">
        <v>3.5830000000000002</v>
      </c>
      <c r="L23" s="9">
        <v>940.78520000000003</v>
      </c>
      <c r="N23" s="14">
        <f>($O$2/$M$2)*F23</f>
        <v>4.0824846742100345</v>
      </c>
      <c r="P23" s="3"/>
      <c r="Q23" s="14">
        <f>($R$2/$P$2)*I23</f>
        <v>397.33104699909296</v>
      </c>
      <c r="S23" s="3"/>
      <c r="T23" s="14">
        <f>($S$2/$U$2)*L23</f>
        <v>2408.3182371700291</v>
      </c>
      <c r="AD23" s="7">
        <v>43126</v>
      </c>
    </row>
    <row r="24" spans="1:30" x14ac:dyDescent="0.35">
      <c r="A24" s="27" t="s">
        <v>58</v>
      </c>
      <c r="B24" s="28">
        <v>43445</v>
      </c>
      <c r="C24" s="29">
        <v>0.46511574074074075</v>
      </c>
      <c r="D24" s="29" t="s">
        <v>42</v>
      </c>
      <c r="E24" s="30">
        <v>2.4460000000000002</v>
      </c>
      <c r="F24" s="30">
        <v>20.5732</v>
      </c>
      <c r="G24" s="30" t="s">
        <v>43</v>
      </c>
      <c r="H24" s="30">
        <v>3.3660000000000001</v>
      </c>
      <c r="I24" s="30">
        <v>8208.9544000000005</v>
      </c>
      <c r="J24" s="30" t="s">
        <v>44</v>
      </c>
      <c r="K24" s="30">
        <v>3.59</v>
      </c>
      <c r="L24" s="30">
        <v>695.38480000000004</v>
      </c>
      <c r="O24" s="14">
        <f t="shared" si="3"/>
        <v>2.0358788237843322</v>
      </c>
      <c r="P24" s="3"/>
      <c r="R24" s="14">
        <f t="shared" si="4"/>
        <v>808.03941887257588</v>
      </c>
      <c r="S24" s="3"/>
      <c r="U24" s="14">
        <f t="shared" si="5"/>
        <v>1780.1171783854945</v>
      </c>
      <c r="AD24" s="7">
        <v>43126</v>
      </c>
    </row>
    <row r="25" spans="1:30" x14ac:dyDescent="0.35">
      <c r="A25" s="27" t="s">
        <v>59</v>
      </c>
      <c r="B25" s="28">
        <v>43445</v>
      </c>
      <c r="C25" s="29">
        <v>0.46918981481481481</v>
      </c>
      <c r="D25" s="29" t="s">
        <v>42</v>
      </c>
      <c r="E25" s="30">
        <v>2.4430000000000001</v>
      </c>
      <c r="F25" s="30">
        <v>21.319099999999999</v>
      </c>
      <c r="G25" s="30" t="s">
        <v>43</v>
      </c>
      <c r="H25" s="30">
        <v>3.363</v>
      </c>
      <c r="I25" s="30">
        <v>4760.3986000000004</v>
      </c>
      <c r="J25" s="30" t="s">
        <v>44</v>
      </c>
      <c r="K25" s="30">
        <v>3.5830000000000002</v>
      </c>
      <c r="L25" s="30">
        <v>671.36959999999999</v>
      </c>
      <c r="O25" s="17">
        <f t="shared" si="3"/>
        <v>2.1096914545204712</v>
      </c>
      <c r="P25" s="3"/>
      <c r="R25" s="17">
        <f t="shared" si="4"/>
        <v>468.58461271825604</v>
      </c>
      <c r="S25" s="3"/>
      <c r="U25" s="17">
        <f t="shared" si="5"/>
        <v>1718.6406116524233</v>
      </c>
      <c r="AD25" s="7">
        <v>43126</v>
      </c>
    </row>
    <row r="26" spans="1:30" x14ac:dyDescent="0.35">
      <c r="A26" s="27" t="s">
        <v>60</v>
      </c>
      <c r="B26" s="28">
        <v>43445</v>
      </c>
      <c r="C26" s="29">
        <v>0.4728472222222222</v>
      </c>
      <c r="D26" s="29" t="s">
        <v>42</v>
      </c>
      <c r="E26" s="30">
        <v>2.4460000000000002</v>
      </c>
      <c r="F26" s="30">
        <v>20.981999999999999</v>
      </c>
      <c r="G26" s="30" t="s">
        <v>43</v>
      </c>
      <c r="H26" s="30">
        <v>3.363</v>
      </c>
      <c r="I26" s="30">
        <v>6924.6878999999999</v>
      </c>
      <c r="J26" s="30" t="s">
        <v>44</v>
      </c>
      <c r="K26" s="30">
        <v>3.5859999999999999</v>
      </c>
      <c r="L26" s="30">
        <v>796.43790000000001</v>
      </c>
      <c r="O26" s="17">
        <f t="shared" si="3"/>
        <v>2.0763327766532607</v>
      </c>
      <c r="P26" s="3"/>
      <c r="R26" s="17">
        <f t="shared" si="4"/>
        <v>681.62405514031821</v>
      </c>
      <c r="S26" s="3"/>
      <c r="U26" s="17">
        <f t="shared" si="5"/>
        <v>2038.8032457817148</v>
      </c>
      <c r="AD26" s="7">
        <v>43126</v>
      </c>
    </row>
    <row r="27" spans="1:30" x14ac:dyDescent="0.35">
      <c r="A27" s="27" t="s">
        <v>61</v>
      </c>
      <c r="B27" s="28">
        <v>43445</v>
      </c>
      <c r="C27" s="29">
        <v>0.47692129629629632</v>
      </c>
      <c r="D27" s="29" t="s">
        <v>42</v>
      </c>
      <c r="E27" s="30">
        <v>2.4430000000000001</v>
      </c>
      <c r="F27" s="30">
        <v>20.075399999999998</v>
      </c>
      <c r="G27" s="30" t="s">
        <v>43</v>
      </c>
      <c r="H27" s="30">
        <v>3.36</v>
      </c>
      <c r="I27" s="30">
        <v>8869.5768000000007</v>
      </c>
      <c r="J27" s="30" t="s">
        <v>44</v>
      </c>
      <c r="K27" s="30">
        <v>3.5859999999999999</v>
      </c>
      <c r="L27" s="30">
        <v>871.67550000000006</v>
      </c>
      <c r="O27" s="17">
        <f t="shared" si="3"/>
        <v>1.9866176257947223</v>
      </c>
      <c r="P27" s="3"/>
      <c r="R27" s="17">
        <f t="shared" si="4"/>
        <v>873.06705993124797</v>
      </c>
      <c r="S27" s="3"/>
      <c r="U27" s="17">
        <f t="shared" si="5"/>
        <v>2231.4041542578516</v>
      </c>
      <c r="AD27" s="7">
        <v>43126</v>
      </c>
    </row>
    <row r="28" spans="1:30" x14ac:dyDescent="0.35">
      <c r="A28" s="27" t="s">
        <v>62</v>
      </c>
      <c r="B28" s="28">
        <v>43445</v>
      </c>
      <c r="C28" s="29">
        <v>0.4805787037037037</v>
      </c>
      <c r="D28" s="29" t="s">
        <v>42</v>
      </c>
      <c r="E28" s="30">
        <v>2.44</v>
      </c>
      <c r="F28" s="30">
        <v>19.895099999999999</v>
      </c>
      <c r="G28" s="30" t="s">
        <v>43</v>
      </c>
      <c r="H28" s="30">
        <v>3.36</v>
      </c>
      <c r="I28" s="30">
        <v>8860.4549999999999</v>
      </c>
      <c r="J28" s="30" t="s">
        <v>44</v>
      </c>
      <c r="K28" s="30">
        <v>3.58</v>
      </c>
      <c r="L28" s="30">
        <v>859.43020000000001</v>
      </c>
      <c r="O28" s="17">
        <f t="shared" si="3"/>
        <v>1.9687755325895664</v>
      </c>
      <c r="P28" s="3"/>
      <c r="R28" s="17">
        <f t="shared" si="4"/>
        <v>872.16916555738317</v>
      </c>
      <c r="S28" s="3"/>
      <c r="T28" s="17">
        <f>($S$2/$U$2)*L28</f>
        <v>2200.0573821045286</v>
      </c>
      <c r="AD28" s="7">
        <v>43126</v>
      </c>
    </row>
    <row r="29" spans="1:30" x14ac:dyDescent="0.35">
      <c r="A29" s="27" t="s">
        <v>63</v>
      </c>
      <c r="B29" s="28">
        <v>43445</v>
      </c>
      <c r="C29" s="29">
        <v>0.48465277777777777</v>
      </c>
      <c r="D29" s="29" t="s">
        <v>42</v>
      </c>
      <c r="E29" s="30">
        <v>2.44</v>
      </c>
      <c r="F29" s="30">
        <v>18.861599999999999</v>
      </c>
      <c r="G29" s="30" t="s">
        <v>43</v>
      </c>
      <c r="H29" s="30">
        <v>3.36</v>
      </c>
      <c r="I29" s="30">
        <v>10308.6134</v>
      </c>
      <c r="J29" s="30" t="s">
        <v>44</v>
      </c>
      <c r="K29" s="30">
        <v>3.5859999999999999</v>
      </c>
      <c r="L29" s="30">
        <v>924.31780000000003</v>
      </c>
      <c r="O29" s="17">
        <f t="shared" si="3"/>
        <v>1.8665026355982812</v>
      </c>
      <c r="P29" s="3"/>
      <c r="R29" s="17">
        <f t="shared" si="4"/>
        <v>1014.717048631437</v>
      </c>
      <c r="S29" s="3"/>
      <c r="U29" s="17">
        <f t="shared" si="5"/>
        <v>2366.1633013368828</v>
      </c>
      <c r="AD29" s="7">
        <v>43126</v>
      </c>
    </row>
    <row r="30" spans="1:30" x14ac:dyDescent="0.35">
      <c r="A30" s="5" t="s">
        <v>41</v>
      </c>
      <c r="B30" s="7">
        <v>43445</v>
      </c>
      <c r="C30" s="8">
        <v>0.48829861111111111</v>
      </c>
      <c r="D30" s="8" t="s">
        <v>42</v>
      </c>
      <c r="E30" s="9">
        <v>2.44</v>
      </c>
      <c r="F30" s="9">
        <v>41.484200000000001</v>
      </c>
      <c r="G30" s="9" t="s">
        <v>43</v>
      </c>
      <c r="H30" s="9">
        <v>3.36</v>
      </c>
      <c r="I30" s="9">
        <v>4031.8226</v>
      </c>
      <c r="J30" s="9" t="s">
        <v>44</v>
      </c>
      <c r="K30" s="9">
        <v>3.5830000000000002</v>
      </c>
      <c r="L30" s="9">
        <v>951.51020000000005</v>
      </c>
      <c r="M30" s="5"/>
      <c r="N30" s="4"/>
      <c r="O30" s="5"/>
      <c r="P30" s="5"/>
      <c r="Q30" s="4"/>
      <c r="R30" s="4"/>
      <c r="S30" s="5"/>
      <c r="T30" s="4"/>
      <c r="U30" s="4"/>
      <c r="AD30" s="7">
        <v>43126</v>
      </c>
    </row>
    <row r="31" spans="1:30" x14ac:dyDescent="0.35">
      <c r="A31" s="5" t="s">
        <v>41</v>
      </c>
      <c r="B31" s="7">
        <v>43445</v>
      </c>
      <c r="C31" s="8">
        <v>0.49237268518518523</v>
      </c>
      <c r="D31" s="8" t="s">
        <v>42</v>
      </c>
      <c r="E31" s="9">
        <v>2.44</v>
      </c>
      <c r="F31" s="9">
        <v>40.861699999999999</v>
      </c>
      <c r="G31" s="9" t="s">
        <v>43</v>
      </c>
      <c r="H31" s="9">
        <v>3.36</v>
      </c>
      <c r="I31" s="9">
        <v>3994.8020999999999</v>
      </c>
      <c r="J31" s="9" t="s">
        <v>44</v>
      </c>
      <c r="K31" s="9">
        <v>3.58</v>
      </c>
      <c r="L31" s="9">
        <v>939.35580000000004</v>
      </c>
      <c r="M31" s="5"/>
      <c r="N31" s="4"/>
      <c r="O31" s="5"/>
      <c r="P31" s="5"/>
      <c r="Q31" s="4"/>
      <c r="R31" s="4"/>
      <c r="S31" s="5"/>
      <c r="T31" s="4"/>
      <c r="U31" s="4"/>
      <c r="AD31" s="7">
        <v>43126</v>
      </c>
    </row>
    <row r="32" spans="1:30" x14ac:dyDescent="0.35">
      <c r="A32" s="5" t="s">
        <v>41</v>
      </c>
      <c r="B32" s="7">
        <v>43445</v>
      </c>
      <c r="C32" s="8">
        <v>0.49644675925925924</v>
      </c>
      <c r="D32" s="8" t="s">
        <v>42</v>
      </c>
      <c r="E32" s="9">
        <v>2.44</v>
      </c>
      <c r="F32" s="9">
        <v>40.909199999999998</v>
      </c>
      <c r="G32" s="9" t="s">
        <v>43</v>
      </c>
      <c r="H32" s="9">
        <v>3.36</v>
      </c>
      <c r="I32" s="9">
        <v>3997.8024</v>
      </c>
      <c r="J32" s="9" t="s">
        <v>44</v>
      </c>
      <c r="K32" s="9">
        <v>3.5830000000000002</v>
      </c>
      <c r="L32" s="9">
        <v>949.89020000000005</v>
      </c>
      <c r="M32" s="5"/>
      <c r="N32" s="4"/>
      <c r="O32" s="5"/>
      <c r="P32" s="5"/>
      <c r="Q32" s="4"/>
      <c r="R32" s="4"/>
      <c r="S32" s="5"/>
      <c r="T32" s="4"/>
      <c r="U32" s="4"/>
      <c r="AD32" s="7">
        <v>43126</v>
      </c>
    </row>
    <row r="33" spans="1:30" x14ac:dyDescent="0.35">
      <c r="A33" s="5" t="s">
        <v>41</v>
      </c>
      <c r="B33" s="7">
        <v>43445</v>
      </c>
      <c r="C33" s="8">
        <v>0.50009259259259264</v>
      </c>
      <c r="D33" s="8" t="s">
        <v>42</v>
      </c>
      <c r="E33" s="9">
        <v>2.4430000000000001</v>
      </c>
      <c r="F33" s="9">
        <v>41.218600000000002</v>
      </c>
      <c r="G33" s="9" t="s">
        <v>43</v>
      </c>
      <c r="H33" s="9">
        <v>3.363</v>
      </c>
      <c r="I33" s="9">
        <v>4024.4270999999999</v>
      </c>
      <c r="J33" s="9" t="s">
        <v>44</v>
      </c>
      <c r="K33" s="9">
        <v>3.5859999999999999</v>
      </c>
      <c r="L33" s="9">
        <v>944.4796</v>
      </c>
      <c r="M33" s="5"/>
      <c r="N33" s="4"/>
      <c r="O33" s="5"/>
      <c r="P33" s="5"/>
      <c r="Q33" s="4"/>
      <c r="R33" s="4"/>
      <c r="S33" s="5"/>
      <c r="T33" s="4"/>
      <c r="U33" s="4"/>
      <c r="AD33" s="7">
        <v>43126</v>
      </c>
    </row>
    <row r="34" spans="1:30" x14ac:dyDescent="0.35">
      <c r="A34" s="27" t="s">
        <v>64</v>
      </c>
      <c r="B34" s="28">
        <v>43445</v>
      </c>
      <c r="C34" s="29">
        <v>0.50373842592592599</v>
      </c>
      <c r="D34" s="29" t="s">
        <v>42</v>
      </c>
      <c r="E34" s="30">
        <v>2.44</v>
      </c>
      <c r="F34" s="30">
        <v>21.130600000000001</v>
      </c>
      <c r="G34" s="30" t="s">
        <v>43</v>
      </c>
      <c r="H34" s="30">
        <v>3.36</v>
      </c>
      <c r="I34" s="30">
        <v>6011.8203999999996</v>
      </c>
      <c r="J34" s="30" t="s">
        <v>44</v>
      </c>
      <c r="K34" s="30">
        <v>3.5830000000000002</v>
      </c>
      <c r="L34" s="30">
        <v>677.49090000000001</v>
      </c>
      <c r="O34" s="19">
        <f t="shared" ref="O34:O41" si="6">($O$2/$M$2)*F34</f>
        <v>2.0910379072704885</v>
      </c>
      <c r="R34" s="19">
        <f t="shared" ref="R34:R42" si="7">($R$2/$P$2)*I34</f>
        <v>591.76694444572581</v>
      </c>
      <c r="U34" s="19">
        <f>($S$2/$U$2)*L34</f>
        <v>1734.3105418609225</v>
      </c>
      <c r="AD34" s="7">
        <v>43126</v>
      </c>
    </row>
    <row r="35" spans="1:30" x14ac:dyDescent="0.35">
      <c r="A35" s="27" t="s">
        <v>65</v>
      </c>
      <c r="B35" s="28">
        <v>43445</v>
      </c>
      <c r="C35" s="29">
        <v>0.50782407407407404</v>
      </c>
      <c r="D35" s="29" t="s">
        <v>42</v>
      </c>
      <c r="E35" s="30">
        <v>2.4460000000000002</v>
      </c>
      <c r="F35" s="30">
        <v>20.606000000000002</v>
      </c>
      <c r="G35" s="30" t="s">
        <v>43</v>
      </c>
      <c r="H35" s="30">
        <v>3.363</v>
      </c>
      <c r="I35" s="30">
        <v>5997.7367999999997</v>
      </c>
      <c r="J35" s="30" t="s">
        <v>44</v>
      </c>
      <c r="K35" s="30">
        <v>3.5859999999999999</v>
      </c>
      <c r="L35" s="30">
        <v>692.15229999999997</v>
      </c>
      <c r="O35" s="19">
        <f t="shared" si="6"/>
        <v>2.03912463996364</v>
      </c>
      <c r="R35" s="19">
        <f t="shared" si="7"/>
        <v>590.3806407333268</v>
      </c>
      <c r="U35" s="19">
        <f>($S$2/$U$2)*L35</f>
        <v>1771.8422940637042</v>
      </c>
      <c r="AD35" s="7">
        <v>43126</v>
      </c>
    </row>
    <row r="36" spans="1:30" x14ac:dyDescent="0.35">
      <c r="A36" s="27" t="s">
        <v>66</v>
      </c>
      <c r="B36" s="28">
        <v>43445</v>
      </c>
      <c r="C36" s="29">
        <v>0.51148148148148154</v>
      </c>
      <c r="D36" s="29" t="s">
        <v>42</v>
      </c>
      <c r="E36" s="30">
        <v>2.4460000000000002</v>
      </c>
      <c r="F36" s="30">
        <v>20.562200000000001</v>
      </c>
      <c r="G36" s="30" t="s">
        <v>43</v>
      </c>
      <c r="H36" s="30">
        <v>3.363</v>
      </c>
      <c r="I36" s="30">
        <v>8150.2698</v>
      </c>
      <c r="J36" s="30" t="s">
        <v>44</v>
      </c>
      <c r="K36" s="30">
        <v>3.59</v>
      </c>
      <c r="L36" s="30">
        <v>673.19</v>
      </c>
      <c r="O36" s="19">
        <f t="shared" si="6"/>
        <v>2.0347902878705404</v>
      </c>
      <c r="Q36" s="19">
        <f>($R$2/$P$2)*I36</f>
        <v>802.26286466479883</v>
      </c>
      <c r="U36" s="19">
        <f>($S$2/$U$2)*L36</f>
        <v>1723.3006578765182</v>
      </c>
      <c r="AD36" s="7">
        <v>43126</v>
      </c>
    </row>
    <row r="37" spans="1:30" x14ac:dyDescent="0.35">
      <c r="A37" s="27" t="s">
        <v>67</v>
      </c>
      <c r="B37" s="28">
        <v>43445</v>
      </c>
      <c r="C37" s="29">
        <v>0.51512731481481489</v>
      </c>
      <c r="D37" s="29" t="s">
        <v>42</v>
      </c>
      <c r="E37" s="30">
        <v>2.44</v>
      </c>
      <c r="F37" s="30">
        <v>20.578399999999998</v>
      </c>
      <c r="G37" s="30" t="s">
        <v>43</v>
      </c>
      <c r="H37" s="30">
        <v>3.3559999999999999</v>
      </c>
      <c r="I37" s="30">
        <v>7125.7803000000004</v>
      </c>
      <c r="J37" s="30" t="s">
        <v>44</v>
      </c>
      <c r="K37" s="30">
        <v>3.58</v>
      </c>
      <c r="L37" s="30">
        <v>660.73800000000006</v>
      </c>
      <c r="O37" s="19">
        <f t="shared" si="6"/>
        <v>2.0363934043981247</v>
      </c>
      <c r="R37" s="19">
        <f>($R$2/$P$2)*I37</f>
        <v>701.41836488038598</v>
      </c>
      <c r="U37" s="19">
        <f>($S$2/$U$2)*L37</f>
        <v>1691.4247539090227</v>
      </c>
      <c r="AD37" s="7">
        <v>43126</v>
      </c>
    </row>
    <row r="38" spans="1:30" x14ac:dyDescent="0.35">
      <c r="A38" s="27" t="s">
        <v>68</v>
      </c>
      <c r="B38" s="28">
        <v>43445</v>
      </c>
      <c r="C38" s="29">
        <v>0.51920138888888889</v>
      </c>
      <c r="D38" s="29" t="s">
        <v>42</v>
      </c>
      <c r="E38" s="30">
        <v>2.4460000000000002</v>
      </c>
      <c r="F38" s="30">
        <v>20.254100000000001</v>
      </c>
      <c r="G38" s="30" t="s">
        <v>43</v>
      </c>
      <c r="H38" s="30">
        <v>3.3660000000000001</v>
      </c>
      <c r="I38" s="30">
        <v>6652.1612999999998</v>
      </c>
      <c r="J38" s="30" t="s">
        <v>44</v>
      </c>
      <c r="K38" s="30">
        <v>3.59</v>
      </c>
      <c r="L38" s="30">
        <v>665.77070000000003</v>
      </c>
      <c r="O38" s="19">
        <f t="shared" si="6"/>
        <v>2.004301386503327</v>
      </c>
      <c r="R38" s="19">
        <f>($R$2/$P$2)*I38</f>
        <v>654.79819830630788</v>
      </c>
      <c r="U38" s="19">
        <f>($S$2/$U$2)*L38</f>
        <v>1704.307974427591</v>
      </c>
      <c r="AD38" s="7">
        <v>43126</v>
      </c>
    </row>
    <row r="39" spans="1:30" x14ac:dyDescent="0.35">
      <c r="A39" s="27" t="s">
        <v>69</v>
      </c>
      <c r="B39" s="28">
        <v>43445</v>
      </c>
      <c r="C39" s="29">
        <v>0.52284722222222224</v>
      </c>
      <c r="D39" s="29" t="s">
        <v>42</v>
      </c>
      <c r="E39" s="30">
        <v>2.4460000000000002</v>
      </c>
      <c r="F39" s="30">
        <v>20.729600000000001</v>
      </c>
      <c r="G39" s="30" t="s">
        <v>43</v>
      </c>
      <c r="H39" s="30">
        <v>3.3660000000000001</v>
      </c>
      <c r="I39" s="30">
        <v>5725.0015000000003</v>
      </c>
      <c r="J39" s="30" t="s">
        <v>44</v>
      </c>
      <c r="K39" s="30">
        <v>3.59</v>
      </c>
      <c r="L39" s="30">
        <v>655.75279999999998</v>
      </c>
      <c r="O39" s="26">
        <f t="shared" si="6"/>
        <v>2.0513558253222492</v>
      </c>
      <c r="R39" s="16">
        <f t="shared" si="7"/>
        <v>563.53424074381815</v>
      </c>
      <c r="U39" s="16">
        <f>($S$2/$U$2)*L39</f>
        <v>1678.6631287517177</v>
      </c>
      <c r="AD39" s="7">
        <v>43126</v>
      </c>
    </row>
    <row r="40" spans="1:30" x14ac:dyDescent="0.35">
      <c r="A40" s="27" t="s">
        <v>70</v>
      </c>
      <c r="B40" s="28">
        <v>43445</v>
      </c>
      <c r="C40" s="29">
        <v>0.52650462962962963</v>
      </c>
      <c r="D40" s="29" t="s">
        <v>42</v>
      </c>
      <c r="E40" s="30">
        <v>2.4460000000000002</v>
      </c>
      <c r="F40" s="30">
        <v>20.1099</v>
      </c>
      <c r="G40" s="30" t="s">
        <v>43</v>
      </c>
      <c r="H40" s="30">
        <v>3.3660000000000001</v>
      </c>
      <c r="I40" s="30">
        <v>6252.0637999999999</v>
      </c>
      <c r="J40" s="30" t="s">
        <v>44</v>
      </c>
      <c r="K40" s="30">
        <v>3.5859999999999999</v>
      </c>
      <c r="L40" s="30">
        <v>667.82230000000004</v>
      </c>
      <c r="O40" s="16">
        <f t="shared" si="6"/>
        <v>1.9900316702516159</v>
      </c>
      <c r="R40" s="16">
        <f t="shared" si="7"/>
        <v>615.41503991132765</v>
      </c>
      <c r="U40" s="16">
        <f>($S$2/$U$2)*L40</f>
        <v>1709.5598700732476</v>
      </c>
      <c r="AD40" s="7">
        <v>43126</v>
      </c>
    </row>
    <row r="41" spans="1:30" x14ac:dyDescent="0.35">
      <c r="A41" s="27" t="s">
        <v>71</v>
      </c>
      <c r="B41" s="28">
        <v>43445</v>
      </c>
      <c r="C41" s="29">
        <v>0.53015046296296298</v>
      </c>
      <c r="D41" s="29" t="s">
        <v>42</v>
      </c>
      <c r="E41" s="30">
        <v>2.44</v>
      </c>
      <c r="F41" s="30">
        <v>20.663</v>
      </c>
      <c r="G41" s="30" t="s">
        <v>43</v>
      </c>
      <c r="H41" s="30">
        <v>3.3559999999999999</v>
      </c>
      <c r="I41" s="30">
        <v>5706.5569999999998</v>
      </c>
      <c r="J41" s="30" t="s">
        <v>44</v>
      </c>
      <c r="K41" s="30">
        <v>3.5760000000000001</v>
      </c>
      <c r="L41" s="30">
        <v>677.9194</v>
      </c>
      <c r="O41" s="16">
        <f t="shared" si="6"/>
        <v>2.0447652351532897</v>
      </c>
      <c r="R41" s="16">
        <f t="shared" si="7"/>
        <v>561.71867662503155</v>
      </c>
      <c r="U41" s="16">
        <f>($S$2/$U$2)*L41</f>
        <v>1735.4074600146384</v>
      </c>
      <c r="AD41" s="7">
        <v>43126</v>
      </c>
    </row>
    <row r="42" spans="1:30" x14ac:dyDescent="0.35">
      <c r="A42" s="27" t="s">
        <v>72</v>
      </c>
      <c r="B42" s="28">
        <v>43445</v>
      </c>
      <c r="C42" s="29">
        <v>0.53379629629629632</v>
      </c>
      <c r="D42" s="29" t="s">
        <v>42</v>
      </c>
      <c r="E42" s="30">
        <v>2.44</v>
      </c>
      <c r="F42" s="30">
        <v>19.9206</v>
      </c>
      <c r="G42" s="30" t="s">
        <v>43</v>
      </c>
      <c r="H42" s="30">
        <v>3.36</v>
      </c>
      <c r="I42" s="30">
        <v>6376.2906999999996</v>
      </c>
      <c r="J42" s="30" t="s">
        <v>44</v>
      </c>
      <c r="K42" s="30">
        <v>3.58</v>
      </c>
      <c r="L42" s="30">
        <v>672.4742</v>
      </c>
      <c r="O42" s="16">
        <f>($O$2/$M$2)*F42</f>
        <v>1.9712989567533574</v>
      </c>
      <c r="Q42" s="16">
        <f>($R$2/$P$2)*I42</f>
        <v>627.64317850158966</v>
      </c>
      <c r="U42" s="16">
        <f>($S$2/$U$2)*L42</f>
        <v>1721.4682797798323</v>
      </c>
      <c r="AD42" s="7">
        <v>43126</v>
      </c>
    </row>
    <row r="43" spans="1:30" x14ac:dyDescent="0.35">
      <c r="A43" s="27" t="s">
        <v>81</v>
      </c>
      <c r="B43" s="28">
        <v>43445</v>
      </c>
      <c r="C43" s="29">
        <v>0.53745370370370371</v>
      </c>
      <c r="D43" s="29" t="s">
        <v>42</v>
      </c>
      <c r="E43" s="30">
        <v>2.44</v>
      </c>
      <c r="F43" s="30">
        <v>21.399699999999999</v>
      </c>
      <c r="G43" s="30" t="s">
        <v>43</v>
      </c>
      <c r="H43" s="30">
        <v>3.36</v>
      </c>
      <c r="I43" s="30">
        <v>4757.6711999999998</v>
      </c>
      <c r="J43" s="30" t="s">
        <v>44</v>
      </c>
      <c r="K43" s="30">
        <v>3.5830000000000002</v>
      </c>
      <c r="L43" s="30">
        <v>663.08920000000001</v>
      </c>
      <c r="O43" s="16">
        <f>($O$2/$M$2)*F43</f>
        <v>2.1176674540342568</v>
      </c>
      <c r="R43" s="16">
        <f>($R$2/$P$2)*I43</f>
        <v>468.31614409196749</v>
      </c>
      <c r="U43" s="16">
        <f>($S$2/$U$2)*L43</f>
        <v>1697.4435962964603</v>
      </c>
      <c r="AD43" s="7">
        <v>43126</v>
      </c>
    </row>
    <row r="44" spans="1:30" x14ac:dyDescent="0.35">
      <c r="A44" s="5" t="s">
        <v>41</v>
      </c>
      <c r="B44" s="7">
        <v>43445</v>
      </c>
      <c r="C44" s="8">
        <v>0.54109953703703706</v>
      </c>
      <c r="D44" s="8" t="s">
        <v>42</v>
      </c>
      <c r="E44" s="9">
        <v>2.44</v>
      </c>
      <c r="F44" s="9">
        <v>41.335799999999999</v>
      </c>
      <c r="G44" s="9" t="s">
        <v>43</v>
      </c>
      <c r="H44" s="9">
        <v>3.36</v>
      </c>
      <c r="I44" s="9">
        <v>4011.1799000000001</v>
      </c>
      <c r="J44" s="9" t="s">
        <v>44</v>
      </c>
      <c r="K44" s="9">
        <v>3.58</v>
      </c>
      <c r="L44" s="9">
        <v>947.6268</v>
      </c>
      <c r="M44" s="5"/>
      <c r="N44" s="4"/>
      <c r="O44" s="4"/>
      <c r="P44" s="5"/>
      <c r="Q44" s="4"/>
      <c r="R44" s="4"/>
      <c r="S44" s="5"/>
      <c r="T44" s="4"/>
      <c r="U44" s="4"/>
      <c r="AD44" s="7">
        <v>43126</v>
      </c>
    </row>
    <row r="45" spans="1:30" x14ac:dyDescent="0.35">
      <c r="A45" s="5" t="s">
        <v>41</v>
      </c>
      <c r="B45" s="7">
        <v>43445</v>
      </c>
      <c r="C45" s="8">
        <v>0.54517361111111107</v>
      </c>
      <c r="D45" s="8" t="s">
        <v>42</v>
      </c>
      <c r="E45" s="9">
        <v>2.4460000000000002</v>
      </c>
      <c r="F45" s="9">
        <v>41.01</v>
      </c>
      <c r="G45" s="9" t="s">
        <v>43</v>
      </c>
      <c r="H45" s="9">
        <v>3.3660000000000001</v>
      </c>
      <c r="I45" s="9">
        <v>3993.4721</v>
      </c>
      <c r="J45" s="9" t="s">
        <v>44</v>
      </c>
      <c r="K45" s="9">
        <v>3.59</v>
      </c>
      <c r="L45" s="9">
        <v>946.65160000000003</v>
      </c>
      <c r="M45" s="5"/>
      <c r="N45" s="4"/>
      <c r="O45" s="4"/>
      <c r="P45" s="5"/>
      <c r="Q45" s="4"/>
      <c r="R45" s="4"/>
      <c r="S45" s="5"/>
      <c r="T45" s="4"/>
      <c r="U45" s="4"/>
      <c r="AD45" s="7">
        <v>43126</v>
      </c>
    </row>
    <row r="46" spans="1:30" x14ac:dyDescent="0.35">
      <c r="A46" s="5" t="s">
        <v>41</v>
      </c>
      <c r="B46" s="7">
        <v>43445</v>
      </c>
      <c r="C46" s="8">
        <v>0.54924768518518519</v>
      </c>
      <c r="D46" s="8" t="s">
        <v>42</v>
      </c>
      <c r="E46" s="9">
        <v>2.4430000000000001</v>
      </c>
      <c r="F46" s="9">
        <v>41.320599999999999</v>
      </c>
      <c r="G46" s="9" t="s">
        <v>43</v>
      </c>
      <c r="H46" s="9">
        <v>3.36</v>
      </c>
      <c r="I46" s="9">
        <v>4004.2564000000002</v>
      </c>
      <c r="J46" s="9" t="s">
        <v>44</v>
      </c>
      <c r="K46" s="9">
        <v>3.58</v>
      </c>
      <c r="L46" s="9">
        <v>948.62030000000004</v>
      </c>
      <c r="M46" s="5"/>
      <c r="N46" s="4"/>
      <c r="O46" s="4"/>
      <c r="P46" s="5"/>
      <c r="Q46" s="4"/>
      <c r="R46" s="4"/>
      <c r="S46" s="5"/>
      <c r="T46" s="4"/>
      <c r="U46" s="4"/>
      <c r="AD46" s="7">
        <v>43126</v>
      </c>
    </row>
    <row r="47" spans="1:30" x14ac:dyDescent="0.35">
      <c r="A47" s="5" t="s">
        <v>41</v>
      </c>
      <c r="B47" s="7">
        <v>43445</v>
      </c>
      <c r="C47" s="8">
        <v>0.5533217592592593</v>
      </c>
      <c r="D47" s="8" t="s">
        <v>42</v>
      </c>
      <c r="E47" s="9">
        <v>2.44</v>
      </c>
      <c r="F47" s="9">
        <v>41.298699999999997</v>
      </c>
      <c r="G47" s="9" t="s">
        <v>43</v>
      </c>
      <c r="H47" s="9">
        <v>3.36</v>
      </c>
      <c r="I47" s="9">
        <v>4002.5994000000001</v>
      </c>
      <c r="J47" s="9" t="s">
        <v>44</v>
      </c>
      <c r="K47" s="9">
        <v>3.58</v>
      </c>
      <c r="L47" s="9">
        <v>952.51379999999995</v>
      </c>
      <c r="M47" s="5"/>
      <c r="N47" s="4"/>
      <c r="O47" s="4"/>
      <c r="P47" s="5"/>
      <c r="Q47" s="4"/>
      <c r="R47" s="4"/>
      <c r="S47" s="5"/>
      <c r="T47" s="4"/>
      <c r="U47" s="4"/>
      <c r="AD47" s="7">
        <v>43126</v>
      </c>
    </row>
    <row r="48" spans="1:30" x14ac:dyDescent="0.35">
      <c r="A48" s="27" t="s">
        <v>73</v>
      </c>
      <c r="B48" s="28">
        <v>43445</v>
      </c>
      <c r="C48" s="29">
        <v>0.55696759259259265</v>
      </c>
      <c r="D48" s="29" t="s">
        <v>42</v>
      </c>
      <c r="E48" s="30">
        <v>2.44</v>
      </c>
      <c r="F48" s="30">
        <v>19.472200000000001</v>
      </c>
      <c r="G48" s="30" t="s">
        <v>43</v>
      </c>
      <c r="H48" s="30">
        <v>3.36</v>
      </c>
      <c r="I48" s="30">
        <v>6447.3707000000004</v>
      </c>
      <c r="J48" s="30" t="s">
        <v>44</v>
      </c>
      <c r="K48" s="30">
        <v>3.58</v>
      </c>
      <c r="L48" s="30">
        <v>663.94640000000004</v>
      </c>
      <c r="O48" s="22">
        <f>($O$2/$M$2)*F49</f>
        <v>1.9034237946379027</v>
      </c>
      <c r="R48" s="22">
        <f>($R$2/$P$2)*I49</f>
        <v>646.73656995053295</v>
      </c>
      <c r="U48" s="22">
        <f>($S$2/$U$2)*L49</f>
        <v>1671.0975933690052</v>
      </c>
      <c r="AD48" s="7">
        <v>43126</v>
      </c>
    </row>
    <row r="49" spans="1:30" x14ac:dyDescent="0.35">
      <c r="A49" s="27" t="s">
        <v>74</v>
      </c>
      <c r="B49" s="28">
        <v>43445</v>
      </c>
      <c r="C49" s="29">
        <v>0.56104166666666666</v>
      </c>
      <c r="D49" s="29" t="s">
        <v>42</v>
      </c>
      <c r="E49" s="30">
        <v>2.44</v>
      </c>
      <c r="F49" s="30">
        <v>19.2347</v>
      </c>
      <c r="G49" s="30" t="s">
        <v>43</v>
      </c>
      <c r="H49" s="30">
        <v>3.36</v>
      </c>
      <c r="I49" s="30">
        <v>6570.2623999999996</v>
      </c>
      <c r="J49" s="30" t="s">
        <v>44</v>
      </c>
      <c r="K49" s="30">
        <v>3.5830000000000002</v>
      </c>
      <c r="L49" s="30">
        <v>652.79740000000004</v>
      </c>
      <c r="O49" s="22">
        <f>($O$2/$M$2)*F50</f>
        <v>1.9443626407775199</v>
      </c>
      <c r="R49" s="22">
        <f>($R$2/$P$2)*I50</f>
        <v>688.68614627427598</v>
      </c>
      <c r="U49" s="22">
        <f>($S$2/$U$2)*L50</f>
        <v>1714.4139568948958</v>
      </c>
      <c r="AD49" s="7">
        <v>43126</v>
      </c>
    </row>
    <row r="50" spans="1:30" x14ac:dyDescent="0.35">
      <c r="A50" s="27" t="s">
        <v>75</v>
      </c>
      <c r="B50" s="28">
        <v>43445</v>
      </c>
      <c r="C50" s="29">
        <v>0.56511574074074067</v>
      </c>
      <c r="D50" s="29" t="s">
        <v>42</v>
      </c>
      <c r="E50" s="30">
        <v>2.4430000000000001</v>
      </c>
      <c r="F50" s="30">
        <v>19.648399999999999</v>
      </c>
      <c r="G50" s="30" t="s">
        <v>43</v>
      </c>
      <c r="H50" s="30">
        <v>3.363</v>
      </c>
      <c r="I50" s="30">
        <v>6996.4323999999997</v>
      </c>
      <c r="J50" s="30" t="s">
        <v>44</v>
      </c>
      <c r="K50" s="30">
        <v>3.59</v>
      </c>
      <c r="L50" s="30">
        <v>669.71849999999995</v>
      </c>
      <c r="O50" s="22">
        <f>($O$2/$M$2)*F51</f>
        <v>1.9466287746344144</v>
      </c>
      <c r="R50" s="22">
        <f>($R$2/$P$2)*I51</f>
        <v>607.67305596786719</v>
      </c>
      <c r="U50" s="22">
        <f>($S$2/$U$2)*L51</f>
        <v>1721.148291987033</v>
      </c>
      <c r="AD50" s="7">
        <v>43126</v>
      </c>
    </row>
    <row r="51" spans="1:30" x14ac:dyDescent="0.35">
      <c r="A51" s="27" t="s">
        <v>76</v>
      </c>
      <c r="B51" s="28">
        <v>43445</v>
      </c>
      <c r="C51" s="29">
        <v>0.56920138888888883</v>
      </c>
      <c r="D51" s="29" t="s">
        <v>42</v>
      </c>
      <c r="E51" s="30">
        <v>2.4460000000000002</v>
      </c>
      <c r="F51" s="30">
        <v>19.671299999999999</v>
      </c>
      <c r="G51" s="30" t="s">
        <v>43</v>
      </c>
      <c r="H51" s="30">
        <v>3.3660000000000001</v>
      </c>
      <c r="I51" s="30">
        <v>6173.4121999999998</v>
      </c>
      <c r="J51" s="30" t="s">
        <v>44</v>
      </c>
      <c r="K51" s="30">
        <v>3.593</v>
      </c>
      <c r="L51" s="30">
        <v>672.3492</v>
      </c>
      <c r="O51" s="22">
        <f>($O$2/$M$2)*F52</f>
        <v>1.9443032660913131</v>
      </c>
      <c r="R51" s="22">
        <f>($R$2/$P$2)*I52</f>
        <v>524.61931273731375</v>
      </c>
      <c r="U51" s="22">
        <f>($S$2/$U$2)*L52</f>
        <v>1784.1997106411452</v>
      </c>
      <c r="AD51" s="7">
        <v>43126</v>
      </c>
    </row>
    <row r="52" spans="1:30" x14ac:dyDescent="0.35">
      <c r="A52" s="27" t="s">
        <v>77</v>
      </c>
      <c r="B52" s="28">
        <v>43445</v>
      </c>
      <c r="C52" s="29">
        <v>0.57284722222222217</v>
      </c>
      <c r="D52" s="29" t="s">
        <v>42</v>
      </c>
      <c r="E52" s="30">
        <v>2.4430000000000001</v>
      </c>
      <c r="F52" s="30">
        <v>19.6478</v>
      </c>
      <c r="G52" s="30" t="s">
        <v>43</v>
      </c>
      <c r="H52" s="30">
        <v>3.36</v>
      </c>
      <c r="I52" s="30">
        <v>5329.6607999999997</v>
      </c>
      <c r="J52" s="30" t="s">
        <v>44</v>
      </c>
      <c r="K52" s="30">
        <v>3.5830000000000002</v>
      </c>
      <c r="L52" s="30">
        <v>696.9796</v>
      </c>
      <c r="O52" s="22">
        <f>($O$2/$M$2)*F53</f>
        <v>2.0691880227463706</v>
      </c>
      <c r="R52" s="22">
        <f>($R$2/$P$2)*I53</f>
        <v>495.79042441677967</v>
      </c>
      <c r="T52" s="22">
        <f>($S$2/$U$2)*L53</f>
        <v>1702.1282175830422</v>
      </c>
      <c r="AD52" s="7">
        <v>43126</v>
      </c>
    </row>
    <row r="53" spans="1:30" x14ac:dyDescent="0.35">
      <c r="A53" s="27" t="s">
        <v>78</v>
      </c>
      <c r="B53" s="28">
        <v>43445</v>
      </c>
      <c r="C53" s="29">
        <v>0.57650462962962956</v>
      </c>
      <c r="D53" s="29" t="s">
        <v>42</v>
      </c>
      <c r="E53" s="30">
        <v>2.44</v>
      </c>
      <c r="F53" s="30">
        <v>20.909800000000001</v>
      </c>
      <c r="G53" s="30" t="s">
        <v>43</v>
      </c>
      <c r="H53" s="30">
        <v>3.36</v>
      </c>
      <c r="I53" s="30">
        <v>5036.7852000000003</v>
      </c>
      <c r="J53" s="30" t="s">
        <v>44</v>
      </c>
      <c r="K53" s="30">
        <v>3.5760000000000001</v>
      </c>
      <c r="L53" s="30">
        <v>664.91920000000005</v>
      </c>
      <c r="O53" s="24">
        <f>($O$2/$M$2)*F54</f>
        <v>1.8004977760983423</v>
      </c>
      <c r="R53" s="24">
        <f>($R$2/$P$2)*I54</f>
        <v>464.17126962929905</v>
      </c>
      <c r="U53" s="24">
        <f>($S$2/$U$2)*L54</f>
        <v>2063.0964630208041</v>
      </c>
      <c r="AD53" s="7">
        <v>43126</v>
      </c>
    </row>
    <row r="54" spans="1:30" x14ac:dyDescent="0.35">
      <c r="A54" s="5" t="s">
        <v>41</v>
      </c>
      <c r="B54" s="7">
        <v>43445</v>
      </c>
      <c r="C54" s="8">
        <v>0.58057870370370368</v>
      </c>
      <c r="D54" s="8" t="s">
        <v>42</v>
      </c>
      <c r="E54" s="9">
        <v>2.4430000000000001</v>
      </c>
      <c r="F54" s="9">
        <v>18.194600000000001</v>
      </c>
      <c r="G54" s="9" t="s">
        <v>43</v>
      </c>
      <c r="H54" s="9">
        <v>3.363</v>
      </c>
      <c r="I54" s="9">
        <v>4715.5630000000001</v>
      </c>
      <c r="J54" s="9" t="s">
        <v>44</v>
      </c>
      <c r="K54" s="9">
        <v>3.5859999999999999</v>
      </c>
      <c r="L54" s="9">
        <v>805.92780000000005</v>
      </c>
      <c r="M54" t="s">
        <v>83</v>
      </c>
      <c r="O54" s="24">
        <f>($O$2/$M$2)*F55</f>
        <v>1.9828770205636916</v>
      </c>
      <c r="R54" s="24">
        <f>($R$2/$P$2)*I55</f>
        <v>563.01837818981426</v>
      </c>
      <c r="U54" s="24">
        <f>($S$2/$U$2)*L55</f>
        <v>1741.276292124812</v>
      </c>
      <c r="AD54" s="7">
        <v>43126</v>
      </c>
    </row>
    <row r="55" spans="1:30" x14ac:dyDescent="0.35">
      <c r="A55" s="27" t="s">
        <v>79</v>
      </c>
      <c r="B55" s="28">
        <v>43445</v>
      </c>
      <c r="C55" s="29">
        <v>0.5846527777777778</v>
      </c>
      <c r="D55" s="29" t="s">
        <v>42</v>
      </c>
      <c r="E55" s="30">
        <v>2.44</v>
      </c>
      <c r="F55" s="30">
        <v>20.037600000000001</v>
      </c>
      <c r="G55" s="30" t="s">
        <v>43</v>
      </c>
      <c r="H55" s="30">
        <v>3.36</v>
      </c>
      <c r="I55" s="30">
        <v>5719.7608</v>
      </c>
      <c r="J55" s="30" t="s">
        <v>44</v>
      </c>
      <c r="K55" s="30">
        <v>3.5760000000000001</v>
      </c>
      <c r="L55" s="30">
        <v>680.21199999999999</v>
      </c>
      <c r="O55" s="24">
        <f>($O$2/$M$2)*F56</f>
        <v>2.0313069729464055</v>
      </c>
      <c r="R55" s="24">
        <f>($R$2/$P$2)*I56</f>
        <v>587.06438286378614</v>
      </c>
      <c r="U55" s="24">
        <f>($S$2/$U$2)*L56</f>
        <v>1710.1980537272063</v>
      </c>
      <c r="AD55" s="7">
        <v>43126</v>
      </c>
    </row>
    <row r="56" spans="1:30" x14ac:dyDescent="0.35">
      <c r="A56" s="27" t="s">
        <v>80</v>
      </c>
      <c r="B56" s="28">
        <v>43445</v>
      </c>
      <c r="C56" s="29">
        <v>0.58829861111111115</v>
      </c>
      <c r="D56" s="29" t="s">
        <v>42</v>
      </c>
      <c r="E56" s="30">
        <v>2.44</v>
      </c>
      <c r="F56" s="30">
        <v>20.527000000000001</v>
      </c>
      <c r="G56" s="30" t="s">
        <v>43</v>
      </c>
      <c r="H56" s="30">
        <v>3.3559999999999999</v>
      </c>
      <c r="I56" s="30">
        <v>5964.0465999999997</v>
      </c>
      <c r="J56" s="30" t="s">
        <v>44</v>
      </c>
      <c r="K56" s="30">
        <v>3.58</v>
      </c>
      <c r="L56" s="30">
        <v>668.07159999999999</v>
      </c>
      <c r="O56" s="24">
        <f>($O$2/$M$2)*F57</f>
        <v>1.9239773318465043</v>
      </c>
      <c r="R56" s="24">
        <f>($R$2/$P$2)*I57</f>
        <v>578.1514095267446</v>
      </c>
      <c r="U56" s="24">
        <f>($S$2/$U$2)*L57</f>
        <v>1704.162571974543</v>
      </c>
      <c r="AD56" s="7">
        <v>43126</v>
      </c>
    </row>
    <row r="57" spans="1:30" x14ac:dyDescent="0.35">
      <c r="A57" s="27" t="s">
        <v>82</v>
      </c>
      <c r="B57" s="28">
        <v>43445</v>
      </c>
      <c r="C57" s="29">
        <v>0.59237268518518515</v>
      </c>
      <c r="D57" s="29" t="s">
        <v>42</v>
      </c>
      <c r="E57" s="30">
        <v>2.44</v>
      </c>
      <c r="F57" s="30">
        <v>19.442399999999999</v>
      </c>
      <c r="G57" s="30" t="s">
        <v>43</v>
      </c>
      <c r="H57" s="30">
        <v>3.36</v>
      </c>
      <c r="I57" s="30">
        <v>5873.4988000000003</v>
      </c>
      <c r="J57" s="30" t="s">
        <v>44</v>
      </c>
      <c r="K57" s="30">
        <v>3.5830000000000002</v>
      </c>
      <c r="L57" s="30">
        <v>665.71389999999997</v>
      </c>
      <c r="M57" s="3"/>
      <c r="N57" s="24">
        <f>($O$2/$M$2)*F58</f>
        <v>4.0161433581549231</v>
      </c>
      <c r="P57" s="3"/>
      <c r="Q57" s="24">
        <f>($R$2/$P$2)*I58</f>
        <v>384.10212107644912</v>
      </c>
      <c r="S57" s="3"/>
      <c r="T57" s="24">
        <f>($S$2/$U$2)*L58</f>
        <v>2359.598431779812</v>
      </c>
      <c r="AD57" s="7">
        <v>43126</v>
      </c>
    </row>
    <row r="58" spans="1:30" x14ac:dyDescent="0.35">
      <c r="A58" s="5" t="s">
        <v>41</v>
      </c>
      <c r="B58" s="7">
        <v>43445</v>
      </c>
      <c r="C58" s="8">
        <v>0.59644675925925927</v>
      </c>
      <c r="D58" s="8" t="s">
        <v>42</v>
      </c>
      <c r="E58" s="9">
        <v>2.4460000000000002</v>
      </c>
      <c r="F58" s="9">
        <v>40.584400000000002</v>
      </c>
      <c r="G58" s="9" t="s">
        <v>43</v>
      </c>
      <c r="H58" s="9">
        <v>3.3660000000000001</v>
      </c>
      <c r="I58" s="9">
        <v>3902.1324</v>
      </c>
      <c r="J58" s="9" t="s">
        <v>44</v>
      </c>
      <c r="K58" s="9">
        <v>3.5859999999999999</v>
      </c>
      <c r="L58" s="9">
        <v>921.75329999999997</v>
      </c>
      <c r="AD58" s="7">
        <v>43126</v>
      </c>
    </row>
    <row r="59" spans="1:30" x14ac:dyDescent="0.35">
      <c r="A59" s="5" t="s">
        <v>41</v>
      </c>
      <c r="B59" s="7">
        <v>43445</v>
      </c>
      <c r="C59" s="8">
        <v>0.60052083333333328</v>
      </c>
      <c r="D59" s="8" t="s">
        <v>42</v>
      </c>
      <c r="E59" s="9">
        <v>2.4460000000000002</v>
      </c>
      <c r="F59" s="9">
        <v>41.094499999999996</v>
      </c>
      <c r="G59" s="9" t="s">
        <v>43</v>
      </c>
      <c r="H59" s="9">
        <v>3.3660000000000001</v>
      </c>
      <c r="I59" s="9">
        <v>3993.7186000000002</v>
      </c>
      <c r="J59" s="9" t="s">
        <v>44</v>
      </c>
      <c r="K59" s="9">
        <v>3.59</v>
      </c>
      <c r="L59" s="9">
        <v>945.54399999999998</v>
      </c>
    </row>
    <row r="60" spans="1:30" x14ac:dyDescent="0.35">
      <c r="A60" s="5" t="s">
        <v>41</v>
      </c>
      <c r="B60" s="7">
        <v>43445</v>
      </c>
      <c r="C60" s="8">
        <v>0.6045949074074074</v>
      </c>
      <c r="D60" s="8" t="s">
        <v>42</v>
      </c>
      <c r="E60" s="9">
        <v>2.44</v>
      </c>
      <c r="F60" s="9">
        <v>40.667200000000001</v>
      </c>
      <c r="G60" s="9" t="s">
        <v>43</v>
      </c>
      <c r="H60" s="9">
        <v>3.36</v>
      </c>
      <c r="I60" s="9">
        <v>3880.5340000000001</v>
      </c>
      <c r="J60" s="9" t="s">
        <v>44</v>
      </c>
      <c r="K60" s="9">
        <v>3.5830000000000002</v>
      </c>
      <c r="L60" s="9">
        <v>916.57100000000003</v>
      </c>
    </row>
    <row r="61" spans="1:30" x14ac:dyDescent="0.35">
      <c r="A61" s="5" t="s">
        <v>41</v>
      </c>
      <c r="B61" s="7">
        <v>43445</v>
      </c>
      <c r="C61" s="8">
        <v>0.60824074074074075</v>
      </c>
      <c r="D61" s="8" t="s">
        <v>42</v>
      </c>
      <c r="E61" s="9">
        <v>2.44</v>
      </c>
      <c r="F61" s="9">
        <v>41.066000000000003</v>
      </c>
      <c r="G61" s="9" t="s">
        <v>43</v>
      </c>
      <c r="H61" s="9">
        <v>3.3559999999999999</v>
      </c>
      <c r="I61" s="9">
        <v>3987.3296</v>
      </c>
      <c r="J61" s="9" t="s">
        <v>44</v>
      </c>
      <c r="K61" s="9">
        <v>3.5760000000000001</v>
      </c>
      <c r="L61" s="9">
        <v>935.99099999999999</v>
      </c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2020-04-18T13:52:41Z</dcterms:modified>
</cp:coreProperties>
</file>