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8\slopecalculation_2018\Steigung berechnen\"/>
    </mc:Choice>
  </mc:AlternateContent>
  <xr:revisionPtr revIDLastSave="0" documentId="13_ncr:1_{55D49901-F2AE-4C94-A93C-ED00864F8A30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s="1"/>
  <c r="N13" i="1" l="1"/>
  <c r="O26" i="1"/>
  <c r="O14" i="1"/>
  <c r="O21" i="1"/>
  <c r="O20" i="1"/>
  <c r="O12" i="1"/>
  <c r="O34" i="1"/>
  <c r="O28" i="1"/>
  <c r="O8" i="1"/>
  <c r="O22" i="1"/>
  <c r="T2" i="1"/>
  <c r="S2" i="1"/>
  <c r="U57" i="1" s="1"/>
  <c r="Q2" i="1"/>
  <c r="P2" i="1"/>
  <c r="R39" i="1" s="1"/>
  <c r="O51" i="1"/>
  <c r="N2" i="1"/>
  <c r="AE2" i="1" s="1"/>
  <c r="R48" i="1" l="1"/>
  <c r="Q25" i="1"/>
  <c r="T51" i="1"/>
  <c r="U35" i="1"/>
  <c r="U42" i="1"/>
  <c r="U41" i="1"/>
  <c r="U24" i="1"/>
  <c r="T8" i="1"/>
  <c r="R13" i="1"/>
  <c r="R24" i="1"/>
  <c r="U54" i="1"/>
  <c r="U7" i="1"/>
  <c r="U6" i="1"/>
  <c r="O11" i="1"/>
  <c r="O23" i="1"/>
  <c r="O35" i="1"/>
  <c r="O43" i="1"/>
  <c r="O55" i="1"/>
  <c r="R9" i="1"/>
  <c r="U10" i="1"/>
  <c r="U14" i="1"/>
  <c r="U22" i="1"/>
  <c r="U26" i="1"/>
  <c r="U34" i="1"/>
  <c r="U38" i="1"/>
  <c r="U50" i="1"/>
  <c r="O7" i="1"/>
  <c r="O15" i="1"/>
  <c r="O39" i="1"/>
  <c r="U12" i="1"/>
  <c r="U20" i="1"/>
  <c r="U28" i="1"/>
  <c r="U36" i="1"/>
  <c r="U40" i="1"/>
  <c r="U48" i="1"/>
  <c r="U52" i="1"/>
  <c r="U56" i="1"/>
  <c r="O56" i="1"/>
  <c r="O54" i="1"/>
  <c r="O52" i="1"/>
  <c r="O50" i="1"/>
  <c r="O48" i="1"/>
  <c r="O42" i="1"/>
  <c r="O40" i="1"/>
  <c r="O38" i="1"/>
  <c r="O36" i="1"/>
  <c r="O24" i="1"/>
  <c r="O10" i="1"/>
  <c r="O6" i="1"/>
  <c r="O9" i="1"/>
  <c r="O25" i="1"/>
  <c r="O29" i="1"/>
  <c r="O37" i="1"/>
  <c r="O41" i="1"/>
  <c r="O49" i="1"/>
  <c r="O53" i="1"/>
  <c r="O57" i="1"/>
  <c r="R6" i="1"/>
  <c r="R56" i="1"/>
  <c r="R54" i="1"/>
  <c r="R52" i="1"/>
  <c r="Q50" i="1"/>
  <c r="R42" i="1"/>
  <c r="R40" i="1"/>
  <c r="R38" i="1"/>
  <c r="R36" i="1"/>
  <c r="R34" i="1"/>
  <c r="R28" i="1"/>
  <c r="R26" i="1"/>
  <c r="R22" i="1"/>
  <c r="R20" i="1"/>
  <c r="R14" i="1"/>
  <c r="R12" i="1"/>
  <c r="R10" i="1"/>
  <c r="R8" i="1"/>
  <c r="R57" i="1"/>
  <c r="R55" i="1"/>
  <c r="Q53" i="1"/>
  <c r="R51" i="1"/>
  <c r="R49" i="1"/>
  <c r="Q43" i="1"/>
  <c r="R41" i="1"/>
  <c r="R37" i="1"/>
  <c r="R35" i="1"/>
  <c r="R29" i="1"/>
  <c r="R27" i="1"/>
  <c r="R23" i="1"/>
  <c r="R21" i="1"/>
  <c r="R15" i="1"/>
  <c r="R7" i="1"/>
  <c r="R11" i="1"/>
  <c r="U9" i="1"/>
  <c r="U11" i="1"/>
  <c r="U13" i="1"/>
  <c r="U15" i="1"/>
  <c r="U21" i="1"/>
  <c r="U23" i="1"/>
  <c r="U25" i="1"/>
  <c r="U27" i="1"/>
  <c r="U29" i="1"/>
  <c r="U37" i="1"/>
  <c r="U39" i="1"/>
  <c r="U43" i="1"/>
  <c r="U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<sst xmlns="http://schemas.openxmlformats.org/spreadsheetml/2006/main" count="281" uniqueCount="85">
  <si>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</si>
  <si>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</si>
  <si>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</si>
  <si>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</si>
  <si>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</si>
  <si>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</si>
  <si>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</si>
  <si>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</si>
  <si>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</si>
  <si>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</si>
  <si>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</si>
  <si>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</si>
  <si>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</si>
  <si>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</si>
  <si>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</si>
  <si>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</si>
  <si>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</si>
  <si>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</si>
  <si>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</si>
  <si>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</si>
  <si>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</si>
  <si>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</si>
  <si>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</si>
  <si>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</si>
  <si>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</si>
  <si>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</si>
  <si>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</si>
  <si>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</si>
  <si>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</si>
  <si>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</si>
  <si>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</si>
  <si>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</si>
  <si>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</si>
  <si>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</si>
  <si>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</si>
  <si>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</si>
  <si>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</si>
  <si>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</si>
  <si>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</si>
  <si>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</si>
  <si>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</si>
  <si>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</si>
  <si>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</si>
  <si>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</si>
  <si>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</si>
  <si>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</si>
  <si>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</si>
  <si>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</si>
  <si>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</si>
  <si>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</si>
  <si>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</si>
  <si>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</si>
  <si>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</si>
  <si>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</si>
  <si>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</si>
  <si>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</si>
  <si>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</si>
  <si>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</si>
  <si>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</si>
  <si>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</si>
  <si>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</si>
  <si>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</si>
  <si>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</si>
  <si>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</si>
  <si>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</si>
  <si>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</si>
  <si>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</si>
  <si>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</si>
  <si>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</si>
  <si>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</si>
  <si>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</si>
  <si>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</si>
  <si>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</si>
  <si>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</si>
  <si>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</si>
  <si>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</si>
  <si>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</si>
  <si>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</si>
  <si>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</si>
  <si>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</si>
  <si>
    <t>G2 1</t>
  </si>
  <si>
    <t>G2 2</t>
  </si>
  <si>
    <t>G2 3</t>
  </si>
  <si>
    <t>G2 4</t>
  </si>
  <si>
    <t>G2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</si>
</sst>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N1" zoomScale="70" zoomScaleNormal="70" workbookViewId="0">
      <selection activeCell="T51" sqref="T51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5" t="s">
        <v>41</v>
      </c>
      <c r="B2" s="7">
        <v>43445</v>
      </c>
      <c r="C2" s="8">
        <v>0.81417824074074074</v>
      </c>
      <c r="D2" s="8" t="s">
        <v>42</v>
      </c>
      <c r="E2" s="9">
        <v>2.4460000000000002</v>
      </c>
      <c r="F2" s="9">
        <v>41.029800000000002</v>
      </c>
      <c r="G2" s="9" t="s">
        <v>43</v>
      </c>
      <c r="H2" s="9">
        <v>3.3660000000000001</v>
      </c>
      <c r="I2" s="9">
        <v>3990.5666000000001</v>
      </c>
      <c r="J2" s="9" t="s">
        <v>44</v>
      </c>
      <c r="K2" s="9">
        <v>3.593</v>
      </c>
      <c r="L2" s="9">
        <v>940.32140000000004</v>
      </c>
      <c r="M2" s="4">
        <f>AVERAGE(F2:F5,F16:F19,F30:F33,F44:F47,F58:F61)</f>
        <v>41.278824999999998</v>
      </c>
      <c r="N2" s="4">
        <f>STDEV(F2:F5,F16:F19,F30:F33,F44:F47,G58:G61)</f>
        <v>0.25716241268894646</v>
      </c>
      <c r="O2" s="4">
        <v>3.9420000000000002</v>
      </c>
      <c r="P2" s="4">
        <f>AVERAGE(I2:I5,I16:I19,I30:I33,I44:I47,I58:I61)</f>
        <v>4000.6168100000004</v>
      </c>
      <c r="Q2" s="4">
        <f>STDEV(I2:I5,I16:I19,I30:I33,I44:I47,I58:I61)</f>
        <v>9.1057475582530696</v>
      </c>
      <c r="R2" s="4">
        <v>407.1</v>
      </c>
      <c r="S2" s="4">
        <f>AVERAGE(L2:L5,L16:L19,L30:L33,L44:L47,L58:L61)</f>
        <v>941.07567499999982</v>
      </c>
      <c r="T2" s="4">
        <f>STDEV(L2:L5,L16:L19,L30:L33,L44:L47,L58:L61)</f>
        <v>4.6368882336592341</v>
      </c>
      <c r="U2" s="4">
        <v>364</v>
      </c>
      <c r="AD2" s="7">
        <v>43116</v>
      </c>
      <c r="AE2" s="6">
        <f>(N2/M2)^2</f>
        <v>3.8811491261910673E-5</v>
      </c>
      <c r="AF2" s="6">
        <f>(T2/S2)^2</f>
        <v>2.4277511025984578E-5</v>
      </c>
      <c r="AG2" s="6">
        <f>(T2/S2)^2</f>
        <v>2.4277511025984578E-5</v>
      </c>
    </row>
    <row r="3" spans="1:33" x14ac:dyDescent="0.35">
      <c r="A3" s="5" t="s">
        <v>41</v>
      </c>
      <c r="B3" s="7">
        <v>43445</v>
      </c>
      <c r="C3" s="8">
        <v>0.81783564814814813</v>
      </c>
      <c r="D3" s="8" t="s">
        <v>42</v>
      </c>
      <c r="E3" s="9">
        <v>2.4430000000000001</v>
      </c>
      <c r="F3" s="9">
        <v>41.619799999999998</v>
      </c>
      <c r="G3" s="9" t="s">
        <v>43</v>
      </c>
      <c r="H3" s="9">
        <v>3.363</v>
      </c>
      <c r="I3" s="9">
        <v>4013.8173000000002</v>
      </c>
      <c r="J3" s="9" t="s">
        <v>44</v>
      </c>
      <c r="K3" s="9">
        <v>3.58</v>
      </c>
      <c r="L3" s="9">
        <v>937.92840000000001</v>
      </c>
      <c r="M3" s="5"/>
      <c r="N3" s="4"/>
      <c r="O3" s="5"/>
      <c r="P3" s="5"/>
      <c r="Q3" s="4"/>
      <c r="R3" s="4"/>
      <c r="S3" s="5"/>
      <c r="T3" s="4"/>
      <c r="U3" s="4"/>
      <c r="AD3" s="7">
        <v>43116</v>
      </c>
    </row>
    <row r="4" spans="1:33" x14ac:dyDescent="0.35">
      <c r="A4" s="5" t="s">
        <v>41</v>
      </c>
      <c r="B4" s="7">
        <v>43445</v>
      </c>
      <c r="C4" s="8">
        <v>0.82190972222222225</v>
      </c>
      <c r="D4" s="8" t="s">
        <v>42</v>
      </c>
      <c r="E4" s="9">
        <v>2.4460000000000002</v>
      </c>
      <c r="F4" s="9">
        <v>40.917999999999999</v>
      </c>
      <c r="G4" s="9" t="s">
        <v>43</v>
      </c>
      <c r="H4" s="9">
        <v>3.3660000000000001</v>
      </c>
      <c r="I4" s="9">
        <v>3988.3780999999999</v>
      </c>
      <c r="J4" s="9" t="s">
        <v>44</v>
      </c>
      <c r="K4" s="9">
        <v>3.59</v>
      </c>
      <c r="L4" s="9">
        <v>948.17380000000003</v>
      </c>
      <c r="M4" s="5"/>
      <c r="N4" s="4"/>
      <c r="O4" s="5"/>
      <c r="P4" s="5"/>
      <c r="Q4" s="4"/>
      <c r="R4" s="4"/>
      <c r="S4" s="5"/>
      <c r="T4" s="4"/>
      <c r="U4" s="4"/>
      <c r="AD4" s="7">
        <v>43116</v>
      </c>
    </row>
    <row r="5" spans="1:33" x14ac:dyDescent="0.35">
      <c r="A5" s="5" t="s">
        <v>41</v>
      </c>
      <c r="B5" s="7">
        <v>43445</v>
      </c>
      <c r="C5" s="8">
        <v>0.82598379629629637</v>
      </c>
      <c r="D5" s="8" t="s">
        <v>42</v>
      </c>
      <c r="E5" s="9">
        <v>2.4460000000000002</v>
      </c>
      <c r="F5" s="9">
        <v>41.060899999999997</v>
      </c>
      <c r="G5" s="9" t="s">
        <v>43</v>
      </c>
      <c r="H5" s="9">
        <v>3.3660000000000001</v>
      </c>
      <c r="I5" s="9">
        <v>3992.1466999999998</v>
      </c>
      <c r="J5" s="9" t="s">
        <v>44</v>
      </c>
      <c r="K5" s="9">
        <v>3.5859999999999999</v>
      </c>
      <c r="L5" s="9">
        <v>941.30200000000002</v>
      </c>
      <c r="M5" s="5"/>
      <c r="N5" s="4"/>
      <c r="O5" s="5"/>
      <c r="P5" s="5"/>
      <c r="Q5" s="4"/>
      <c r="R5" s="4"/>
      <c r="S5" s="5"/>
      <c r="T5" s="4"/>
      <c r="U5" s="4"/>
      <c r="AD5" s="7">
        <v>43116</v>
      </c>
    </row>
    <row r="6" spans="1:33" x14ac:dyDescent="0.35">
      <c r="A6" s="27" t="s">
        <v>45</v>
      </c>
      <c r="B6" s="28">
        <v>43445</v>
      </c>
      <c r="C6" s="29">
        <v>0.82964120370370376</v>
      </c>
      <c r="D6" s="29" t="s">
        <v>42</v>
      </c>
      <c r="E6" s="30">
        <v>2.4460000000000002</v>
      </c>
      <c r="F6" s="30">
        <v>21.189</v>
      </c>
      <c r="G6" s="30" t="s">
        <v>43</v>
      </c>
      <c r="H6" s="30">
        <v>3.363</v>
      </c>
      <c r="I6" s="30">
        <v>4257.0730000000003</v>
      </c>
      <c r="J6" s="30" t="s">
        <v>44</v>
      </c>
      <c r="K6" s="30">
        <v>3.59</v>
      </c>
      <c r="L6" s="30">
        <v>713.23419999999999</v>
      </c>
      <c r="O6" s="10">
        <f>($O$2/$M$2)*F6</f>
        <v>2.0234839048834363</v>
      </c>
      <c r="R6" s="10">
        <f t="shared" ref="R6:R15" si="0">($R$2/$P$2)*I6</f>
        <v>433.19680454474724</v>
      </c>
      <c r="U6" s="10">
        <f t="shared" ref="U6:U15" si="1">($S$2/$U$2)*L6</f>
        <v>1843.9762532914419</v>
      </c>
      <c r="V6" s="3">
        <v>0</v>
      </c>
      <c r="W6" s="11" t="s">
        <v>33</v>
      </c>
      <c r="X6" s="2">
        <f>SLOPE(O6:O10,$V$6:$V$10)</f>
        <v>-2.1886935492955529E-3</v>
      </c>
      <c r="Y6" s="2">
        <f>RSQ(O6:O10,$V$6:$V$10)</f>
        <v>0.803804098912972</v>
      </c>
      <c r="Z6" s="2">
        <f>SLOPE($R6:$R10,$V$6:$V$10)</f>
        <v>6.064430040876621</v>
      </c>
      <c r="AA6" s="2">
        <f>RSQ(R6:R10,$V$6:$V$10)</f>
        <v>0.96722267597661449</v>
      </c>
      <c r="AB6" s="2">
        <f>SLOPE(U6:U10,$V$6:$V$10)</f>
        <v>2.4979767936326946</v>
      </c>
      <c r="AC6" s="2">
        <f>RSQ(U6:U10,$V$6:$V$10)</f>
        <v>0.85889639906809734</v>
      </c>
      <c r="AD6" s="7">
        <v>43116</v>
      </c>
      <c r="AE6" s="2"/>
    </row>
    <row r="7" spans="1:33" x14ac:dyDescent="0.35">
      <c r="A7" s="27" t="s">
        <v>46</v>
      </c>
      <c r="B7" s="28">
        <v>43445</v>
      </c>
      <c r="C7" s="29">
        <v>0.83371527777777776</v>
      </c>
      <c r="D7" s="29" t="s">
        <v>42</v>
      </c>
      <c r="E7" s="30">
        <v>2.44</v>
      </c>
      <c r="F7" s="30">
        <v>21.178699999999999</v>
      </c>
      <c r="G7" s="30" t="s">
        <v>43</v>
      </c>
      <c r="H7" s="30">
        <v>3.363</v>
      </c>
      <c r="I7" s="30">
        <v>5330.0739000000003</v>
      </c>
      <c r="J7" s="30" t="s">
        <v>44</v>
      </c>
      <c r="K7" s="30">
        <v>3.58</v>
      </c>
      <c r="L7" s="30">
        <v>733.8972</v>
      </c>
      <c r="O7" s="10">
        <f>($O$2/$M$2)*F7</f>
        <v>2.022500286769306</v>
      </c>
      <c r="R7" s="10">
        <f t="shared" si="0"/>
        <v>542.38463410595932</v>
      </c>
      <c r="U7" s="10">
        <f t="shared" si="1"/>
        <v>1897.3978100840932</v>
      </c>
      <c r="V7" s="3">
        <v>10</v>
      </c>
      <c r="W7" s="13" t="s">
        <v>34</v>
      </c>
      <c r="X7" s="2">
        <f>SLOPE($O11:$O15,$V$6:$V$10)</f>
        <v>-1.1961942230671553E-3</v>
      </c>
      <c r="Y7" s="2">
        <f>RSQ(O11:O15,$V$6:$V$10)</f>
        <v>0.76276844569364843</v>
      </c>
      <c r="Z7" s="2">
        <f>SLOPE($R11:$R15,$V$6:$V$10)</f>
        <v>6.4828498674433161</v>
      </c>
      <c r="AA7" s="2">
        <f>RSQ(R11:R15,$V$6:$V$10)</f>
        <v>0.91622871592824628</v>
      </c>
      <c r="AB7" s="2">
        <f>SLOPE(U11:U15,$V$6:$V$10)</f>
        <v>4.3372109562563237</v>
      </c>
      <c r="AC7" s="2">
        <f>RSQ(U11:U15,$V$6:$V$10)</f>
        <v>0.83956926208436389</v>
      </c>
      <c r="AD7" s="7">
        <v>43116</v>
      </c>
      <c r="AE7" s="2"/>
    </row>
    <row r="8" spans="1:33" x14ac:dyDescent="0.35">
      <c r="A8" s="27" t="s">
        <v>47</v>
      </c>
      <c r="B8" s="28">
        <v>43445</v>
      </c>
      <c r="C8" s="29">
        <v>0.83778935185185188</v>
      </c>
      <c r="D8" s="29" t="s">
        <v>42</v>
      </c>
      <c r="E8" s="30">
        <v>2.4460000000000002</v>
      </c>
      <c r="F8" s="30">
        <v>20.536300000000001</v>
      </c>
      <c r="G8" s="30" t="s">
        <v>43</v>
      </c>
      <c r="H8" s="30">
        <v>3.3660000000000001</v>
      </c>
      <c r="I8" s="30">
        <v>5651.3897999999999</v>
      </c>
      <c r="J8" s="30" t="s">
        <v>44</v>
      </c>
      <c r="K8" s="30">
        <v>3.593</v>
      </c>
      <c r="L8" s="30">
        <v>720.69079999999997</v>
      </c>
      <c r="O8" s="10">
        <f>($O$2/$M$2)*F8</f>
        <v>1.9611530754569688</v>
      </c>
      <c r="R8" s="10">
        <f t="shared" si="0"/>
        <v>575.08151788723796</v>
      </c>
      <c r="T8" s="10">
        <f>($S$2/$U$2)*L8</f>
        <v>1863.2543436161809</v>
      </c>
      <c r="V8" s="3">
        <v>20</v>
      </c>
      <c r="W8" s="15" t="s">
        <v>35</v>
      </c>
      <c r="X8" s="2">
        <f>SLOPE($O20:$O24,$V$6:$V$10)</f>
        <v>-1.0904791500242594E-3</v>
      </c>
      <c r="Y8" s="2">
        <f>RSQ(O20:O24,$V$6:$V$10)</f>
        <v>0.67277272287022227</v>
      </c>
      <c r="Z8" s="2">
        <f>SLOPE($R20:$R24,$V$6:$V$10)</f>
        <v>7.512357135398827</v>
      </c>
      <c r="AA8" s="2">
        <f>RSQ(R20:R24,$V$6:$V$10)</f>
        <v>0.91750114849989783</v>
      </c>
      <c r="AB8" s="2">
        <f>SLOPE($U20:$U24,$V$6:$V$10)</f>
        <v>6.847589782891693</v>
      </c>
      <c r="AC8" s="2">
        <f>RSQ(U20:U24,$V$6:$V$10)</f>
        <v>0.90675460193907931</v>
      </c>
      <c r="AD8" s="7">
        <v>43116</v>
      </c>
      <c r="AE8" s="2"/>
    </row>
    <row r="9" spans="1:33" x14ac:dyDescent="0.35">
      <c r="A9" s="27" t="s">
        <v>48</v>
      </c>
      <c r="B9" s="28">
        <v>43445</v>
      </c>
      <c r="C9" s="29">
        <v>0.841863425925926</v>
      </c>
      <c r="D9" s="29" t="s">
        <v>42</v>
      </c>
      <c r="E9" s="30">
        <v>2.44</v>
      </c>
      <c r="F9" s="30">
        <v>20.380199999999999</v>
      </c>
      <c r="G9" s="30" t="s">
        <v>43</v>
      </c>
      <c r="H9" s="30">
        <v>3.36</v>
      </c>
      <c r="I9" s="30">
        <v>6242.8824999999997</v>
      </c>
      <c r="J9" s="30" t="s">
        <v>44</v>
      </c>
      <c r="K9" s="30">
        <v>3.5830000000000002</v>
      </c>
      <c r="L9" s="30">
        <v>754.96280000000002</v>
      </c>
      <c r="O9" s="10">
        <f>($O$2/$M$2)*F9</f>
        <v>1.9462460086981643</v>
      </c>
      <c r="R9" s="10">
        <f t="shared" si="0"/>
        <v>635.27140599851646</v>
      </c>
      <c r="U9" s="10">
        <f t="shared" si="1"/>
        <v>1951.860237939258</v>
      </c>
      <c r="V9" s="3">
        <v>30</v>
      </c>
      <c r="W9" s="18" t="s">
        <v>36</v>
      </c>
      <c r="X9" s="2">
        <f>SLOPE($O25:$O29,$V$6:$V$10)</f>
        <v>-3.3512728620545707E-3</v>
      </c>
      <c r="Y9" s="2">
        <f>RSQ(O25:O29,$V$6:$V$10)</f>
        <v>0.8308157326319574</v>
      </c>
      <c r="Z9" s="2">
        <f>SLOPE($R25:$R29,$V$6:$V$10)</f>
        <v>-2.3822189916259422</v>
      </c>
      <c r="AA9" s="2">
        <f>RSQ(R25:R29,$V$6:$V$10)</f>
        <v>0.79140609052954847</v>
      </c>
      <c r="AB9" s="2">
        <f>SLOPE(U25:U29,$V$6:$V$10)</f>
        <v>-1.3297993923478726</v>
      </c>
      <c r="AC9" s="2">
        <f>RSQ(U25:U29,$V$6:$V$10)</f>
        <v>0.38637705120340643</v>
      </c>
      <c r="AD9" s="7">
        <v>43116</v>
      </c>
      <c r="AE9" s="2"/>
    </row>
    <row r="10" spans="1:33" x14ac:dyDescent="0.35">
      <c r="A10" s="27" t="s">
        <v>49</v>
      </c>
      <c r="B10" s="28">
        <v>43445</v>
      </c>
      <c r="C10" s="29">
        <v>0.84552083333333339</v>
      </c>
      <c r="D10" s="29" t="s">
        <v>42</v>
      </c>
      <c r="E10" s="30">
        <v>2.44</v>
      </c>
      <c r="F10" s="30">
        <v>20.442299999999999</v>
      </c>
      <c r="G10" s="30" t="s">
        <v>43</v>
      </c>
      <c r="H10" s="30">
        <v>3.36</v>
      </c>
      <c r="I10" s="30">
        <v>6780.46</v>
      </c>
      <c r="J10" s="30" t="s">
        <v>44</v>
      </c>
      <c r="K10" s="30">
        <v>3.5760000000000001</v>
      </c>
      <c r="L10" s="30">
        <v>751.01120000000003</v>
      </c>
      <c r="O10" s="10">
        <f>($O$2/$M$2)*F10</f>
        <v>1.9521763664542295</v>
      </c>
      <c r="R10" s="10">
        <f t="shared" si="0"/>
        <v>689.97492064229971</v>
      </c>
      <c r="U10" s="10">
        <f t="shared" si="1"/>
        <v>1941.6438790454943</v>
      </c>
      <c r="V10" s="3">
        <v>40</v>
      </c>
      <c r="W10" s="20" t="s">
        <v>37</v>
      </c>
      <c r="X10" s="2">
        <f>SLOPE($O34:$O38,$V$6:$V$10)</f>
        <v>-1.9106065640192038E-3</v>
      </c>
      <c r="Y10" s="2">
        <f>RSQ(O34:O38,$V$6:$V$10)</f>
        <v>0.68125493508959389</v>
      </c>
      <c r="Z10" s="2">
        <f>SLOPE($R34:$R38,$V$6:$V$10)</f>
        <v>5.4206788790651519</v>
      </c>
      <c r="AA10" s="2">
        <f>RSQ(R34:R38,$V$6:$V$10)</f>
        <v>0.92633058427649528</v>
      </c>
      <c r="AB10" s="2">
        <f>SLOPE(U34:U38,$V$6:$V$10)</f>
        <v>-2.0527239014664906</v>
      </c>
      <c r="AC10" s="2">
        <f>RSQ(U34:U38,$V$6:$V$10)</f>
        <v>0.91946620533083545</v>
      </c>
      <c r="AD10" s="7">
        <v>43116</v>
      </c>
      <c r="AE10" s="2"/>
    </row>
    <row r="11" spans="1:33" x14ac:dyDescent="0.35">
      <c r="A11" s="27" t="s">
        <v>50</v>
      </c>
      <c r="B11" s="28">
        <v>43445</v>
      </c>
      <c r="C11" s="29">
        <v>0.84959490740740751</v>
      </c>
      <c r="D11" s="29" t="s">
        <v>42</v>
      </c>
      <c r="E11" s="30">
        <v>2.4460000000000002</v>
      </c>
      <c r="F11" s="30">
        <v>20.845300000000002</v>
      </c>
      <c r="G11" s="30" t="s">
        <v>43</v>
      </c>
      <c r="H11" s="30">
        <v>3.3660000000000001</v>
      </c>
      <c r="I11" s="30">
        <v>3797.2918</v>
      </c>
      <c r="J11" s="30" t="s">
        <v>44</v>
      </c>
      <c r="K11" s="30">
        <v>3.59</v>
      </c>
      <c r="L11" s="30">
        <v>694.51379999999995</v>
      </c>
      <c r="O11" s="12">
        <f>($O$2/$M$2)*F11</f>
        <v>1.9906616188808672</v>
      </c>
      <c r="R11" s="12">
        <f t="shared" si="0"/>
        <v>386.40978758972921</v>
      </c>
      <c r="U11" s="12">
        <f t="shared" si="1"/>
        <v>1795.5770415709198</v>
      </c>
      <c r="V11" s="3"/>
      <c r="W11" s="21" t="s">
        <v>38</v>
      </c>
      <c r="X11" s="2">
        <f>SLOPE($O39:$O43,$V$6:$V$10)</f>
        <v>-5.8285580560977724E-3</v>
      </c>
      <c r="Y11" s="2">
        <f>RSQ(O39:O43,$V$6:$V$10)</f>
        <v>0.97810659825527979</v>
      </c>
      <c r="Z11" s="2">
        <f>SLOPE($R39:$R43,$V$6:$V$10)</f>
        <v>2.6366043393443626</v>
      </c>
      <c r="AA11" s="2">
        <f>RSQ(R39:R43,$V$6:$V$10)</f>
        <v>0.93095321951304566</v>
      </c>
      <c r="AB11" s="2">
        <f>SLOPE($U39:$U43,$V$6:$V$10)</f>
        <v>0.8160444642344078</v>
      </c>
      <c r="AC11" s="2">
        <f>RSQ(U39:U43,$V$6:$V$10)</f>
        <v>0.27922193868915696</v>
      </c>
      <c r="AD11" s="7">
        <v>43116</v>
      </c>
      <c r="AE11" s="2"/>
    </row>
    <row r="12" spans="1:33" x14ac:dyDescent="0.35">
      <c r="A12" s="27" t="s">
        <v>51</v>
      </c>
      <c r="B12" s="28">
        <v>43445</v>
      </c>
      <c r="C12" s="29">
        <v>0.85324074074074074</v>
      </c>
      <c r="D12" s="29" t="s">
        <v>42</v>
      </c>
      <c r="E12" s="30">
        <v>2.4460000000000002</v>
      </c>
      <c r="F12" s="30">
        <v>20.446100000000001</v>
      </c>
      <c r="G12" s="30" t="s">
        <v>43</v>
      </c>
      <c r="H12" s="30">
        <v>3.37</v>
      </c>
      <c r="I12" s="30">
        <v>5039.6902</v>
      </c>
      <c r="J12" s="30" t="s">
        <v>44</v>
      </c>
      <c r="K12" s="30">
        <v>3.59</v>
      </c>
      <c r="L12" s="30">
        <v>713.59839999999997</v>
      </c>
      <c r="O12" s="12">
        <f>($O$2/$M$2)*F12</f>
        <v>1.9525392546905105</v>
      </c>
      <c r="R12" s="12">
        <f t="shared" si="0"/>
        <v>512.83538960583428</v>
      </c>
      <c r="U12" s="12">
        <f t="shared" si="1"/>
        <v>1844.9178460409887</v>
      </c>
      <c r="V12" s="3"/>
      <c r="W12" s="23" t="s">
        <v>39</v>
      </c>
      <c r="X12" s="2">
        <f>SLOPE($O48:$O52,$V$6:$V$10)</f>
        <v>-2.99172701742358E-3</v>
      </c>
      <c r="Y12" s="2">
        <f>RSQ(O48:O52,$V$6:$V$10)</f>
        <v>0.9218075055354833</v>
      </c>
      <c r="Z12" s="2">
        <f>SLOPE($R48:$R52,$V$6:$V$10)</f>
        <v>0.42344928038734053</v>
      </c>
      <c r="AA12" s="2">
        <f>RSQ(R48:R52,$V$6:$V$10)</f>
        <v>0.91826178143137005</v>
      </c>
      <c r="AB12" s="2">
        <f>SLOPE(U48:U52,$V$6:$V$10)</f>
        <v>-2.1196333478098883</v>
      </c>
      <c r="AC12" s="2">
        <f>RSQ(U48:U52,$V$6:$V$10)</f>
        <v>0.55914665769154259</v>
      </c>
      <c r="AD12" s="7">
        <v>43116</v>
      </c>
      <c r="AE12" s="2"/>
    </row>
    <row r="13" spans="1:33" x14ac:dyDescent="0.35">
      <c r="A13" s="27" t="s">
        <v>52</v>
      </c>
      <c r="B13" s="28">
        <v>43445</v>
      </c>
      <c r="C13" s="29">
        <v>0.85689814814814813</v>
      </c>
      <c r="D13" s="29" t="s">
        <v>42</v>
      </c>
      <c r="E13" s="30">
        <v>2.4430000000000001</v>
      </c>
      <c r="F13" s="30">
        <v>20.6782</v>
      </c>
      <c r="G13" s="30" t="s">
        <v>43</v>
      </c>
      <c r="H13" s="30">
        <v>3.36</v>
      </c>
      <c r="I13" s="30">
        <v>5731.0637999999999</v>
      </c>
      <c r="J13" s="30" t="s">
        <v>44</v>
      </c>
      <c r="K13" s="30">
        <v>3.58</v>
      </c>
      <c r="L13" s="30">
        <v>742.35400000000004</v>
      </c>
      <c r="N13" s="12">
        <f>($O$2/$M$2)*F13</f>
        <v>1.9747040861749339</v>
      </c>
      <c r="R13" s="12">
        <f t="shared" si="0"/>
        <v>583.18908902949897</v>
      </c>
      <c r="U13" s="12">
        <f t="shared" si="1"/>
        <v>1919.2617902168954</v>
      </c>
      <c r="V13" s="3"/>
      <c r="W13" s="25" t="s">
        <v>40</v>
      </c>
      <c r="X13" s="2">
        <f>SLOPE($O53:$O57,$V$6:$V$10)</f>
        <v>-2.0740017672499179E-3</v>
      </c>
      <c r="Y13" s="2">
        <f>RSQ(O53:O57,$V$6:$V$10)</f>
        <v>0.44189701568376683</v>
      </c>
      <c r="Z13" s="2">
        <f>SLOPE($R53:$R57,$V$6:$V$10)</f>
        <v>3.1398780986974861</v>
      </c>
      <c r="AA13" s="2">
        <f>RSQ(R53:R57,$V$6:$V$10)</f>
        <v>0.88715959521597143</v>
      </c>
      <c r="AB13" s="2">
        <f>SLOPE(U53:U57,$V$6:$V$10)</f>
        <v>0.50086425966414705</v>
      </c>
      <c r="AC13" s="2">
        <f>RSQ(U53:U57,$V$6:$V$10)</f>
        <v>1.9378742671895956E-2</v>
      </c>
      <c r="AD13" s="7">
        <v>43116</v>
      </c>
      <c r="AE13" s="2"/>
    </row>
    <row r="14" spans="1:33" x14ac:dyDescent="0.35">
      <c r="A14" s="27" t="s">
        <v>53</v>
      </c>
      <c r="B14" s="28">
        <v>43445</v>
      </c>
      <c r="C14" s="29">
        <v>0.86055555555555552</v>
      </c>
      <c r="D14" s="29" t="s">
        <v>42</v>
      </c>
      <c r="E14" s="30">
        <v>2.4430000000000001</v>
      </c>
      <c r="F14" s="30">
        <v>20.457100000000001</v>
      </c>
      <c r="G14" s="30" t="s">
        <v>43</v>
      </c>
      <c r="H14" s="30">
        <v>3.3660000000000001</v>
      </c>
      <c r="I14" s="30">
        <v>6166.3994000000002</v>
      </c>
      <c r="J14" s="30" t="s">
        <v>44</v>
      </c>
      <c r="K14" s="30">
        <v>3.5859999999999999</v>
      </c>
      <c r="L14" s="30">
        <v>764.93560000000002</v>
      </c>
      <c r="O14" s="12">
        <f>($O$2/$M$2)*F14</f>
        <v>1.9535897206376396</v>
      </c>
      <c r="R14" s="12">
        <f t="shared" si="0"/>
        <v>627.48853863362137</v>
      </c>
      <c r="U14" s="12">
        <f>($S$2/$U$2)*L14</f>
        <v>1977.6436431360712</v>
      </c>
      <c r="AD14" s="7">
        <v>43116</v>
      </c>
    </row>
    <row r="15" spans="1:33" x14ac:dyDescent="0.35">
      <c r="A15" s="27" t="s">
        <v>54</v>
      </c>
      <c r="B15" s="28">
        <v>43445</v>
      </c>
      <c r="C15" s="29">
        <v>0.86420138888888898</v>
      </c>
      <c r="D15" s="29" t="s">
        <v>42</v>
      </c>
      <c r="E15" s="30">
        <v>2.4460000000000002</v>
      </c>
      <c r="F15" s="30">
        <v>20.2135</v>
      </c>
      <c r="G15" s="30" t="s">
        <v>43</v>
      </c>
      <c r="H15" s="30">
        <v>3.37</v>
      </c>
      <c r="I15" s="30">
        <v>6419.3213999999998</v>
      </c>
      <c r="J15" s="30" t="s">
        <v>44</v>
      </c>
      <c r="K15" s="30">
        <v>3.5859999999999999</v>
      </c>
      <c r="L15" s="30">
        <v>752.72500000000002</v>
      </c>
      <c r="O15" s="12">
        <f>($O$2/$M$2)*F15</f>
        <v>1.9303266747539449</v>
      </c>
      <c r="R15" s="12">
        <f t="shared" si="0"/>
        <v>653.22570644800146</v>
      </c>
      <c r="U15" s="12">
        <f t="shared" si="1"/>
        <v>1946.0746908361948</v>
      </c>
      <c r="AD15" s="7">
        <v>43116</v>
      </c>
    </row>
    <row r="16" spans="1:33" x14ac:dyDescent="0.35">
      <c r="A16" s="5" t="s">
        <v>41</v>
      </c>
      <c r="B16" s="7">
        <v>43445</v>
      </c>
      <c r="C16" s="8">
        <v>0.86827546296296287</v>
      </c>
      <c r="D16" s="8" t="s">
        <v>42</v>
      </c>
      <c r="E16" s="9">
        <v>2.4460000000000002</v>
      </c>
      <c r="F16" s="9">
        <v>40.686</v>
      </c>
      <c r="G16" s="9" t="s">
        <v>43</v>
      </c>
      <c r="H16" s="9">
        <v>3.3660000000000001</v>
      </c>
      <c r="I16" s="9">
        <v>4007.8341999999998</v>
      </c>
      <c r="J16" s="9" t="s">
        <v>44</v>
      </c>
      <c r="K16" s="9">
        <v>3.593</v>
      </c>
      <c r="L16" s="9">
        <v>933.70079999999996</v>
      </c>
      <c r="M16" s="5"/>
      <c r="N16" s="4"/>
      <c r="O16" s="5"/>
      <c r="P16" s="5"/>
      <c r="Q16" s="4"/>
      <c r="R16" s="4"/>
      <c r="S16" s="5"/>
      <c r="T16" s="4"/>
      <c r="U16" s="4"/>
      <c r="AD16" s="7">
        <v>43116</v>
      </c>
    </row>
    <row r="17" spans="1:30" x14ac:dyDescent="0.35">
      <c r="A17" s="5" t="s">
        <v>41</v>
      </c>
      <c r="B17" s="7">
        <v>43445</v>
      </c>
      <c r="C17" s="8">
        <v>0.87193287037037026</v>
      </c>
      <c r="D17" s="8" t="s">
        <v>42</v>
      </c>
      <c r="E17" s="9">
        <v>2.44</v>
      </c>
      <c r="F17" s="9">
        <v>41.402999999999999</v>
      </c>
      <c r="G17" s="9" t="s">
        <v>43</v>
      </c>
      <c r="H17" s="9">
        <v>3.36</v>
      </c>
      <c r="I17" s="9">
        <v>4003.7689</v>
      </c>
      <c r="J17" s="9" t="s">
        <v>44</v>
      </c>
      <c r="K17" s="9">
        <v>3.5830000000000002</v>
      </c>
      <c r="L17" s="9">
        <v>942.27250000000004</v>
      </c>
      <c r="M17" s="5"/>
      <c r="N17" s="4"/>
      <c r="O17" s="5"/>
      <c r="P17" s="5"/>
      <c r="Q17" s="4"/>
      <c r="R17" s="4"/>
      <c r="S17" s="5"/>
      <c r="T17" s="4"/>
      <c r="U17" s="4"/>
      <c r="AD17" s="7">
        <v>43116</v>
      </c>
    </row>
    <row r="18" spans="1:30" x14ac:dyDescent="0.35">
      <c r="A18" s="5" t="s">
        <v>41</v>
      </c>
      <c r="B18" s="7">
        <v>43445</v>
      </c>
      <c r="C18" s="8">
        <v>0.87608796296296287</v>
      </c>
      <c r="D18" s="8" t="s">
        <v>42</v>
      </c>
      <c r="E18" s="9">
        <v>2.4460000000000002</v>
      </c>
      <c r="F18" s="9">
        <v>40.974200000000003</v>
      </c>
      <c r="G18" s="9" t="s">
        <v>43</v>
      </c>
      <c r="H18" s="9">
        <v>3.3660000000000001</v>
      </c>
      <c r="I18" s="9">
        <v>3981.8465999999999</v>
      </c>
      <c r="J18" s="9" t="s">
        <v>44</v>
      </c>
      <c r="K18" s="9">
        <v>3.59</v>
      </c>
      <c r="L18" s="9">
        <v>933.40769999999998</v>
      </c>
      <c r="M18" s="5"/>
      <c r="N18" s="4"/>
      <c r="O18" s="5"/>
      <c r="P18" s="5"/>
      <c r="Q18" s="4"/>
      <c r="R18" s="4"/>
      <c r="S18" s="5"/>
      <c r="T18" s="4"/>
      <c r="U18" s="4"/>
      <c r="AD18" s="7">
        <v>43116</v>
      </c>
    </row>
    <row r="19" spans="1:30" x14ac:dyDescent="0.35">
      <c r="A19" s="5" t="s">
        <v>41</v>
      </c>
      <c r="B19" s="7">
        <v>43445</v>
      </c>
      <c r="C19" s="8">
        <v>0.87974537037037026</v>
      </c>
      <c r="D19" s="8" t="s">
        <v>42</v>
      </c>
      <c r="E19" s="9">
        <v>2.44</v>
      </c>
      <c r="F19" s="9">
        <v>41.423200000000001</v>
      </c>
      <c r="G19" s="9" t="s">
        <v>43</v>
      </c>
      <c r="H19" s="9">
        <v>3.36</v>
      </c>
      <c r="I19" s="9">
        <v>4000.7125999999998</v>
      </c>
      <c r="J19" s="9" t="s">
        <v>44</v>
      </c>
      <c r="K19" s="9">
        <v>3.5830000000000002</v>
      </c>
      <c r="L19" s="9">
        <v>939.50400000000002</v>
      </c>
      <c r="M19" s="5"/>
      <c r="N19" s="4"/>
      <c r="O19" s="5"/>
      <c r="P19" s="5"/>
      <c r="Q19" s="4"/>
      <c r="R19" s="4"/>
      <c r="S19" s="5"/>
      <c r="T19" s="4"/>
      <c r="U19" s="4"/>
      <c r="AD19" s="7">
        <v>43116</v>
      </c>
    </row>
    <row r="20" spans="1:30" x14ac:dyDescent="0.35">
      <c r="A20" s="27" t="s">
        <v>55</v>
      </c>
      <c r="B20" s="28">
        <v>43445</v>
      </c>
      <c r="C20" s="29">
        <v>0.88339120370370372</v>
      </c>
      <c r="D20" s="29" t="s">
        <v>42</v>
      </c>
      <c r="E20" s="30">
        <v>2.4430000000000001</v>
      </c>
      <c r="F20" s="30">
        <v>20.566600000000001</v>
      </c>
      <c r="G20" s="30" t="s">
        <v>43</v>
      </c>
      <c r="H20" s="30">
        <v>3.3660000000000001</v>
      </c>
      <c r="I20" s="30">
        <v>4085.1318000000001</v>
      </c>
      <c r="J20" s="30" t="s">
        <v>44</v>
      </c>
      <c r="K20" s="30">
        <v>3.5830000000000002</v>
      </c>
      <c r="L20" s="30">
        <v>700.90139999999997</v>
      </c>
      <c r="O20" s="14">
        <f>($O$2/$M$2)*F20</f>
        <v>1.9640466316567882</v>
      </c>
      <c r="P20" s="3"/>
      <c r="R20" s="14">
        <f t="shared" ref="R20:R29" si="2">($R$2/$P$2)*I20</f>
        <v>415.7001869369239</v>
      </c>
      <c r="S20" s="3"/>
      <c r="U20" s="14">
        <f>($S$2/$U$2)*L20</f>
        <v>1812.0913684435297</v>
      </c>
      <c r="AD20" s="7">
        <v>43116</v>
      </c>
    </row>
    <row r="21" spans="1:30" x14ac:dyDescent="0.35">
      <c r="A21" s="27" t="s">
        <v>56</v>
      </c>
      <c r="B21" s="28">
        <v>43445</v>
      </c>
      <c r="C21" s="29">
        <v>0.88746527777777784</v>
      </c>
      <c r="D21" s="29" t="s">
        <v>42</v>
      </c>
      <c r="E21" s="30">
        <v>2.4500000000000002</v>
      </c>
      <c r="F21" s="30">
        <v>20.796600000000002</v>
      </c>
      <c r="G21" s="30" t="s">
        <v>43</v>
      </c>
      <c r="H21" s="30">
        <v>3.37</v>
      </c>
      <c r="I21" s="30">
        <v>5654.4539999999997</v>
      </c>
      <c r="J21" s="30" t="s">
        <v>44</v>
      </c>
      <c r="K21" s="30">
        <v>3.5859999999999999</v>
      </c>
      <c r="L21" s="30">
        <v>755.34</v>
      </c>
      <c r="O21" s="14">
        <f>($O$2/$M$2)*F21</f>
        <v>1.986010919642214</v>
      </c>
      <c r="P21" s="3"/>
      <c r="R21" s="14">
        <f t="shared" si="2"/>
        <v>575.39332876022183</v>
      </c>
      <c r="S21" s="3"/>
      <c r="U21" s="14">
        <f t="shared" ref="U21:U29" si="3">($S$2/$U$2)*L21</f>
        <v>1952.8354405343405</v>
      </c>
      <c r="AD21" s="7">
        <v>43116</v>
      </c>
    </row>
    <row r="22" spans="1:30" x14ac:dyDescent="0.35">
      <c r="A22" s="27" t="s">
        <v>57</v>
      </c>
      <c r="B22" s="28">
        <v>43445</v>
      </c>
      <c r="C22" s="29">
        <v>0.89153935185185185</v>
      </c>
      <c r="D22" s="29" t="s">
        <v>42</v>
      </c>
      <c r="E22" s="30">
        <v>2.44</v>
      </c>
      <c r="F22" s="30">
        <v>20.5045</v>
      </c>
      <c r="G22" s="30" t="s">
        <v>43</v>
      </c>
      <c r="H22" s="30">
        <v>3.36</v>
      </c>
      <c r="I22" s="30">
        <v>6270.0928000000004</v>
      </c>
      <c r="J22" s="30" t="s">
        <v>44</v>
      </c>
      <c r="K22" s="30">
        <v>3.5830000000000002</v>
      </c>
      <c r="L22" s="30">
        <v>785.37199999999996</v>
      </c>
      <c r="O22" s="14">
        <f>($O$2/$M$2)*F22</f>
        <v>1.958116273900723</v>
      </c>
      <c r="P22" s="3"/>
      <c r="R22" s="14">
        <f t="shared" si="2"/>
        <v>638.04030730951217</v>
      </c>
      <c r="S22" s="3"/>
      <c r="U22" s="14">
        <f t="shared" si="3"/>
        <v>2030.4793544673073</v>
      </c>
      <c r="AD22" s="7">
        <v>43116</v>
      </c>
    </row>
    <row r="23" spans="1:30" x14ac:dyDescent="0.35">
      <c r="A23" s="27" t="s">
        <v>58</v>
      </c>
      <c r="B23" s="28">
        <v>43445</v>
      </c>
      <c r="C23" s="29">
        <v>0.89519675925925923</v>
      </c>
      <c r="D23" s="29" t="s">
        <v>42</v>
      </c>
      <c r="E23" s="30">
        <v>2.4460000000000002</v>
      </c>
      <c r="F23" s="30">
        <v>20.328299999999999</v>
      </c>
      <c r="G23" s="30" t="s">
        <v>43</v>
      </c>
      <c r="H23" s="30">
        <v>3.3660000000000001</v>
      </c>
      <c r="I23" s="30">
        <v>6779.6049999999996</v>
      </c>
      <c r="J23" s="30" t="s">
        <v>44</v>
      </c>
      <c r="K23" s="30">
        <v>3.5859999999999999</v>
      </c>
      <c r="L23" s="30">
        <v>793.59069999999997</v>
      </c>
      <c r="O23" s="14">
        <f>($O$2/$M$2)*F23</f>
        <v>1.941289719365801</v>
      </c>
      <c r="P23" s="3"/>
      <c r="R23" s="14">
        <f t="shared" si="2"/>
        <v>689.88791643356615</v>
      </c>
      <c r="S23" s="3"/>
      <c r="U23" s="14">
        <f t="shared" si="3"/>
        <v>2051.7277573522592</v>
      </c>
      <c r="AD23" s="7">
        <v>43116</v>
      </c>
    </row>
    <row r="24" spans="1:30" x14ac:dyDescent="0.35">
      <c r="A24" s="27" t="s">
        <v>59</v>
      </c>
      <c r="B24" s="28">
        <v>43445</v>
      </c>
      <c r="C24" s="29">
        <v>0.8992592592592592</v>
      </c>
      <c r="D24" s="29" t="s">
        <v>42</v>
      </c>
      <c r="E24" s="30">
        <v>2.4460000000000002</v>
      </c>
      <c r="F24" s="30">
        <v>20.229800000000001</v>
      </c>
      <c r="G24" s="30" t="s">
        <v>43</v>
      </c>
      <c r="H24" s="30">
        <v>3.3660000000000001</v>
      </c>
      <c r="I24" s="30">
        <v>7213.7946000000002</v>
      </c>
      <c r="J24" s="30" t="s">
        <v>44</v>
      </c>
      <c r="K24" s="30">
        <v>3.5859999999999999</v>
      </c>
      <c r="L24" s="30">
        <v>814.20550000000003</v>
      </c>
      <c r="O24" s="14">
        <f>($O$2/$M$2)*F24</f>
        <v>1.9318832742937817</v>
      </c>
      <c r="P24" s="3"/>
      <c r="R24" s="14">
        <f t="shared" si="2"/>
        <v>734.07074987019314</v>
      </c>
      <c r="S24" s="3"/>
      <c r="U24" s="14">
        <f t="shared" si="3"/>
        <v>2105.024699179155</v>
      </c>
      <c r="AD24" s="7">
        <v>43116</v>
      </c>
    </row>
    <row r="25" spans="1:30" x14ac:dyDescent="0.35">
      <c r="A25" s="27" t="s">
        <v>60</v>
      </c>
      <c r="B25" s="28">
        <v>43445</v>
      </c>
      <c r="C25" s="29">
        <v>0.90333333333333332</v>
      </c>
      <c r="D25" s="29" t="s">
        <v>42</v>
      </c>
      <c r="E25" s="30">
        <v>2.4460000000000002</v>
      </c>
      <c r="F25" s="30">
        <v>22.988</v>
      </c>
      <c r="G25" s="30" t="s">
        <v>43</v>
      </c>
      <c r="H25" s="30">
        <v>3.3660000000000001</v>
      </c>
      <c r="I25" s="30">
        <v>5207.4808000000003</v>
      </c>
      <c r="J25" s="30" t="s">
        <v>44</v>
      </c>
      <c r="K25" s="30">
        <v>3.59</v>
      </c>
      <c r="L25" s="30">
        <v>735.23720000000003</v>
      </c>
      <c r="O25" s="17">
        <f>($O$2/$M$2)*F25</f>
        <v>2.1952828356911809</v>
      </c>
      <c r="P25" s="3"/>
      <c r="Q25" s="17">
        <f>($R$2/$P$2)*I25</f>
        <v>529.9096450279626</v>
      </c>
      <c r="S25" s="3"/>
      <c r="U25" s="17">
        <f t="shared" si="3"/>
        <v>1900.8622095470052</v>
      </c>
      <c r="AD25" s="7">
        <v>43116</v>
      </c>
    </row>
    <row r="26" spans="1:30" x14ac:dyDescent="0.35">
      <c r="A26" s="27" t="s">
        <v>61</v>
      </c>
      <c r="B26" s="28">
        <v>43445</v>
      </c>
      <c r="C26" s="29">
        <v>0.90699074074074071</v>
      </c>
      <c r="D26" s="29" t="s">
        <v>42</v>
      </c>
      <c r="E26" s="30">
        <v>2.44</v>
      </c>
      <c r="F26" s="30">
        <v>23.015899999999998</v>
      </c>
      <c r="G26" s="30" t="s">
        <v>43</v>
      </c>
      <c r="H26" s="30">
        <v>3.36</v>
      </c>
      <c r="I26" s="30">
        <v>5629.2092000000002</v>
      </c>
      <c r="J26" s="30" t="s">
        <v>44</v>
      </c>
      <c r="K26" s="30">
        <v>3.5830000000000002</v>
      </c>
      <c r="L26" s="30">
        <v>752.05930000000001</v>
      </c>
      <c r="O26" s="17">
        <f>($O$2/$M$2)*F26</f>
        <v>2.1979471993207174</v>
      </c>
      <c r="P26" s="3"/>
      <c r="R26" s="17">
        <f>($R$2/$P$2)*I26</f>
        <v>572.82443537000484</v>
      </c>
      <c r="S26" s="3"/>
      <c r="U26" s="17">
        <f t="shared" si="3"/>
        <v>1944.3536082074929</v>
      </c>
      <c r="AD26" s="7">
        <v>43116</v>
      </c>
    </row>
    <row r="27" spans="1:30" x14ac:dyDescent="0.35">
      <c r="A27" s="27" t="s">
        <v>62</v>
      </c>
      <c r="B27" s="28">
        <v>43445</v>
      </c>
      <c r="C27" s="29">
        <v>0.91063657407407417</v>
      </c>
      <c r="D27" s="29" t="s">
        <v>42</v>
      </c>
      <c r="E27" s="30">
        <v>2.44</v>
      </c>
      <c r="F27" s="30">
        <v>22.8931</v>
      </c>
      <c r="G27" s="30" t="s">
        <v>43</v>
      </c>
      <c r="H27" s="30">
        <v>3.363</v>
      </c>
      <c r="I27" s="30">
        <v>5671.0164000000004</v>
      </c>
      <c r="J27" s="30" t="s">
        <v>44</v>
      </c>
      <c r="K27" s="30">
        <v>3.5830000000000002</v>
      </c>
      <c r="L27" s="30">
        <v>733.45219999999995</v>
      </c>
      <c r="O27" s="17">
        <f>($O$2/$M$2)*F27</f>
        <v>2.1862201794745855</v>
      </c>
      <c r="P27" s="3"/>
      <c r="R27" s="17">
        <f>($R$2/$P$2)*I27</f>
        <v>577.0787071306637</v>
      </c>
      <c r="S27" s="3"/>
      <c r="U27" s="17">
        <f t="shared" si="3"/>
        <v>1896.2473192176781</v>
      </c>
      <c r="AD27" s="7">
        <v>43116</v>
      </c>
    </row>
    <row r="28" spans="1:30" x14ac:dyDescent="0.35">
      <c r="A28" s="27" t="s">
        <v>63</v>
      </c>
      <c r="B28" s="28">
        <v>43445</v>
      </c>
      <c r="C28" s="29">
        <v>0.91429398148148155</v>
      </c>
      <c r="D28" s="29" t="s">
        <v>42</v>
      </c>
      <c r="E28" s="30">
        <v>2.4460000000000002</v>
      </c>
      <c r="F28" s="30">
        <v>22.2302</v>
      </c>
      <c r="G28" s="30" t="s">
        <v>43</v>
      </c>
      <c r="H28" s="30">
        <v>3.3660000000000001</v>
      </c>
      <c r="I28" s="30">
        <v>5425.9826000000003</v>
      </c>
      <c r="J28" s="30" t="s">
        <v>44</v>
      </c>
      <c r="K28" s="30">
        <v>3.5830000000000002</v>
      </c>
      <c r="L28" s="30">
        <v>739.59059999999999</v>
      </c>
      <c r="O28" s="17">
        <f>($O$2/$M$2)*F28</f>
        <v>2.1229152816244166</v>
      </c>
      <c r="P28" s="3"/>
      <c r="R28" s="17">
        <f>($R$2/$P$2)*I28</f>
        <v>552.14423709327968</v>
      </c>
      <c r="S28" s="3"/>
      <c r="U28" s="17">
        <f t="shared" si="3"/>
        <v>1912.1173712050959</v>
      </c>
      <c r="AD28" s="7">
        <v>43116</v>
      </c>
    </row>
    <row r="29" spans="1:30" x14ac:dyDescent="0.35">
      <c r="A29" s="27" t="s">
        <v>64</v>
      </c>
      <c r="B29" s="28">
        <v>43445</v>
      </c>
      <c r="C29" s="29">
        <v>0.9183796296296296</v>
      </c>
      <c r="D29" s="29" t="s">
        <v>42</v>
      </c>
      <c r="E29" s="30">
        <v>2.4460000000000002</v>
      </c>
      <c r="F29" s="30">
        <v>21.626200000000001</v>
      </c>
      <c r="G29" s="30" t="s">
        <v>43</v>
      </c>
      <c r="H29" s="30">
        <v>3.3660000000000001</v>
      </c>
      <c r="I29" s="30">
        <v>4930.5428000000002</v>
      </c>
      <c r="J29" s="30" t="s">
        <v>44</v>
      </c>
      <c r="K29" s="30">
        <v>3.59</v>
      </c>
      <c r="L29" s="30">
        <v>715.75379999999996</v>
      </c>
      <c r="O29" s="17">
        <f>($O$2/$M$2)*F29</f>
        <v>2.0652351514366027</v>
      </c>
      <c r="P29" s="3"/>
      <c r="R29" s="17">
        <f>($R$2/$P$2)*I29</f>
        <v>501.72862566160143</v>
      </c>
      <c r="S29" s="3"/>
      <c r="U29" s="17">
        <f t="shared" si="3"/>
        <v>1850.4903584308101</v>
      </c>
      <c r="AD29" s="7">
        <v>43116</v>
      </c>
    </row>
    <row r="30" spans="1:30" x14ac:dyDescent="0.35">
      <c r="A30" s="5" t="s">
        <v>41</v>
      </c>
      <c r="B30" s="7">
        <v>43445</v>
      </c>
      <c r="C30" s="8">
        <v>0.92202546296296306</v>
      </c>
      <c r="D30" s="8" t="s">
        <v>42</v>
      </c>
      <c r="E30" s="9">
        <v>2.4460000000000002</v>
      </c>
      <c r="F30" s="9">
        <v>41.26</v>
      </c>
      <c r="G30" s="9" t="s">
        <v>43</v>
      </c>
      <c r="H30" s="9">
        <v>3.3660000000000001</v>
      </c>
      <c r="I30" s="9">
        <v>4013.6995999999999</v>
      </c>
      <c r="J30" s="9" t="s">
        <v>44</v>
      </c>
      <c r="K30" s="9">
        <v>3.593</v>
      </c>
      <c r="L30" s="9">
        <v>939.13139999999999</v>
      </c>
      <c r="M30" s="5"/>
      <c r="N30" s="4"/>
      <c r="O30" s="5"/>
      <c r="P30" s="5"/>
      <c r="Q30" s="4"/>
      <c r="R30" s="4"/>
      <c r="S30" s="5"/>
      <c r="T30" s="4"/>
      <c r="U30" s="4"/>
      <c r="AD30" s="7">
        <v>43116</v>
      </c>
    </row>
    <row r="31" spans="1:30" x14ac:dyDescent="0.35">
      <c r="A31" s="5" t="s">
        <v>41</v>
      </c>
      <c r="B31" s="7">
        <v>43445</v>
      </c>
      <c r="C31" s="8">
        <v>0.92568287037037045</v>
      </c>
      <c r="D31" s="8" t="s">
        <v>42</v>
      </c>
      <c r="E31" s="9">
        <v>2.4460000000000002</v>
      </c>
      <c r="F31" s="9">
        <v>41.305399999999999</v>
      </c>
      <c r="G31" s="9" t="s">
        <v>43</v>
      </c>
      <c r="H31" s="9">
        <v>3.3660000000000001</v>
      </c>
      <c r="I31" s="9">
        <v>4007.4796999999999</v>
      </c>
      <c r="J31" s="9" t="s">
        <v>44</v>
      </c>
      <c r="K31" s="9">
        <v>3.5859999999999999</v>
      </c>
      <c r="L31" s="9">
        <v>936.84780000000001</v>
      </c>
      <c r="M31" s="5"/>
      <c r="N31" s="4"/>
      <c r="O31" s="5"/>
      <c r="P31" s="5"/>
      <c r="Q31" s="4"/>
      <c r="R31" s="4"/>
      <c r="S31" s="5"/>
      <c r="T31" s="4"/>
      <c r="U31" s="4"/>
      <c r="AD31" s="7">
        <v>43116</v>
      </c>
    </row>
    <row r="32" spans="1:30" x14ac:dyDescent="0.35">
      <c r="A32" s="5" t="s">
        <v>41</v>
      </c>
      <c r="B32" s="7">
        <v>43445</v>
      </c>
      <c r="C32" s="8">
        <v>0.92975694444444434</v>
      </c>
      <c r="D32" s="8" t="s">
        <v>42</v>
      </c>
      <c r="E32" s="9">
        <v>2.4430000000000001</v>
      </c>
      <c r="F32" s="9">
        <v>41.089799999999997</v>
      </c>
      <c r="G32" s="9" t="s">
        <v>43</v>
      </c>
      <c r="H32" s="9">
        <v>3.36</v>
      </c>
      <c r="I32" s="9">
        <v>4002.3062</v>
      </c>
      <c r="J32" s="9" t="s">
        <v>44</v>
      </c>
      <c r="K32" s="9">
        <v>3.5830000000000002</v>
      </c>
      <c r="L32" s="9">
        <v>949.75930000000005</v>
      </c>
      <c r="M32" s="5"/>
      <c r="N32" s="4"/>
      <c r="O32" s="5"/>
      <c r="P32" s="5"/>
      <c r="Q32" s="4"/>
      <c r="R32" s="4"/>
      <c r="S32" s="5"/>
      <c r="T32" s="4"/>
      <c r="U32" s="4"/>
      <c r="AD32" s="7">
        <v>43116</v>
      </c>
    </row>
    <row r="33" spans="1:30" x14ac:dyDescent="0.35">
      <c r="A33" s="5" t="s">
        <v>41</v>
      </c>
      <c r="B33" s="7">
        <v>43445</v>
      </c>
      <c r="C33" s="8">
        <v>0.93383101851851846</v>
      </c>
      <c r="D33" s="8" t="s">
        <v>42</v>
      </c>
      <c r="E33" s="9">
        <v>2.4460000000000002</v>
      </c>
      <c r="F33" s="9">
        <v>41.213099999999997</v>
      </c>
      <c r="G33" s="9" t="s">
        <v>43</v>
      </c>
      <c r="H33" s="9">
        <v>3.3660000000000001</v>
      </c>
      <c r="I33" s="9">
        <v>3995.0974000000001</v>
      </c>
      <c r="J33" s="9" t="s">
        <v>44</v>
      </c>
      <c r="K33" s="9">
        <v>3.59</v>
      </c>
      <c r="L33" s="9">
        <v>948.08399999999995</v>
      </c>
      <c r="M33" s="5"/>
      <c r="N33" s="4"/>
      <c r="O33" s="5"/>
      <c r="P33" s="5"/>
      <c r="Q33" s="4"/>
      <c r="R33" s="4"/>
      <c r="S33" s="5"/>
      <c r="T33" s="4"/>
      <c r="U33" s="4"/>
      <c r="AD33" s="7">
        <v>43116</v>
      </c>
    </row>
    <row r="34" spans="1:30" x14ac:dyDescent="0.35">
      <c r="A34" s="27" t="s">
        <v>80</v>
      </c>
      <c r="B34" s="28">
        <v>43445</v>
      </c>
      <c r="C34" s="29">
        <v>0.93790509259259258</v>
      </c>
      <c r="D34" s="29" t="s">
        <v>42</v>
      </c>
      <c r="E34" s="30">
        <v>2.4460000000000002</v>
      </c>
      <c r="F34" s="30">
        <v>20.838000000000001</v>
      </c>
      <c r="G34" s="30" t="s">
        <v>43</v>
      </c>
      <c r="H34" s="30">
        <v>3.3660000000000001</v>
      </c>
      <c r="I34" s="30">
        <v>3957.3921999999998</v>
      </c>
      <c r="J34" s="30" t="s">
        <v>44</v>
      </c>
      <c r="K34" s="30">
        <v>3.5859999999999999</v>
      </c>
      <c r="L34" s="30">
        <v>710.65700000000004</v>
      </c>
      <c r="O34" s="19">
        <f t="shared" ref="O34:O40" si="4">($O$2/$M$2)*F34</f>
        <v>1.9899644914795906</v>
      </c>
      <c r="R34" s="19">
        <f t="shared" ref="R34:R42" si="5">($R$2/$P$2)*I34</f>
        <v>402.7014935779365</v>
      </c>
      <c r="U34" s="19">
        <f t="shared" ref="U34:U41" si="6">($S$2/$U$2)*L34</f>
        <v>1837.3132306826235</v>
      </c>
      <c r="AD34" s="7">
        <v>43116</v>
      </c>
    </row>
    <row r="35" spans="1:30" x14ac:dyDescent="0.35">
      <c r="A35" s="27" t="s">
        <v>81</v>
      </c>
      <c r="B35" s="28">
        <v>43445</v>
      </c>
      <c r="C35" s="29">
        <v>0.94156249999999997</v>
      </c>
      <c r="D35" s="29" t="s">
        <v>42</v>
      </c>
      <c r="E35" s="30">
        <v>2.4460000000000002</v>
      </c>
      <c r="F35" s="30">
        <v>20.919599999999999</v>
      </c>
      <c r="G35" s="30" t="s">
        <v>43</v>
      </c>
      <c r="H35" s="30">
        <v>3.3660000000000001</v>
      </c>
      <c r="I35" s="30">
        <v>4782.442</v>
      </c>
      <c r="J35" s="30" t="s">
        <v>44</v>
      </c>
      <c r="K35" s="30">
        <v>3.5859999999999999</v>
      </c>
      <c r="L35" s="30">
        <v>711.47820000000002</v>
      </c>
      <c r="O35" s="19">
        <f t="shared" si="4"/>
        <v>1.9977570388692025</v>
      </c>
      <c r="R35" s="19">
        <f t="shared" si="5"/>
        <v>486.65799067119355</v>
      </c>
      <c r="U35" s="19">
        <f t="shared" si="6"/>
        <v>1839.4363387713872</v>
      </c>
      <c r="AD35" s="7">
        <v>43116</v>
      </c>
    </row>
    <row r="36" spans="1:30" x14ac:dyDescent="0.35">
      <c r="A36" s="27" t="s">
        <v>82</v>
      </c>
      <c r="B36" s="28">
        <v>43445</v>
      </c>
      <c r="C36" s="29">
        <v>0.94562500000000005</v>
      </c>
      <c r="D36" s="29" t="s">
        <v>42</v>
      </c>
      <c r="E36" s="30">
        <v>2.4460000000000002</v>
      </c>
      <c r="F36" s="30">
        <v>20.141200000000001</v>
      </c>
      <c r="G36" s="30" t="s">
        <v>43</v>
      </c>
      <c r="H36" s="30">
        <v>3.3660000000000001</v>
      </c>
      <c r="I36" s="30">
        <v>5570.0401000000002</v>
      </c>
      <c r="J36" s="30" t="s">
        <v>44</v>
      </c>
      <c r="K36" s="30">
        <v>3.59</v>
      </c>
      <c r="L36" s="30">
        <v>702.77779999999996</v>
      </c>
      <c r="O36" s="19">
        <f t="shared" si="4"/>
        <v>1.9234222485741785</v>
      </c>
      <c r="R36" s="19">
        <f t="shared" si="5"/>
        <v>566.80342867179024</v>
      </c>
      <c r="U36" s="19">
        <f t="shared" si="6"/>
        <v>1816.9425618407001</v>
      </c>
      <c r="AD36" s="7">
        <v>43116</v>
      </c>
    </row>
    <row r="37" spans="1:30" x14ac:dyDescent="0.35">
      <c r="A37" s="27" t="s">
        <v>83</v>
      </c>
      <c r="B37" s="28">
        <v>43445</v>
      </c>
      <c r="C37" s="29">
        <v>0.94928240740740744</v>
      </c>
      <c r="D37" s="29" t="s">
        <v>42</v>
      </c>
      <c r="E37" s="30">
        <v>2.4430000000000001</v>
      </c>
      <c r="F37" s="30">
        <v>20.220300000000002</v>
      </c>
      <c r="G37" s="30" t="s">
        <v>43</v>
      </c>
      <c r="H37" s="30">
        <v>3.363</v>
      </c>
      <c r="I37" s="30">
        <v>5877.0933999999997</v>
      </c>
      <c r="J37" s="30" t="s">
        <v>44</v>
      </c>
      <c r="K37" s="30">
        <v>3.5830000000000002</v>
      </c>
      <c r="L37" s="30">
        <v>690.71579999999994</v>
      </c>
      <c r="O37" s="19">
        <f t="shared" si="4"/>
        <v>1.9309760537030793</v>
      </c>
      <c r="R37" s="19">
        <f t="shared" si="5"/>
        <v>598.04896014022393</v>
      </c>
      <c r="U37" s="19">
        <f t="shared" si="6"/>
        <v>1785.7577959290243</v>
      </c>
      <c r="AD37" s="7">
        <v>43116</v>
      </c>
    </row>
    <row r="38" spans="1:30" x14ac:dyDescent="0.35">
      <c r="A38" s="27" t="s">
        <v>84</v>
      </c>
      <c r="B38" s="28">
        <v>43445</v>
      </c>
      <c r="C38" s="29">
        <v>0.95335648148148155</v>
      </c>
      <c r="D38" s="29" t="s">
        <v>42</v>
      </c>
      <c r="E38" s="30">
        <v>2.4460000000000002</v>
      </c>
      <c r="F38" s="30">
        <v>20.1873</v>
      </c>
      <c r="G38" s="30" t="s">
        <v>43</v>
      </c>
      <c r="H38" s="30">
        <v>3.3660000000000001</v>
      </c>
      <c r="I38" s="30">
        <v>6073.5470999999998</v>
      </c>
      <c r="J38" s="30" t="s">
        <v>44</v>
      </c>
      <c r="K38" s="30">
        <v>3.593</v>
      </c>
      <c r="L38" s="30">
        <v>681.33939999999996</v>
      </c>
      <c r="O38" s="19">
        <f t="shared" si="4"/>
        <v>1.927824655861692</v>
      </c>
      <c r="R38" s="19">
        <f t="shared" si="5"/>
        <v>618.0399527966789</v>
      </c>
      <c r="U38" s="19">
        <f t="shared" si="6"/>
        <v>1761.5163070304804</v>
      </c>
      <c r="AD38" s="7">
        <v>43116</v>
      </c>
    </row>
    <row r="39" spans="1:30" x14ac:dyDescent="0.35">
      <c r="A39" s="27" t="s">
        <v>65</v>
      </c>
      <c r="B39" s="28">
        <v>43445</v>
      </c>
      <c r="C39" s="29">
        <v>0.95701388888888894</v>
      </c>
      <c r="D39" s="29" t="s">
        <v>42</v>
      </c>
      <c r="E39" s="30">
        <v>2.44</v>
      </c>
      <c r="F39" s="30">
        <v>22.2193</v>
      </c>
      <c r="G39" s="30" t="s">
        <v>43</v>
      </c>
      <c r="H39" s="30">
        <v>3.36</v>
      </c>
      <c r="I39" s="30">
        <v>4687.7626</v>
      </c>
      <c r="J39" s="30" t="s">
        <v>44</v>
      </c>
      <c r="K39" s="30">
        <v>3.5830000000000002</v>
      </c>
      <c r="L39" s="30">
        <v>696.76660000000004</v>
      </c>
      <c r="O39" s="26">
        <f t="shared" si="4"/>
        <v>2.1218743653677161</v>
      </c>
      <c r="R39" s="16">
        <f t="shared" si="5"/>
        <v>477.02348040176332</v>
      </c>
      <c r="U39" s="16">
        <f t="shared" si="6"/>
        <v>1801.401369264986</v>
      </c>
      <c r="AD39" s="7">
        <v>43116</v>
      </c>
    </row>
    <row r="40" spans="1:30" x14ac:dyDescent="0.35">
      <c r="A40" s="27" t="s">
        <v>66</v>
      </c>
      <c r="B40" s="28">
        <v>43445</v>
      </c>
      <c r="C40" s="29">
        <v>0.96065972222222218</v>
      </c>
      <c r="D40" s="29" t="s">
        <v>42</v>
      </c>
      <c r="E40" s="30">
        <v>2.4500000000000002</v>
      </c>
      <c r="F40" s="30">
        <v>21.521799999999999</v>
      </c>
      <c r="G40" s="30" t="s">
        <v>43</v>
      </c>
      <c r="H40" s="30">
        <v>3.37</v>
      </c>
      <c r="I40" s="30">
        <v>5158.5541999999996</v>
      </c>
      <c r="J40" s="30" t="s">
        <v>44</v>
      </c>
      <c r="K40" s="30">
        <v>3.593</v>
      </c>
      <c r="L40" s="30">
        <v>717.62950000000001</v>
      </c>
      <c r="O40" s="16">
        <f t="shared" si="4"/>
        <v>2.0552652746293045</v>
      </c>
      <c r="R40" s="16">
        <f t="shared" si="5"/>
        <v>524.93090804665189</v>
      </c>
      <c r="U40" s="16">
        <f t="shared" si="6"/>
        <v>1855.3397420670669</v>
      </c>
      <c r="AD40" s="7">
        <v>43116</v>
      </c>
    </row>
    <row r="41" spans="1:30" x14ac:dyDescent="0.35">
      <c r="A41" s="27" t="s">
        <v>67</v>
      </c>
      <c r="B41" s="28">
        <v>43445</v>
      </c>
      <c r="C41" s="29">
        <v>0.96431712962962957</v>
      </c>
      <c r="D41" s="29" t="s">
        <v>42</v>
      </c>
      <c r="E41" s="30">
        <v>2.4460000000000002</v>
      </c>
      <c r="F41" s="30">
        <v>20.735600000000002</v>
      </c>
      <c r="G41" s="30" t="s">
        <v>43</v>
      </c>
      <c r="H41" s="30">
        <v>3.3660000000000001</v>
      </c>
      <c r="I41" s="30">
        <v>5276.7431999999999</v>
      </c>
      <c r="J41" s="30" t="s">
        <v>44</v>
      </c>
      <c r="K41" s="30">
        <v>3.59</v>
      </c>
      <c r="L41" s="30">
        <v>700.84140000000002</v>
      </c>
      <c r="O41" s="16">
        <f>($O$2/$M$2)*F41</f>
        <v>1.980185608480862</v>
      </c>
      <c r="R41" s="16">
        <f t="shared" si="5"/>
        <v>536.95773895425884</v>
      </c>
      <c r="U41" s="16">
        <f t="shared" si="6"/>
        <v>1811.9362460795189</v>
      </c>
      <c r="AD41" s="7">
        <v>43116</v>
      </c>
    </row>
    <row r="42" spans="1:30" x14ac:dyDescent="0.35">
      <c r="A42" s="27" t="s">
        <v>68</v>
      </c>
      <c r="B42" s="28">
        <v>43445</v>
      </c>
      <c r="C42" s="29">
        <v>0.96839120370370368</v>
      </c>
      <c r="D42" s="29" t="s">
        <v>42</v>
      </c>
      <c r="E42" s="30">
        <v>2.4460000000000002</v>
      </c>
      <c r="F42" s="30">
        <v>20.517199999999999</v>
      </c>
      <c r="G42" s="30" t="s">
        <v>43</v>
      </c>
      <c r="H42" s="30">
        <v>3.3660000000000001</v>
      </c>
      <c r="I42" s="30">
        <v>5512.0397000000003</v>
      </c>
      <c r="J42" s="30" t="s">
        <v>44</v>
      </c>
      <c r="K42" s="30">
        <v>3.5859999999999999</v>
      </c>
      <c r="L42" s="30">
        <v>715.80079999999998</v>
      </c>
      <c r="O42" s="16">
        <f>($O$2/$M$2)*F42</f>
        <v>1.9593290845851354</v>
      </c>
      <c r="R42" s="16">
        <f t="shared" si="5"/>
        <v>560.90134807737309</v>
      </c>
      <c r="U42" s="16">
        <f>($S$2/$U$2)*L42</f>
        <v>1850.6118709492853</v>
      </c>
      <c r="AD42" s="7">
        <v>43116</v>
      </c>
    </row>
    <row r="43" spans="1:30" x14ac:dyDescent="0.35">
      <c r="A43" s="27" t="s">
        <v>69</v>
      </c>
      <c r="B43" s="28">
        <v>43445</v>
      </c>
      <c r="C43" s="29">
        <v>0.9724652777777778</v>
      </c>
      <c r="D43" s="29" t="s">
        <v>42</v>
      </c>
      <c r="E43" s="30">
        <v>2.4430000000000001</v>
      </c>
      <c r="F43" s="30">
        <v>19.669899999999998</v>
      </c>
      <c r="G43" s="30" t="s">
        <v>43</v>
      </c>
      <c r="H43" s="30">
        <v>3.363</v>
      </c>
      <c r="I43" s="30">
        <v>5466.0109000000002</v>
      </c>
      <c r="J43" s="30" t="s">
        <v>44</v>
      </c>
      <c r="K43" s="30">
        <v>3.5859999999999999</v>
      </c>
      <c r="L43" s="30">
        <v>713.46289999999999</v>
      </c>
      <c r="O43" s="16">
        <f t="shared" ref="O43" si="7">($O$2/$M$2)*F43</f>
        <v>1.878414557584912</v>
      </c>
      <c r="Q43" s="16">
        <f>($R$2/$P$2)*I43</f>
        <v>556.21748922011852</v>
      </c>
      <c r="U43" s="16">
        <f>($S$2/$U$2)*L43</f>
        <v>1844.5675280355972</v>
      </c>
      <c r="AD43" s="7">
        <v>43116</v>
      </c>
    </row>
    <row r="44" spans="1:30" x14ac:dyDescent="0.35">
      <c r="A44" s="5" t="s">
        <v>41</v>
      </c>
      <c r="B44" s="7">
        <v>43445</v>
      </c>
      <c r="C44" s="8">
        <v>0.97612268518518519</v>
      </c>
      <c r="D44" s="8" t="s">
        <v>42</v>
      </c>
      <c r="E44" s="9">
        <v>2.4460000000000002</v>
      </c>
      <c r="F44" s="9">
        <v>41.373800000000003</v>
      </c>
      <c r="G44" s="9" t="s">
        <v>43</v>
      </c>
      <c r="H44" s="9">
        <v>3.3660000000000001</v>
      </c>
      <c r="I44" s="9">
        <v>4010.1201000000001</v>
      </c>
      <c r="J44" s="9" t="s">
        <v>44</v>
      </c>
      <c r="K44" s="9">
        <v>3.59</v>
      </c>
      <c r="L44" s="9">
        <v>937.27779999999996</v>
      </c>
      <c r="M44" s="5"/>
      <c r="N44" s="4"/>
      <c r="O44" s="4"/>
      <c r="P44" s="5"/>
      <c r="Q44" s="4"/>
      <c r="R44" s="4"/>
      <c r="S44" s="5"/>
      <c r="T44" s="4"/>
      <c r="U44" s="4"/>
      <c r="AD44" s="7">
        <v>43116</v>
      </c>
    </row>
    <row r="45" spans="1:30" x14ac:dyDescent="0.35">
      <c r="A45" s="5" t="s">
        <v>41</v>
      </c>
      <c r="B45" s="7">
        <v>43445</v>
      </c>
      <c r="C45" s="8">
        <v>0.97978009259259258</v>
      </c>
      <c r="D45" s="8" t="s">
        <v>42</v>
      </c>
      <c r="E45" s="9">
        <v>2.44</v>
      </c>
      <c r="F45" s="9">
        <v>41.638100000000001</v>
      </c>
      <c r="G45" s="9" t="s">
        <v>43</v>
      </c>
      <c r="H45" s="9">
        <v>3.36</v>
      </c>
      <c r="I45" s="9">
        <v>3997.5880000000002</v>
      </c>
      <c r="J45" s="9" t="s">
        <v>44</v>
      </c>
      <c r="K45" s="9">
        <v>3.5830000000000002</v>
      </c>
      <c r="L45" s="9">
        <v>938.96849999999995</v>
      </c>
      <c r="M45" s="5"/>
      <c r="N45" s="4"/>
      <c r="O45" s="4"/>
      <c r="P45" s="5"/>
      <c r="Q45" s="4"/>
      <c r="R45" s="4"/>
      <c r="S45" s="5"/>
      <c r="T45" s="4"/>
      <c r="U45" s="4"/>
      <c r="AD45" s="7">
        <v>43116</v>
      </c>
    </row>
    <row r="46" spans="1:30" x14ac:dyDescent="0.35">
      <c r="A46" s="5" t="s">
        <v>41</v>
      </c>
      <c r="B46" s="7">
        <v>43445</v>
      </c>
      <c r="C46" s="8">
        <v>0.9838541666666667</v>
      </c>
      <c r="D46" s="8" t="s">
        <v>42</v>
      </c>
      <c r="E46" s="9">
        <v>2.4460000000000002</v>
      </c>
      <c r="F46" s="9">
        <v>41.316600000000001</v>
      </c>
      <c r="G46" s="9" t="s">
        <v>43</v>
      </c>
      <c r="H46" s="9">
        <v>3.3660000000000001</v>
      </c>
      <c r="I46" s="9">
        <v>3993.9288000000001</v>
      </c>
      <c r="J46" s="9" t="s">
        <v>44</v>
      </c>
      <c r="K46" s="9">
        <v>3.59</v>
      </c>
      <c r="L46" s="9">
        <v>948.49779999999998</v>
      </c>
      <c r="M46" s="5"/>
      <c r="N46" s="4"/>
      <c r="O46" s="4"/>
      <c r="P46" s="5"/>
      <c r="Q46" s="4"/>
      <c r="R46" s="4"/>
      <c r="S46" s="5"/>
      <c r="T46" s="4"/>
      <c r="U46" s="4"/>
      <c r="AD46" s="7">
        <v>43116</v>
      </c>
    </row>
    <row r="47" spans="1:30" x14ac:dyDescent="0.35">
      <c r="A47" s="5" t="s">
        <v>41</v>
      </c>
      <c r="B47" s="7">
        <v>43445</v>
      </c>
      <c r="C47" s="8">
        <v>0.98793981481481474</v>
      </c>
      <c r="D47" s="8" t="s">
        <v>42</v>
      </c>
      <c r="E47" s="9">
        <v>2.4460000000000002</v>
      </c>
      <c r="F47" s="9">
        <v>41.056100000000001</v>
      </c>
      <c r="G47" s="9" t="s">
        <v>43</v>
      </c>
      <c r="H47" s="9">
        <v>3.3660000000000001</v>
      </c>
      <c r="I47" s="9">
        <v>3993.1435999999999</v>
      </c>
      <c r="J47" s="9" t="s">
        <v>44</v>
      </c>
      <c r="K47" s="9">
        <v>3.59</v>
      </c>
      <c r="L47" s="9">
        <v>938.83420000000001</v>
      </c>
      <c r="M47" s="5"/>
      <c r="N47" s="4"/>
      <c r="O47" s="4"/>
      <c r="P47" s="5"/>
      <c r="Q47" s="4"/>
      <c r="R47" s="4"/>
      <c r="S47" s="5"/>
      <c r="T47" s="4"/>
      <c r="U47" s="4"/>
      <c r="AD47" s="7">
        <v>43116</v>
      </c>
    </row>
    <row r="48" spans="1:30" x14ac:dyDescent="0.35">
      <c r="A48" s="27" t="s">
        <v>70</v>
      </c>
      <c r="B48" s="28">
        <v>43445</v>
      </c>
      <c r="C48" s="29">
        <v>0.99201388888888886</v>
      </c>
      <c r="D48" s="29" t="s">
        <v>42</v>
      </c>
      <c r="E48" s="30">
        <v>2.4460000000000002</v>
      </c>
      <c r="F48" s="30">
        <v>22.740200000000002</v>
      </c>
      <c r="G48" s="30" t="s">
        <v>43</v>
      </c>
      <c r="H48" s="30">
        <v>3.3660000000000001</v>
      </c>
      <c r="I48" s="30">
        <v>4573.1382000000003</v>
      </c>
      <c r="J48" s="30" t="s">
        <v>44</v>
      </c>
      <c r="K48" s="30">
        <v>3.59</v>
      </c>
      <c r="L48" s="30">
        <v>740.17819999999995</v>
      </c>
      <c r="O48" s="22">
        <f t="shared" ref="O48:O57" si="8">($O$2/$M$2)*F48</f>
        <v>2.1716187028094915</v>
      </c>
      <c r="R48" s="22">
        <f t="shared" ref="R48:R57" si="9">($R$2/$P$2)*I48</f>
        <v>465.35938072509379</v>
      </c>
      <c r="U48" s="22">
        <f t="shared" ref="U48:U57" si="10">($S$2/$U$2)*L48</f>
        <v>1913.63653622331</v>
      </c>
      <c r="AD48" s="7">
        <v>43116</v>
      </c>
    </row>
    <row r="49" spans="1:30" x14ac:dyDescent="0.35">
      <c r="A49" s="27" t="s">
        <v>71</v>
      </c>
      <c r="B49" s="28">
        <v>43445</v>
      </c>
      <c r="C49" s="29">
        <v>0.99567129629629625</v>
      </c>
      <c r="D49" s="29" t="s">
        <v>42</v>
      </c>
      <c r="E49" s="30">
        <v>2.4460000000000002</v>
      </c>
      <c r="F49" s="30">
        <v>22.073799999999999</v>
      </c>
      <c r="G49" s="30" t="s">
        <v>43</v>
      </c>
      <c r="H49" s="30">
        <v>3.3660000000000001</v>
      </c>
      <c r="I49" s="30">
        <v>4576.4700999999995</v>
      </c>
      <c r="J49" s="30" t="s">
        <v>44</v>
      </c>
      <c r="K49" s="30">
        <v>3.59</v>
      </c>
      <c r="L49" s="30">
        <v>731.822</v>
      </c>
      <c r="O49" s="22">
        <f t="shared" si="8"/>
        <v>2.1079795657943268</v>
      </c>
      <c r="R49" s="22">
        <f t="shared" si="9"/>
        <v>465.69843256495238</v>
      </c>
      <c r="U49" s="22">
        <f t="shared" si="10"/>
        <v>1892.0326445874998</v>
      </c>
      <c r="AD49" s="7">
        <v>43116</v>
      </c>
    </row>
    <row r="50" spans="1:30" x14ac:dyDescent="0.35">
      <c r="A50" s="27" t="s">
        <v>72</v>
      </c>
      <c r="B50" s="28">
        <v>43445</v>
      </c>
      <c r="C50" s="29">
        <v>0.99973379629629633</v>
      </c>
      <c r="D50" s="29" t="s">
        <v>42</v>
      </c>
      <c r="E50" s="30">
        <v>2.44</v>
      </c>
      <c r="F50" s="30">
        <v>21.818200000000001</v>
      </c>
      <c r="G50" s="30" t="s">
        <v>43</v>
      </c>
      <c r="H50" s="30">
        <v>3.363</v>
      </c>
      <c r="I50" s="30">
        <v>4535.8735999999999</v>
      </c>
      <c r="J50" s="30" t="s">
        <v>44</v>
      </c>
      <c r="K50" s="30">
        <v>3.5830000000000002</v>
      </c>
      <c r="L50" s="30">
        <v>699.86099999999999</v>
      </c>
      <c r="O50" s="22">
        <f t="shared" si="8"/>
        <v>2.0835705570592191</v>
      </c>
      <c r="Q50" s="22">
        <f>($R$2/$P$2)*I50</f>
        <v>461.56736079904636</v>
      </c>
      <c r="U50" s="22">
        <f t="shared" si="10"/>
        <v>1809.4015466515793</v>
      </c>
      <c r="AD50" s="7">
        <v>43116</v>
      </c>
    </row>
    <row r="51" spans="1:30" x14ac:dyDescent="0.35">
      <c r="A51" s="27" t="s">
        <v>73</v>
      </c>
      <c r="B51" s="28">
        <v>43446</v>
      </c>
      <c r="C51" s="29">
        <v>3.3912037037037036E-3</v>
      </c>
      <c r="D51" s="29" t="s">
        <v>42</v>
      </c>
      <c r="E51" s="30">
        <v>2.4500000000000002</v>
      </c>
      <c r="F51" s="30">
        <v>21.636199999999999</v>
      </c>
      <c r="G51" s="30" t="s">
        <v>43</v>
      </c>
      <c r="H51" s="30">
        <v>3.37</v>
      </c>
      <c r="I51" s="30">
        <v>4658.4071999999996</v>
      </c>
      <c r="J51" s="30" t="s">
        <v>44</v>
      </c>
      <c r="K51" s="30">
        <v>3.5960000000000001</v>
      </c>
      <c r="L51" s="30">
        <v>693.37599999999998</v>
      </c>
      <c r="O51" s="22">
        <f t="shared" si="8"/>
        <v>2.0661901204794471</v>
      </c>
      <c r="R51" s="22">
        <f t="shared" si="9"/>
        <v>474.03629519818969</v>
      </c>
      <c r="T51" s="22">
        <f>($S$2/$U$2)*L51</f>
        <v>1792.635404474725</v>
      </c>
      <c r="AD51" s="7">
        <v>43116</v>
      </c>
    </row>
    <row r="52" spans="1:30" x14ac:dyDescent="0.35">
      <c r="A52" s="27" t="s">
        <v>74</v>
      </c>
      <c r="B52" s="28">
        <v>43446</v>
      </c>
      <c r="C52" s="29">
        <v>7.4652777777777781E-3</v>
      </c>
      <c r="D52" s="29" t="s">
        <v>42</v>
      </c>
      <c r="E52" s="30">
        <v>2.4430000000000001</v>
      </c>
      <c r="F52" s="30">
        <v>21.392600000000002</v>
      </c>
      <c r="G52" s="30" t="s">
        <v>43</v>
      </c>
      <c r="H52" s="30">
        <v>3.363</v>
      </c>
      <c r="I52" s="30">
        <v>4740.2338</v>
      </c>
      <c r="J52" s="30" t="s">
        <v>44</v>
      </c>
      <c r="K52" s="30">
        <v>3.5830000000000002</v>
      </c>
      <c r="L52" s="30">
        <v>709.98919999999998</v>
      </c>
      <c r="O52" s="22">
        <f t="shared" si="8"/>
        <v>2.0429270745957524</v>
      </c>
      <c r="R52" s="22">
        <f t="shared" si="9"/>
        <v>482.36291342784216</v>
      </c>
      <c r="U52" s="22">
        <f t="shared" si="10"/>
        <v>1835.586718771181</v>
      </c>
      <c r="AD52" s="7">
        <v>43116</v>
      </c>
    </row>
    <row r="53" spans="1:30" x14ac:dyDescent="0.35">
      <c r="A53" s="27" t="s">
        <v>75</v>
      </c>
      <c r="B53" s="28">
        <v>43446</v>
      </c>
      <c r="C53" s="29">
        <v>1.1122685185185185E-2</v>
      </c>
      <c r="D53" s="29" t="s">
        <v>42</v>
      </c>
      <c r="E53" s="30">
        <v>2.4430000000000001</v>
      </c>
      <c r="F53" s="30">
        <v>23.192299999999999</v>
      </c>
      <c r="G53" s="30" t="s">
        <v>43</v>
      </c>
      <c r="H53" s="30">
        <v>3.363</v>
      </c>
      <c r="I53" s="30">
        <v>4829.3541999999998</v>
      </c>
      <c r="J53" s="30" t="s">
        <v>44</v>
      </c>
      <c r="K53" s="30">
        <v>3.5859999999999999</v>
      </c>
      <c r="L53" s="30">
        <v>742.30110000000002</v>
      </c>
      <c r="O53" s="24">
        <f t="shared" si="8"/>
        <v>2.2147928532364962</v>
      </c>
      <c r="Q53" s="24">
        <f>($R$2/$P$2)*I53</f>
        <v>491.43174370154185</v>
      </c>
      <c r="U53" s="24">
        <f t="shared" si="10"/>
        <v>1919.1250239992924</v>
      </c>
      <c r="AD53" s="7">
        <v>43116</v>
      </c>
    </row>
    <row r="54" spans="1:30" x14ac:dyDescent="0.35">
      <c r="A54" s="27" t="s">
        <v>76</v>
      </c>
      <c r="B54" s="28">
        <v>43446</v>
      </c>
      <c r="C54" s="29">
        <v>1.4768518518518519E-2</v>
      </c>
      <c r="D54" s="29" t="s">
        <v>42</v>
      </c>
      <c r="E54" s="30">
        <v>2.44</v>
      </c>
      <c r="F54" s="30">
        <v>22.2652</v>
      </c>
      <c r="G54" s="30" t="s">
        <v>43</v>
      </c>
      <c r="H54" s="30">
        <v>3.36</v>
      </c>
      <c r="I54" s="30">
        <v>4565.5757999999996</v>
      </c>
      <c r="J54" s="30" t="s">
        <v>44</v>
      </c>
      <c r="K54" s="30">
        <v>3.5830000000000002</v>
      </c>
      <c r="L54" s="30">
        <v>689.61040000000003</v>
      </c>
      <c r="O54" s="24">
        <f t="shared" si="8"/>
        <v>2.126257673274373</v>
      </c>
      <c r="R54" s="24">
        <f>($R$2/$P$2)*I54</f>
        <v>464.58983613079403</v>
      </c>
      <c r="U54" s="24">
        <f t="shared" si="10"/>
        <v>1782.8999249093954</v>
      </c>
      <c r="AD54" s="7">
        <v>43116</v>
      </c>
    </row>
    <row r="55" spans="1:30" x14ac:dyDescent="0.35">
      <c r="A55" s="27" t="s">
        <v>77</v>
      </c>
      <c r="B55" s="28">
        <v>43446</v>
      </c>
      <c r="C55" s="29">
        <v>1.8414351851851852E-2</v>
      </c>
      <c r="D55" s="29" t="s">
        <v>42</v>
      </c>
      <c r="E55" s="30">
        <v>2.44</v>
      </c>
      <c r="F55" s="30">
        <v>22.4864</v>
      </c>
      <c r="G55" s="30" t="s">
        <v>43</v>
      </c>
      <c r="H55" s="30">
        <v>3.36</v>
      </c>
      <c r="I55" s="30">
        <v>4846.6360000000004</v>
      </c>
      <c r="J55" s="30" t="s">
        <v>44</v>
      </c>
      <c r="K55" s="30">
        <v>3.58</v>
      </c>
      <c r="L55" s="30">
        <v>705.41189999999995</v>
      </c>
      <c r="O55" s="24">
        <f t="shared" si="8"/>
        <v>2.1473815885020953</v>
      </c>
      <c r="R55" s="24">
        <f t="shared" si="9"/>
        <v>493.19032771849004</v>
      </c>
      <c r="U55" s="24">
        <f t="shared" si="10"/>
        <v>1823.7526921580559</v>
      </c>
      <c r="AD55" s="7">
        <v>43116</v>
      </c>
    </row>
    <row r="56" spans="1:30" x14ac:dyDescent="0.35">
      <c r="A56" s="27" t="s">
        <v>78</v>
      </c>
      <c r="B56" s="28">
        <v>43446</v>
      </c>
      <c r="C56" s="29">
        <v>2.2499999999999996E-2</v>
      </c>
      <c r="D56" s="29" t="s">
        <v>42</v>
      </c>
      <c r="E56" s="30">
        <v>2.44</v>
      </c>
      <c r="F56" s="30">
        <v>21.757200000000001</v>
      </c>
      <c r="G56" s="30" t="s">
        <v>43</v>
      </c>
      <c r="H56" s="30">
        <v>3.36</v>
      </c>
      <c r="I56" s="30">
        <v>4928.3152</v>
      </c>
      <c r="J56" s="30" t="s">
        <v>44</v>
      </c>
      <c r="K56" s="30">
        <v>3.5830000000000002</v>
      </c>
      <c r="L56" s="30">
        <v>718.40440000000001</v>
      </c>
      <c r="O56" s="24">
        <f t="shared" si="8"/>
        <v>2.0777452458978667</v>
      </c>
      <c r="R56" s="24">
        <f t="shared" si="9"/>
        <v>501.50194662607538</v>
      </c>
      <c r="U56" s="24">
        <f t="shared" si="10"/>
        <v>1857.3431473982689</v>
      </c>
      <c r="AD56" s="7">
        <v>43116</v>
      </c>
    </row>
    <row r="57" spans="1:30" x14ac:dyDescent="0.35">
      <c r="A57" s="27" t="s">
        <v>79</v>
      </c>
      <c r="B57" s="28">
        <v>43446</v>
      </c>
      <c r="C57" s="29">
        <v>2.6574074074074073E-2</v>
      </c>
      <c r="D57" s="29" t="s">
        <v>42</v>
      </c>
      <c r="E57" s="30">
        <v>2.4460000000000002</v>
      </c>
      <c r="F57" s="30">
        <v>22.360399999999998</v>
      </c>
      <c r="G57" s="30" t="s">
        <v>43</v>
      </c>
      <c r="H57" s="30">
        <v>3.3660000000000001</v>
      </c>
      <c r="I57" s="30">
        <v>5566.8804</v>
      </c>
      <c r="J57" s="30" t="s">
        <v>44</v>
      </c>
      <c r="K57" s="30">
        <v>3.5859999999999999</v>
      </c>
      <c r="L57" s="30">
        <v>737.59059999999999</v>
      </c>
      <c r="M57" s="3"/>
      <c r="N57" s="2"/>
      <c r="O57" s="24">
        <f t="shared" si="8"/>
        <v>2.1353489785622535</v>
      </c>
      <c r="P57" s="3"/>
      <c r="Q57" s="2"/>
      <c r="R57" s="24">
        <f t="shared" si="9"/>
        <v>566.48189978484845</v>
      </c>
      <c r="S57" s="3"/>
      <c r="U57" s="24">
        <f t="shared" si="10"/>
        <v>1906.9466257380629</v>
      </c>
      <c r="AD57" s="7">
        <v>43116</v>
      </c>
    </row>
    <row r="58" spans="1:30" x14ac:dyDescent="0.35">
      <c r="A58" s="5" t="s">
        <v>41</v>
      </c>
      <c r="B58" s="7">
        <v>43446</v>
      </c>
      <c r="C58" s="8">
        <v>3.0231481481481481E-2</v>
      </c>
      <c r="D58" s="8" t="s">
        <v>42</v>
      </c>
      <c r="E58" s="9">
        <v>2.4430000000000001</v>
      </c>
      <c r="F58" s="9">
        <v>41.583399999999997</v>
      </c>
      <c r="G58" s="9" t="s">
        <v>43</v>
      </c>
      <c r="H58" s="9">
        <v>3.363</v>
      </c>
      <c r="I58" s="9">
        <v>4007.9884000000002</v>
      </c>
      <c r="J58" s="9" t="s">
        <v>44</v>
      </c>
      <c r="K58" s="9">
        <v>3.5830000000000002</v>
      </c>
      <c r="L58" s="9">
        <v>940.5213</v>
      </c>
      <c r="AD58" s="7">
        <v>43116</v>
      </c>
    </row>
    <row r="59" spans="1:30" x14ac:dyDescent="0.35">
      <c r="A59" s="5" t="s">
        <v>41</v>
      </c>
      <c r="B59" s="7">
        <v>43446</v>
      </c>
      <c r="C59" s="8">
        <v>3.3877314814814811E-2</v>
      </c>
      <c r="D59" s="8" t="s">
        <v>42</v>
      </c>
      <c r="E59" s="9">
        <v>2.4430000000000001</v>
      </c>
      <c r="F59" s="9">
        <v>41.5336</v>
      </c>
      <c r="G59" s="9" t="s">
        <v>43</v>
      </c>
      <c r="H59" s="9">
        <v>3.363</v>
      </c>
      <c r="I59" s="9">
        <v>4009.5223999999998</v>
      </c>
      <c r="J59" s="9" t="s">
        <v>44</v>
      </c>
      <c r="K59" s="9">
        <v>3.5830000000000002</v>
      </c>
      <c r="L59" s="9">
        <v>942.81380000000001</v>
      </c>
    </row>
    <row r="60" spans="1:30" x14ac:dyDescent="0.35">
      <c r="A60" s="5" t="s">
        <v>41</v>
      </c>
      <c r="B60" s="7">
        <v>43446</v>
      </c>
      <c r="C60" s="8">
        <v>3.7951388888888889E-2</v>
      </c>
      <c r="D60" s="8" t="s">
        <v>42</v>
      </c>
      <c r="E60" s="9">
        <v>2.4430000000000001</v>
      </c>
      <c r="F60" s="9">
        <v>41.351500000000001</v>
      </c>
      <c r="G60" s="9" t="s">
        <v>43</v>
      </c>
      <c r="H60" s="9">
        <v>3.363</v>
      </c>
      <c r="I60" s="9">
        <v>3994.9396000000002</v>
      </c>
      <c r="J60" s="9" t="s">
        <v>44</v>
      </c>
      <c r="K60" s="9">
        <v>3.5859999999999999</v>
      </c>
      <c r="L60" s="9">
        <v>942.12059999999997</v>
      </c>
    </row>
    <row r="61" spans="1:30" x14ac:dyDescent="0.35">
      <c r="A61" s="5" t="s">
        <v>41</v>
      </c>
      <c r="B61" s="7">
        <v>43446</v>
      </c>
      <c r="C61" s="8">
        <v>4.1597222222222223E-2</v>
      </c>
      <c r="D61" s="8" t="s">
        <v>42</v>
      </c>
      <c r="E61" s="9">
        <v>2.44</v>
      </c>
      <c r="F61" s="9">
        <v>41.740200000000002</v>
      </c>
      <c r="G61" s="9" t="s">
        <v>43</v>
      </c>
      <c r="H61" s="9">
        <v>3.36</v>
      </c>
      <c r="I61" s="9">
        <v>4007.4513999999999</v>
      </c>
      <c r="J61" s="9" t="s">
        <v>44</v>
      </c>
      <c r="K61" s="9">
        <v>3.5859999999999999</v>
      </c>
      <c r="L61" s="9">
        <v>942.04639999999995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2020-04-18T14:07:26Z</dcterms:modified>
</cp:coreProperties>
</file>