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01625CAE-7F5F-46AE-8AF0-33E532F5958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Q10" i="1"/>
  <c r="R8" i="1"/>
  <c r="R57" i="1"/>
  <c r="Q55" i="1"/>
  <c r="R53" i="1"/>
  <c r="R51" i="1"/>
  <c r="R49" i="1"/>
  <c r="R43" i="1"/>
  <c r="R41" i="1"/>
  <c r="R39" i="1"/>
  <c r="Q37" i="1"/>
  <c r="R35" i="1"/>
  <c r="R29" i="1"/>
  <c r="R27" i="1"/>
  <c r="R23" i="1"/>
  <c r="R21" i="1"/>
  <c r="R15" i="1"/>
  <c r="R7" i="1"/>
  <c r="Q11" i="1"/>
  <c r="U9" i="1"/>
  <c r="T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<sst xmlns="http://schemas.openxmlformats.org/spreadsheetml/2006/main" count="281" uniqueCount="85">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</sst>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T48" sqref="T48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43446</v>
      </c>
      <c r="C2" s="8">
        <v>0.3548263888888889</v>
      </c>
      <c r="D2" s="8" t="s">
        <v>42</v>
      </c>
      <c r="E2" s="9">
        <v>2.4460000000000002</v>
      </c>
      <c r="F2" s="9">
        <v>41.174399999999999</v>
      </c>
      <c r="G2" s="9" t="s">
        <v>43</v>
      </c>
      <c r="H2" s="9">
        <v>3.3660000000000001</v>
      </c>
      <c r="I2" s="9">
        <v>4054.4951999999998</v>
      </c>
      <c r="J2" s="9" t="s">
        <v>44</v>
      </c>
      <c r="K2" s="9">
        <v>3.5859999999999999</v>
      </c>
      <c r="L2" s="9">
        <v>968.33</v>
      </c>
      <c r="M2" s="4">
        <f>AVERAGE(F2:F5,F16:F19,F30:F33,F44:F47,F58:F61)</f>
        <v>41.275239999999997</v>
      </c>
      <c r="N2" s="4">
        <f>STDEV(F2:F5,F16:F19,F30:F33,F44:F47,G58:G61)</f>
        <v>0.17793193349799</v>
      </c>
      <c r="O2" s="4">
        <v>3.9420000000000002</v>
      </c>
      <c r="P2" s="4">
        <f>AVERAGE(I2:I5,I16:I19,I30:I33,I44:I47,I58:I61)</f>
        <v>4011.8142099999995</v>
      </c>
      <c r="Q2" s="4">
        <f>STDEV(I2:I5,I16:I19,I30:I33,I44:I47,I58:I61)</f>
        <v>20.963178219311875</v>
      </c>
      <c r="R2" s="4">
        <v>407.1</v>
      </c>
      <c r="S2" s="4">
        <f>AVERAGE(L2:L5,L16:L19,L30:L33,L44:L47,L58:L61)</f>
        <v>954.73170499999992</v>
      </c>
      <c r="T2" s="4">
        <f>STDEV(L2:L5,L16:L19,L30:L33,L44:L47,L58:L61)</f>
        <v>6.4663642211446763</v>
      </c>
      <c r="U2" s="4">
        <v>364</v>
      </c>
      <c r="AD2" s="7">
        <v>43109</v>
      </c>
      <c r="AE2" s="6">
        <f>(N2/M2)^2</f>
        <v>1.8583545771714899E-5</v>
      </c>
      <c r="AF2" s="6">
        <f>(T2/S2)^2</f>
        <v>4.5873052036406948E-5</v>
      </c>
      <c r="AG2" s="6">
        <f>(T2/S2)^2</f>
        <v>4.5873052036406948E-5</v>
      </c>
    </row>
    <row r="3" spans="1:33" x14ac:dyDescent="0.35">
      <c r="A3" s="5" t="s">
        <v>41</v>
      </c>
      <c r="B3" s="7">
        <v>43446</v>
      </c>
      <c r="C3" s="8">
        <v>0.35890046296296302</v>
      </c>
      <c r="D3" s="8" t="s">
        <v>42</v>
      </c>
      <c r="E3" s="9">
        <v>2.44</v>
      </c>
      <c r="F3" s="9">
        <v>41.221600000000002</v>
      </c>
      <c r="G3" s="9" t="s">
        <v>43</v>
      </c>
      <c r="H3" s="9">
        <v>3.36</v>
      </c>
      <c r="I3" s="9">
        <v>4037.8917000000001</v>
      </c>
      <c r="J3" s="9" t="s">
        <v>44</v>
      </c>
      <c r="K3" s="9">
        <v>3.58</v>
      </c>
      <c r="L3" s="9">
        <v>964.53319999999997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43446</v>
      </c>
      <c r="C4" s="8">
        <v>0.36297453703703703</v>
      </c>
      <c r="D4" s="8" t="s">
        <v>42</v>
      </c>
      <c r="E4" s="9">
        <v>2.4460000000000002</v>
      </c>
      <c r="F4" s="9">
        <v>40.985100000000003</v>
      </c>
      <c r="G4" s="9" t="s">
        <v>43</v>
      </c>
      <c r="H4" s="9">
        <v>3.363</v>
      </c>
      <c r="I4" s="9">
        <v>4028.9119999999998</v>
      </c>
      <c r="J4" s="9" t="s">
        <v>44</v>
      </c>
      <c r="K4" s="9">
        <v>3.5859999999999999</v>
      </c>
      <c r="L4" s="9">
        <v>966.274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43446</v>
      </c>
      <c r="C5" s="8">
        <v>0.36663194444444441</v>
      </c>
      <c r="D5" s="8" t="s">
        <v>42</v>
      </c>
      <c r="E5" s="9">
        <v>2.4460000000000002</v>
      </c>
      <c r="F5" s="9">
        <v>41.56</v>
      </c>
      <c r="G5" s="9" t="s">
        <v>43</v>
      </c>
      <c r="H5" s="9">
        <v>3.363</v>
      </c>
      <c r="I5" s="9">
        <v>4039.3384000000001</v>
      </c>
      <c r="J5" s="9" t="s">
        <v>44</v>
      </c>
      <c r="K5" s="9">
        <v>3.59</v>
      </c>
      <c r="L5" s="9">
        <v>954.26800000000003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11" t="s">
        <v>45</v>
      </c>
      <c r="B6" s="27">
        <v>43446</v>
      </c>
      <c r="C6" s="28">
        <v>0.3702893518518518</v>
      </c>
      <c r="D6" s="28" t="s">
        <v>42</v>
      </c>
      <c r="E6" s="29">
        <v>2.44</v>
      </c>
      <c r="F6" s="29">
        <v>20.2302</v>
      </c>
      <c r="G6" s="29" t="s">
        <v>43</v>
      </c>
      <c r="H6" s="29">
        <v>3.36</v>
      </c>
      <c r="I6" s="29">
        <v>4490.6508000000003</v>
      </c>
      <c r="J6" s="29" t="s">
        <v>44</v>
      </c>
      <c r="K6" s="29">
        <v>3.58</v>
      </c>
      <c r="L6" s="29">
        <v>713.01149999999996</v>
      </c>
      <c r="O6" s="10">
        <f>($O$2/$M$2)*F6</f>
        <v>1.9320892719218594</v>
      </c>
      <c r="R6" s="10">
        <f>($R$2/$P$2)*I6</f>
        <v>455.6900805932388</v>
      </c>
      <c r="U6" s="10">
        <f>($S$2/$U$2)*L6</f>
        <v>1870.1502337351851</v>
      </c>
      <c r="V6" s="3">
        <v>0</v>
      </c>
      <c r="W6" s="11" t="s">
        <v>33</v>
      </c>
      <c r="X6" s="2">
        <f>SLOPE(O6:O10,$V$6:$V$10)</f>
        <v>-1.9148792351056487E-4</v>
      </c>
      <c r="Y6" s="2">
        <f>RSQ(O6:O10,$V$6:$V$10)</f>
        <v>7.4242215161174283E-2</v>
      </c>
      <c r="Z6" s="2">
        <f>SLOPE($R6:$R10,$V$6:$V$10)</f>
        <v>4.2391204914496772</v>
      </c>
      <c r="AA6" s="2">
        <f>RSQ(R6:R10,$V$6:$V$10)</f>
        <v>0.86490026174509427</v>
      </c>
      <c r="AB6" s="2">
        <f>SLOPE(U6:U10,$V$6:$V$10)</f>
        <v>1.5704811969390107</v>
      </c>
      <c r="AC6" s="2">
        <f>RSQ(U6:U10,$V$6:$V$10)</f>
        <v>0.75605410420244756</v>
      </c>
      <c r="AD6" s="7">
        <v>43109</v>
      </c>
      <c r="AE6" s="2"/>
    </row>
    <row r="7" spans="1:33" x14ac:dyDescent="0.35">
      <c r="A7" s="11" t="s">
        <v>46</v>
      </c>
      <c r="B7" s="27">
        <v>43446</v>
      </c>
      <c r="C7" s="28">
        <v>0.37435185185185182</v>
      </c>
      <c r="D7" s="28" t="s">
        <v>42</v>
      </c>
      <c r="E7" s="29">
        <v>2.4430000000000001</v>
      </c>
      <c r="F7" s="29">
        <v>20.3139</v>
      </c>
      <c r="G7" s="29" t="s">
        <v>43</v>
      </c>
      <c r="H7" s="29">
        <v>3.363</v>
      </c>
      <c r="I7" s="29">
        <v>5134.6580999999996</v>
      </c>
      <c r="J7" s="29" t="s">
        <v>44</v>
      </c>
      <c r="K7" s="29">
        <v>3.5859999999999999</v>
      </c>
      <c r="L7" s="29">
        <v>729.72919999999999</v>
      </c>
      <c r="O7" s="10">
        <f>($O$2/$M$2)*F7</f>
        <v>1.9400830570579362</v>
      </c>
      <c r="R7" s="10">
        <f t="shared" ref="R6:R15" si="0">($R$2/$P$2)*I7</f>
        <v>521.04090645563576</v>
      </c>
      <c r="U7" s="10">
        <f>($S$2/$U$2)*L7</f>
        <v>1913.9989101766096</v>
      </c>
      <c r="V7" s="3">
        <v>10</v>
      </c>
      <c r="W7" s="13" t="s">
        <v>34</v>
      </c>
      <c r="X7" s="2">
        <f>SLOPE($O11:$O15,$V$6:$V$10)</f>
        <v>-1.8461154919995114E-4</v>
      </c>
      <c r="Y7" s="2">
        <f>RSQ(O11:O15,$V$6:$V$10)</f>
        <v>3.519378040758727E-2</v>
      </c>
      <c r="Z7" s="2">
        <f>SLOPE($R11:$R15,$V$6:$V$10)</f>
        <v>3.8223850283186471</v>
      </c>
      <c r="AA7" s="2">
        <f>RSQ(R11:R15,$V$6:$V$10)</f>
        <v>0.89132651505558125</v>
      </c>
      <c r="AB7" s="2">
        <f>SLOPE(U11:U15,$V$6:$V$10)</f>
        <v>1.6285073769107543</v>
      </c>
      <c r="AC7" s="2">
        <f>RSQ(U11:U15,$V$6:$V$10)</f>
        <v>0.51254835271402777</v>
      </c>
      <c r="AD7" s="7">
        <v>43109</v>
      </c>
      <c r="AE7" s="2"/>
    </row>
    <row r="8" spans="1:33" x14ac:dyDescent="0.35">
      <c r="A8" s="11" t="s">
        <v>47</v>
      </c>
      <c r="B8" s="27">
        <v>43446</v>
      </c>
      <c r="C8" s="28">
        <v>0.37799768518518517</v>
      </c>
      <c r="D8" s="28" t="s">
        <v>42</v>
      </c>
      <c r="E8" s="29">
        <v>2.44</v>
      </c>
      <c r="F8" s="29">
        <v>19.999700000000001</v>
      </c>
      <c r="G8" s="29" t="s">
        <v>43</v>
      </c>
      <c r="H8" s="29">
        <v>3.36</v>
      </c>
      <c r="I8" s="29">
        <v>5073.1516000000001</v>
      </c>
      <c r="J8" s="29" t="s">
        <v>44</v>
      </c>
      <c r="K8" s="29">
        <v>3.5760000000000001</v>
      </c>
      <c r="L8" s="29">
        <v>732.61199999999997</v>
      </c>
      <c r="O8" s="10">
        <f>($O$2/$M$2)*F8</f>
        <v>1.9100753236080519</v>
      </c>
      <c r="R8" s="10">
        <f t="shared" si="0"/>
        <v>514.79951669048023</v>
      </c>
      <c r="U8" s="10">
        <f>($S$2/$U$2)*L8</f>
        <v>1921.5601754490656</v>
      </c>
      <c r="V8" s="3">
        <v>20</v>
      </c>
      <c r="W8" s="15" t="s">
        <v>35</v>
      </c>
      <c r="X8" s="2">
        <f>SLOPE($O20:$O24,$V$6:$V$10)</f>
        <v>4.5546429287873557E-4</v>
      </c>
      <c r="Y8" s="2">
        <f>RSQ(O20:O24,$V$6:$V$10)</f>
        <v>0.49913349272812313</v>
      </c>
      <c r="Z8" s="2">
        <f>SLOPE($R20:$R24,$V$6:$V$10)</f>
        <v>6.7277620354208789</v>
      </c>
      <c r="AA8" s="2">
        <f>RSQ(R20:R24,$V$6:$V$10)</f>
        <v>0.92802378239824979</v>
      </c>
      <c r="AB8" s="2">
        <f>SLOPE($U20:$U24,$V$6:$V$10)</f>
        <v>4.8027201384379099</v>
      </c>
      <c r="AC8" s="2">
        <f>RSQ(U20:U24,$V$6:$V$10)</f>
        <v>0.94671233216570261</v>
      </c>
      <c r="AD8" s="7">
        <v>43109</v>
      </c>
      <c r="AE8" s="2"/>
    </row>
    <row r="9" spans="1:33" x14ac:dyDescent="0.35">
      <c r="A9" s="11" t="s">
        <v>48</v>
      </c>
      <c r="B9" s="27">
        <v>43446</v>
      </c>
      <c r="C9" s="28">
        <v>0.38208333333333333</v>
      </c>
      <c r="D9" s="28" t="s">
        <v>42</v>
      </c>
      <c r="E9" s="29">
        <v>2.4430000000000001</v>
      </c>
      <c r="F9" s="29">
        <v>20.218800000000002</v>
      </c>
      <c r="G9" s="29" t="s">
        <v>43</v>
      </c>
      <c r="H9" s="29">
        <v>3.36</v>
      </c>
      <c r="I9" s="29">
        <v>5903.6498000000001</v>
      </c>
      <c r="J9" s="29" t="s">
        <v>44</v>
      </c>
      <c r="K9" s="29">
        <v>3.5859999999999999</v>
      </c>
      <c r="L9" s="29">
        <v>728.89919999999995</v>
      </c>
      <c r="O9" s="10">
        <f t="shared" ref="O9:O15" si="1">($O$2/$M$2)*F9</f>
        <v>1.9310005126560139</v>
      </c>
      <c r="R9" s="10">
        <f>($R$2/$P$2)*I9</f>
        <v>599.07456022994654</v>
      </c>
      <c r="U9" s="10">
        <f>($S$2/$U$2)*L9</f>
        <v>1911.8219120580654</v>
      </c>
      <c r="V9" s="3">
        <v>30</v>
      </c>
      <c r="W9" s="18" t="s">
        <v>36</v>
      </c>
      <c r="X9" s="2">
        <f>SLOPE($O25:$O29,$V$6:$V$10)</f>
        <v>-4.4726994682526321E-3</v>
      </c>
      <c r="Y9" s="2">
        <f>RSQ(O25:O29,$V$6:$V$10)</f>
        <v>0.9703864743208267</v>
      </c>
      <c r="Z9" s="2">
        <f>SLOPE($R25:$R29,$V$6:$V$10)</f>
        <v>13.493132233010364</v>
      </c>
      <c r="AA9" s="2">
        <f>RSQ(R25:R29,$V$6:$V$10)</f>
        <v>0.96952922743110159</v>
      </c>
      <c r="AB9" s="2">
        <f>SLOPE(U25:U29,$V$6:$V$10)</f>
        <v>0.7081040470619655</v>
      </c>
      <c r="AC9" s="2">
        <f>RSQ(U25:U29,$V$6:$V$10)</f>
        <v>0.44649625457181541</v>
      </c>
      <c r="AD9" s="7">
        <v>43109</v>
      </c>
      <c r="AE9" s="2"/>
    </row>
    <row r="10" spans="1:33" x14ac:dyDescent="0.35">
      <c r="A10" s="11" t="s">
        <v>49</v>
      </c>
      <c r="B10" s="27">
        <v>43446</v>
      </c>
      <c r="C10" s="28">
        <v>0.38615740740740739</v>
      </c>
      <c r="D10" s="28" t="s">
        <v>42</v>
      </c>
      <c r="E10" s="29">
        <v>2.4359999999999999</v>
      </c>
      <c r="F10" s="29">
        <v>20.177499999999998</v>
      </c>
      <c r="G10" s="29" t="s">
        <v>43</v>
      </c>
      <c r="H10" s="29">
        <v>3.3559999999999999</v>
      </c>
      <c r="I10" s="29">
        <v>5274.2737999999999</v>
      </c>
      <c r="J10" s="29" t="s">
        <v>44</v>
      </c>
      <c r="K10" s="29">
        <v>3.5760000000000001</v>
      </c>
      <c r="L10" s="29">
        <v>743.36450000000002</v>
      </c>
      <c r="O10" s="10">
        <f t="shared" si="1"/>
        <v>1.9270561479472923</v>
      </c>
      <c r="Q10" s="10">
        <f>($R$2/$P$2)*I10</f>
        <v>535.20844974024874</v>
      </c>
      <c r="U10" s="10">
        <f>($S$2/$U$2)*L10</f>
        <v>1949.7627926414077</v>
      </c>
      <c r="V10" s="3">
        <v>40</v>
      </c>
      <c r="W10" s="20" t="s">
        <v>37</v>
      </c>
      <c r="X10" s="2">
        <f>SLOPE($O34:$O38,$V$6:$V$10)</f>
        <v>-2.6790163303714288E-3</v>
      </c>
      <c r="Y10" s="2">
        <f>RSQ(O34:O38,$V$6:$V$10)</f>
        <v>0.9101816335536751</v>
      </c>
      <c r="Z10" s="2">
        <f>SLOPE($R34:$R38,$V$6:$V$10)</f>
        <v>3.977504979979761</v>
      </c>
      <c r="AA10" s="2">
        <f>RSQ(R34:R38,$V$6:$V$10)</f>
        <v>0.86984838568672496</v>
      </c>
      <c r="AB10" s="2">
        <f>SLOPE(U34:U38,$V$6:$V$10)</f>
        <v>0.45002485444252899</v>
      </c>
      <c r="AC10" s="2">
        <f>RSQ(U34:U38,$V$6:$V$10)</f>
        <v>0.24061383268746531</v>
      </c>
      <c r="AD10" s="7">
        <v>43109</v>
      </c>
      <c r="AE10" s="2"/>
    </row>
    <row r="11" spans="1:33" x14ac:dyDescent="0.35">
      <c r="A11" s="11" t="s">
        <v>50</v>
      </c>
      <c r="B11" s="27">
        <v>43446</v>
      </c>
      <c r="C11" s="28">
        <v>0.38980324074074074</v>
      </c>
      <c r="D11" s="28" t="s">
        <v>42</v>
      </c>
      <c r="E11" s="29">
        <v>2.456</v>
      </c>
      <c r="F11" s="29">
        <v>40.652999999999999</v>
      </c>
      <c r="G11" s="29" t="s">
        <v>43</v>
      </c>
      <c r="H11" s="29">
        <v>3.3730000000000002</v>
      </c>
      <c r="I11" s="29">
        <v>9880.1173999999992</v>
      </c>
      <c r="J11" s="29" t="s">
        <v>44</v>
      </c>
      <c r="K11" s="29">
        <v>3.6</v>
      </c>
      <c r="L11" s="29">
        <v>1308.3198</v>
      </c>
      <c r="N11" s="12">
        <f>($O$2/$M$2)*F11</f>
        <v>3.8825728451245833</v>
      </c>
      <c r="Q11" s="12">
        <f>($R$2/$P$2)*I11</f>
        <v>1002.5877528211857</v>
      </c>
      <c r="T11" s="12">
        <f>($S$2/$U$2)*L11</f>
        <v>3431.5780036792826</v>
      </c>
      <c r="V11" s="3"/>
      <c r="W11" s="21" t="s">
        <v>38</v>
      </c>
      <c r="X11" s="2">
        <f>SLOPE($O39:$O43,$V$6:$V$10)</f>
        <v>3.8466628903914279E-3</v>
      </c>
      <c r="Y11" s="2">
        <f>RSQ(O39:O43,$V$6:$V$10)</f>
        <v>0.80623271037265143</v>
      </c>
      <c r="Z11" s="2">
        <f>SLOPE($R39:$R43,$V$6:$V$10)</f>
        <v>-1.3613037665071726</v>
      </c>
      <c r="AA11" s="2">
        <f>RSQ(R39:R43,$V$6:$V$10)</f>
        <v>0.68263565837542917</v>
      </c>
      <c r="AB11" s="2">
        <f>SLOPE($U39:$U43,$V$6:$V$10)</f>
        <v>-0.91772798276335155</v>
      </c>
      <c r="AC11" s="2">
        <f>RSQ(U39:U43,$V$6:$V$10)</f>
        <v>0.92828647294028122</v>
      </c>
      <c r="AD11" s="7">
        <v>43109</v>
      </c>
      <c r="AE11" s="2"/>
    </row>
    <row r="12" spans="1:33" x14ac:dyDescent="0.35">
      <c r="A12" s="11" t="s">
        <v>51</v>
      </c>
      <c r="B12" s="27">
        <v>43446</v>
      </c>
      <c r="C12" s="28">
        <v>0.3938888888888889</v>
      </c>
      <c r="D12" s="28" t="s">
        <v>42</v>
      </c>
      <c r="E12" s="29">
        <v>2.4460000000000002</v>
      </c>
      <c r="F12" s="29">
        <v>19.924099999999999</v>
      </c>
      <c r="G12" s="29" t="s">
        <v>43</v>
      </c>
      <c r="H12" s="29">
        <v>3.363</v>
      </c>
      <c r="I12" s="29">
        <v>5451.2312000000002</v>
      </c>
      <c r="J12" s="29" t="s">
        <v>44</v>
      </c>
      <c r="K12" s="29">
        <v>3.59</v>
      </c>
      <c r="L12" s="29">
        <v>732.7088</v>
      </c>
      <c r="O12" s="12">
        <f t="shared" si="1"/>
        <v>1.9028551305819179</v>
      </c>
      <c r="R12" s="12">
        <f t="shared" si="0"/>
        <v>553.16525276478365</v>
      </c>
      <c r="U12" s="12">
        <f>($S$2/$U$2)*L12</f>
        <v>1921.8140711332524</v>
      </c>
      <c r="V12" s="3"/>
      <c r="W12" s="23" t="s">
        <v>39</v>
      </c>
      <c r="X12" s="2">
        <f>SLOPE($O48:$O52,$V$6:$V$10)</f>
        <v>1.8209021195273413E-3</v>
      </c>
      <c r="Y12" s="2">
        <f>RSQ(O48:O52,$V$6:$V$10)</f>
        <v>0.56658942317651939</v>
      </c>
      <c r="Z12" s="2">
        <f>SLOPE($R48:$R52,$V$6:$V$10)</f>
        <v>-2.5018240970835017</v>
      </c>
      <c r="AA12" s="2">
        <f>RSQ(R48:R52,$V$6:$V$10)</f>
        <v>0.88057368795247315</v>
      </c>
      <c r="AB12" s="2">
        <f>SLOPE(U48:U52,$V$6:$V$10)</f>
        <v>-2.1233442950343986</v>
      </c>
      <c r="AC12" s="2">
        <f>RSQ(U48:U52,$V$6:$V$10)</f>
        <v>0.88925794033389016</v>
      </c>
      <c r="AD12" s="7">
        <v>43109</v>
      </c>
      <c r="AE12" s="2"/>
    </row>
    <row r="13" spans="1:33" x14ac:dyDescent="0.35">
      <c r="A13" s="11" t="s">
        <v>52</v>
      </c>
      <c r="B13" s="27">
        <v>43446</v>
      </c>
      <c r="C13" s="28">
        <v>0.39753472222222225</v>
      </c>
      <c r="D13" s="28" t="s">
        <v>42</v>
      </c>
      <c r="E13" s="29">
        <v>2.4430000000000001</v>
      </c>
      <c r="F13" s="29">
        <v>20.201599999999999</v>
      </c>
      <c r="G13" s="29" t="s">
        <v>43</v>
      </c>
      <c r="H13" s="29">
        <v>3.36</v>
      </c>
      <c r="I13" s="29">
        <v>6066.5531000000001</v>
      </c>
      <c r="J13" s="29" t="s">
        <v>44</v>
      </c>
      <c r="K13" s="29">
        <v>3.5760000000000001</v>
      </c>
      <c r="L13" s="29">
        <v>752.90440000000001</v>
      </c>
      <c r="O13" s="12">
        <f t="shared" si="1"/>
        <v>1.9293578232373694</v>
      </c>
      <c r="R13" s="12">
        <f t="shared" si="0"/>
        <v>615.60521941767604</v>
      </c>
      <c r="U13" s="12">
        <f>($S$2/$U$2)*L13</f>
        <v>1974.784894269236</v>
      </c>
      <c r="V13" s="3"/>
      <c r="W13" s="25" t="s">
        <v>40</v>
      </c>
      <c r="X13" s="2">
        <f>SLOPE($O53:$O57,$V$6:$V$10)</f>
        <v>-1.1594118895493001E-3</v>
      </c>
      <c r="Y13" s="2">
        <f>RSQ(O53:O57,$V$6:$V$10)</f>
        <v>0.28432304023011434</v>
      </c>
      <c r="Z13" s="2">
        <f>SLOPE($R53:$R57,$V$6:$V$10)</f>
        <v>-0.55685533619631089</v>
      </c>
      <c r="AA13" s="2">
        <f>RSQ(R53:R57,$V$6:$V$10)</f>
        <v>0.59024981690954104</v>
      </c>
      <c r="AB13" s="2">
        <f>SLOPE(U53:U57,$V$6:$V$10)</f>
        <v>0.64238172702135443</v>
      </c>
      <c r="AC13" s="2">
        <f>RSQ(U53:U57,$V$6:$V$10)</f>
        <v>0.31651476562239256</v>
      </c>
      <c r="AD13" s="7">
        <v>43109</v>
      </c>
      <c r="AE13" s="2"/>
    </row>
    <row r="14" spans="1:33" x14ac:dyDescent="0.35">
      <c r="A14" s="11" t="s">
        <v>53</v>
      </c>
      <c r="B14" s="27">
        <v>43446</v>
      </c>
      <c r="C14" s="28">
        <v>0.40160879629629626</v>
      </c>
      <c r="D14" s="28" t="s">
        <v>42</v>
      </c>
      <c r="E14" s="29">
        <v>2.4460000000000002</v>
      </c>
      <c r="F14" s="29">
        <v>20.032</v>
      </c>
      <c r="G14" s="29" t="s">
        <v>43</v>
      </c>
      <c r="H14" s="29">
        <v>3.363</v>
      </c>
      <c r="I14" s="29">
        <v>6518.3613999999998</v>
      </c>
      <c r="J14" s="29" t="s">
        <v>44</v>
      </c>
      <c r="K14" s="29">
        <v>3.5859999999999999</v>
      </c>
      <c r="L14" s="29">
        <v>758.42740000000003</v>
      </c>
      <c r="O14" s="12">
        <f t="shared" si="1"/>
        <v>1.9131601415279476</v>
      </c>
      <c r="R14" s="12">
        <f t="shared" si="0"/>
        <v>661.452596514932</v>
      </c>
      <c r="U14" s="12">
        <f>($S$2/$U$2)*L14</f>
        <v>1989.2711118701013</v>
      </c>
      <c r="AD14" s="7">
        <v>43109</v>
      </c>
    </row>
    <row r="15" spans="1:33" x14ac:dyDescent="0.35">
      <c r="A15" s="11" t="s">
        <v>54</v>
      </c>
      <c r="B15" s="27">
        <v>43446</v>
      </c>
      <c r="C15" s="28">
        <v>0.4052546296296296</v>
      </c>
      <c r="D15" s="28" t="s">
        <v>42</v>
      </c>
      <c r="E15" s="29">
        <v>2.4430000000000001</v>
      </c>
      <c r="F15" s="29">
        <v>19.9162</v>
      </c>
      <c r="G15" s="29" t="s">
        <v>43</v>
      </c>
      <c r="H15" s="29">
        <v>3.363</v>
      </c>
      <c r="I15" s="29">
        <v>6556.2330000000002</v>
      </c>
      <c r="J15" s="29" t="s">
        <v>44</v>
      </c>
      <c r="K15" s="29">
        <v>3.5830000000000002</v>
      </c>
      <c r="L15" s="29">
        <v>751.56389999999999</v>
      </c>
      <c r="O15" s="12">
        <f t="shared" si="1"/>
        <v>1.9021006395117268</v>
      </c>
      <c r="R15" s="12">
        <f t="shared" si="0"/>
        <v>665.29562800965323</v>
      </c>
      <c r="U15" s="12">
        <f>($S$2/$U$2)*L15</f>
        <v>1971.2689111633224</v>
      </c>
      <c r="AD15" s="7">
        <v>43109</v>
      </c>
    </row>
    <row r="16" spans="1:33" x14ac:dyDescent="0.35">
      <c r="A16" s="5" t="s">
        <v>41</v>
      </c>
      <c r="B16" s="7">
        <v>43446</v>
      </c>
      <c r="C16" s="8">
        <v>0.40932870370370367</v>
      </c>
      <c r="D16" s="8" t="s">
        <v>42</v>
      </c>
      <c r="E16" s="9">
        <v>2.4460000000000002</v>
      </c>
      <c r="F16" s="9">
        <v>41.450600000000001</v>
      </c>
      <c r="G16" s="9" t="s">
        <v>43</v>
      </c>
      <c r="H16" s="9">
        <v>3.363</v>
      </c>
      <c r="I16" s="9">
        <v>4008.5770000000002</v>
      </c>
      <c r="J16" s="9" t="s">
        <v>44</v>
      </c>
      <c r="K16" s="9">
        <v>3.5859999999999999</v>
      </c>
      <c r="L16" s="9">
        <v>950.91970000000003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43446</v>
      </c>
      <c r="C17" s="8">
        <v>0.41340277777777779</v>
      </c>
      <c r="D17" s="8" t="s">
        <v>42</v>
      </c>
      <c r="E17" s="9">
        <v>2.4460000000000002</v>
      </c>
      <c r="F17" s="9">
        <v>41.378599999999999</v>
      </c>
      <c r="G17" s="9" t="s">
        <v>43</v>
      </c>
      <c r="H17" s="9">
        <v>3.363</v>
      </c>
      <c r="I17" s="9">
        <v>4003.4369999999999</v>
      </c>
      <c r="J17" s="9" t="s">
        <v>44</v>
      </c>
      <c r="K17" s="9">
        <v>3.59</v>
      </c>
      <c r="L17" s="9">
        <v>955.54179999999997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43446</v>
      </c>
      <c r="C18" s="8">
        <v>0.41747685185185185</v>
      </c>
      <c r="D18" s="8" t="s">
        <v>42</v>
      </c>
      <c r="E18" s="9">
        <v>2.44</v>
      </c>
      <c r="F18" s="9">
        <v>41.585799999999999</v>
      </c>
      <c r="G18" s="9" t="s">
        <v>43</v>
      </c>
      <c r="H18" s="9">
        <v>3.3559999999999999</v>
      </c>
      <c r="I18" s="9">
        <v>4019.1120000000001</v>
      </c>
      <c r="J18" s="9" t="s">
        <v>44</v>
      </c>
      <c r="K18" s="9">
        <v>3.58</v>
      </c>
      <c r="L18" s="9">
        <v>953.92899999999997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43446</v>
      </c>
      <c r="C19" s="8">
        <v>0.42156250000000001</v>
      </c>
      <c r="D19" s="8" t="s">
        <v>42</v>
      </c>
      <c r="E19" s="9">
        <v>2.44</v>
      </c>
      <c r="F19" s="9">
        <v>41.573599999999999</v>
      </c>
      <c r="G19" s="9" t="s">
        <v>43</v>
      </c>
      <c r="H19" s="9">
        <v>3.36</v>
      </c>
      <c r="I19" s="9">
        <v>4027.5387999999998</v>
      </c>
      <c r="J19" s="9" t="s">
        <v>44</v>
      </c>
      <c r="K19" s="9">
        <v>3.5830000000000002</v>
      </c>
      <c r="L19" s="9">
        <v>953.73140000000001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11" t="s">
        <v>55</v>
      </c>
      <c r="B20" s="27">
        <v>43446</v>
      </c>
      <c r="C20" s="28">
        <v>0.42563657407407413</v>
      </c>
      <c r="D20" s="28" t="s">
        <v>42</v>
      </c>
      <c r="E20" s="29">
        <v>2.4430000000000001</v>
      </c>
      <c r="F20" s="29">
        <v>20.236999999999998</v>
      </c>
      <c r="G20" s="29" t="s">
        <v>43</v>
      </c>
      <c r="H20" s="29">
        <v>3.363</v>
      </c>
      <c r="I20" s="29">
        <v>4800.4074000000001</v>
      </c>
      <c r="J20" s="29" t="s">
        <v>44</v>
      </c>
      <c r="K20" s="29">
        <v>3.5859999999999999</v>
      </c>
      <c r="L20" s="29">
        <v>751.01139999999998</v>
      </c>
      <c r="O20" s="14">
        <f t="shared" ref="O20:O29" si="2">($O$2/$M$2)*F20</f>
        <v>1.9327387072734161</v>
      </c>
      <c r="P20" s="3"/>
      <c r="R20" s="14">
        <f t="shared" ref="R20:R29" si="3">($R$2/$P$2)*I20</f>
        <v>487.12272060574821</v>
      </c>
      <c r="S20" s="3"/>
      <c r="U20" s="14">
        <f t="shared" ref="U20:U26" si="4">($S$2/$U$2)*L20</f>
        <v>1969.8197648253761</v>
      </c>
      <c r="AD20" s="7">
        <v>43109</v>
      </c>
    </row>
    <row r="21" spans="1:30" x14ac:dyDescent="0.35">
      <c r="A21" s="11" t="s">
        <v>56</v>
      </c>
      <c r="B21" s="27">
        <v>43446</v>
      </c>
      <c r="C21" s="28">
        <v>0.42972222222222217</v>
      </c>
      <c r="D21" s="28" t="s">
        <v>42</v>
      </c>
      <c r="E21" s="29">
        <v>2.4460000000000002</v>
      </c>
      <c r="F21" s="29">
        <v>20.348600000000001</v>
      </c>
      <c r="G21" s="29" t="s">
        <v>43</v>
      </c>
      <c r="H21" s="29">
        <v>3.363</v>
      </c>
      <c r="I21" s="29">
        <v>5841.7294000000002</v>
      </c>
      <c r="J21" s="29" t="s">
        <v>44</v>
      </c>
      <c r="K21" s="29">
        <v>3.5859999999999999</v>
      </c>
      <c r="L21" s="29">
        <v>763.21860000000004</v>
      </c>
      <c r="O21" s="14">
        <f t="shared" si="2"/>
        <v>1.9433970874548521</v>
      </c>
      <c r="P21" s="3"/>
      <c r="R21" s="14">
        <f t="shared" si="3"/>
        <v>592.79116984333143</v>
      </c>
      <c r="S21" s="3"/>
      <c r="U21" s="14">
        <f t="shared" si="4"/>
        <v>2001.8378990816288</v>
      </c>
      <c r="AD21" s="7">
        <v>43109</v>
      </c>
    </row>
    <row r="22" spans="1:30" x14ac:dyDescent="0.35">
      <c r="A22" s="11" t="s">
        <v>57</v>
      </c>
      <c r="B22" s="27">
        <v>43446</v>
      </c>
      <c r="C22" s="28">
        <v>0.43336805555555552</v>
      </c>
      <c r="D22" s="28" t="s">
        <v>42</v>
      </c>
      <c r="E22" s="29">
        <v>2.4460000000000002</v>
      </c>
      <c r="F22" s="29">
        <v>20.5106</v>
      </c>
      <c r="G22" s="29" t="s">
        <v>43</v>
      </c>
      <c r="H22" s="29">
        <v>3.363</v>
      </c>
      <c r="I22" s="29">
        <v>6827.76</v>
      </c>
      <c r="J22" s="29" t="s">
        <v>44</v>
      </c>
      <c r="K22" s="29">
        <v>3.5830000000000002</v>
      </c>
      <c r="L22" s="29">
        <v>795.56600000000003</v>
      </c>
      <c r="O22" s="14">
        <f t="shared" si="2"/>
        <v>1.9588689296537103</v>
      </c>
      <c r="P22" s="3"/>
      <c r="R22" s="14">
        <f t="shared" si="3"/>
        <v>692.84890837454827</v>
      </c>
      <c r="S22" s="3"/>
      <c r="U22" s="14">
        <f t="shared" si="4"/>
        <v>2086.6815484066756</v>
      </c>
      <c r="AD22" s="7">
        <v>43109</v>
      </c>
    </row>
    <row r="23" spans="1:30" x14ac:dyDescent="0.35">
      <c r="A23" s="11" t="s">
        <v>58</v>
      </c>
      <c r="B23" s="27">
        <v>43446</v>
      </c>
      <c r="C23" s="28">
        <v>0.43702546296296302</v>
      </c>
      <c r="D23" s="28" t="s">
        <v>42</v>
      </c>
      <c r="E23" s="29">
        <v>2.44</v>
      </c>
      <c r="F23" s="29">
        <v>20.462299999999999</v>
      </c>
      <c r="G23" s="29" t="s">
        <v>43</v>
      </c>
      <c r="H23" s="29">
        <v>3.3559999999999999</v>
      </c>
      <c r="I23" s="29">
        <v>6808.2034000000003</v>
      </c>
      <c r="J23" s="29" t="s">
        <v>44</v>
      </c>
      <c r="K23" s="29">
        <v>3.5760000000000001</v>
      </c>
      <c r="L23" s="29">
        <v>796.31479999999999</v>
      </c>
      <c r="O23" s="14">
        <f t="shared" si="2"/>
        <v>1.9542560285536801</v>
      </c>
      <c r="P23" s="3"/>
      <c r="R23" s="14">
        <f>($R$2/$P$2)*I23</f>
        <v>690.86439676876284</v>
      </c>
      <c r="S23" s="3"/>
      <c r="U23" s="14">
        <f t="shared" si="4"/>
        <v>2088.645567914104</v>
      </c>
      <c r="AD23" s="7">
        <v>43109</v>
      </c>
    </row>
    <row r="24" spans="1:30" x14ac:dyDescent="0.35">
      <c r="A24" s="11" t="s">
        <v>59</v>
      </c>
      <c r="B24" s="27">
        <v>43446</v>
      </c>
      <c r="C24" s="28">
        <v>0.44067129629629626</v>
      </c>
      <c r="D24" s="28" t="s">
        <v>42</v>
      </c>
      <c r="E24" s="29">
        <v>2.4460000000000002</v>
      </c>
      <c r="F24" s="29">
        <v>20.418600000000001</v>
      </c>
      <c r="G24" s="29" t="s">
        <v>43</v>
      </c>
      <c r="H24" s="29">
        <v>3.363</v>
      </c>
      <c r="I24" s="29">
        <v>7632.1459999999997</v>
      </c>
      <c r="J24" s="29" t="s">
        <v>44</v>
      </c>
      <c r="K24" s="29">
        <v>3.5859999999999999</v>
      </c>
      <c r="L24" s="29">
        <v>826.01729999999998</v>
      </c>
      <c r="O24" s="14">
        <f t="shared" si="2"/>
        <v>1.9500824513679389</v>
      </c>
      <c r="P24" s="3"/>
      <c r="R24" s="14">
        <f t="shared" si="3"/>
        <v>774.47420891407648</v>
      </c>
      <c r="S24" s="3"/>
      <c r="U24" s="14">
        <f t="shared" si="4"/>
        <v>2166.551937331034</v>
      </c>
      <c r="AD24" s="7">
        <v>43109</v>
      </c>
    </row>
    <row r="25" spans="1:30" x14ac:dyDescent="0.35">
      <c r="A25" s="11" t="s">
        <v>60</v>
      </c>
      <c r="B25" s="27">
        <v>43446</v>
      </c>
      <c r="C25" s="28">
        <v>0.44432870370370375</v>
      </c>
      <c r="D25" s="28" t="s">
        <v>42</v>
      </c>
      <c r="E25" s="29">
        <v>2.4460000000000002</v>
      </c>
      <c r="F25" s="29">
        <v>20.2668</v>
      </c>
      <c r="G25" s="29" t="s">
        <v>43</v>
      </c>
      <c r="H25" s="29">
        <v>3.363</v>
      </c>
      <c r="I25" s="29">
        <v>4469.4492</v>
      </c>
      <c r="J25" s="29" t="s">
        <v>44</v>
      </c>
      <c r="K25" s="29">
        <v>3.5859999999999999</v>
      </c>
      <c r="L25" s="29">
        <v>717.30840000000001</v>
      </c>
      <c r="O25" s="17">
        <f t="shared" si="2"/>
        <v>1.9355847621964162</v>
      </c>
      <c r="P25" s="3"/>
      <c r="R25" s="17">
        <f t="shared" si="3"/>
        <v>453.53864213966193</v>
      </c>
      <c r="S25" s="3"/>
      <c r="U25" s="17">
        <f t="shared" si="4"/>
        <v>1881.4205267659943</v>
      </c>
      <c r="AD25" s="7">
        <v>43109</v>
      </c>
    </row>
    <row r="26" spans="1:30" x14ac:dyDescent="0.35">
      <c r="A26" s="11" t="s">
        <v>61</v>
      </c>
      <c r="B26" s="27">
        <v>43446</v>
      </c>
      <c r="C26" s="28">
        <v>0.44840277777777776</v>
      </c>
      <c r="D26" s="28" t="s">
        <v>42</v>
      </c>
      <c r="E26" s="29">
        <v>2.4460000000000002</v>
      </c>
      <c r="F26" s="29">
        <v>19.5976</v>
      </c>
      <c r="G26" s="29" t="s">
        <v>43</v>
      </c>
      <c r="H26" s="29">
        <v>3.363</v>
      </c>
      <c r="I26" s="29">
        <v>6706.5977999999996</v>
      </c>
      <c r="J26" s="29" t="s">
        <v>44</v>
      </c>
      <c r="K26" s="29">
        <v>3.5859999999999999</v>
      </c>
      <c r="L26" s="29">
        <v>731.80790000000002</v>
      </c>
      <c r="O26" s="17">
        <f t="shared" si="2"/>
        <v>1.8716726831873056</v>
      </c>
      <c r="P26" s="3"/>
      <c r="R26" s="17">
        <f t="shared" si="3"/>
        <v>680.55393930617754</v>
      </c>
      <c r="S26" s="3"/>
      <c r="U26" s="17">
        <f t="shared" si="4"/>
        <v>1919.4511101633775</v>
      </c>
      <c r="AD26" s="7">
        <v>43109</v>
      </c>
    </row>
    <row r="27" spans="1:30" x14ac:dyDescent="0.35">
      <c r="A27" s="11" t="s">
        <v>62</v>
      </c>
      <c r="B27" s="27">
        <v>43446</v>
      </c>
      <c r="C27" s="28">
        <v>0.45204861111111111</v>
      </c>
      <c r="D27" s="28" t="s">
        <v>42</v>
      </c>
      <c r="E27" s="29">
        <v>2.4430000000000001</v>
      </c>
      <c r="F27" s="29">
        <v>19.4819</v>
      </c>
      <c r="G27" s="29" t="s">
        <v>43</v>
      </c>
      <c r="H27" s="29">
        <v>3.363</v>
      </c>
      <c r="I27" s="29">
        <v>7845.0770000000002</v>
      </c>
      <c r="J27" s="29" t="s">
        <v>44</v>
      </c>
      <c r="K27" s="29">
        <v>3.59</v>
      </c>
      <c r="L27" s="29">
        <v>730.08759999999995</v>
      </c>
      <c r="O27" s="17">
        <f t="shared" si="2"/>
        <v>1.8606227316909605</v>
      </c>
      <c r="P27" s="3"/>
      <c r="R27" s="17">
        <f t="shared" si="3"/>
        <v>796.08144333782616</v>
      </c>
      <c r="S27" s="3"/>
      <c r="U27" s="17">
        <f>($S$2/$U$2)*L27</f>
        <v>1914.9389537015325</v>
      </c>
      <c r="AD27" s="7">
        <v>43109</v>
      </c>
    </row>
    <row r="28" spans="1:30" x14ac:dyDescent="0.35">
      <c r="A28" s="11" t="s">
        <v>63</v>
      </c>
      <c r="B28" s="27">
        <v>43446</v>
      </c>
      <c r="C28" s="28">
        <v>0.45613425925925927</v>
      </c>
      <c r="D28" s="28" t="s">
        <v>42</v>
      </c>
      <c r="E28" s="29">
        <v>2.4460000000000002</v>
      </c>
      <c r="F28" s="29">
        <v>18.772400000000001</v>
      </c>
      <c r="G28" s="29" t="s">
        <v>43</v>
      </c>
      <c r="H28" s="29">
        <v>3.3660000000000001</v>
      </c>
      <c r="I28" s="29">
        <v>8652.6707999999999</v>
      </c>
      <c r="J28" s="29" t="s">
        <v>44</v>
      </c>
      <c r="K28" s="29">
        <v>3.5859999999999999</v>
      </c>
      <c r="L28" s="29">
        <v>726.73260000000005</v>
      </c>
      <c r="O28" s="17">
        <f t="shared" si="2"/>
        <v>1.7928617931718873</v>
      </c>
      <c r="P28" s="3"/>
      <c r="R28" s="17">
        <f t="shared" si="3"/>
        <v>878.032256304312</v>
      </c>
      <c r="S28" s="3"/>
      <c r="U28" s="17">
        <f>($S$2/$U$2)*L28</f>
        <v>1906.1391601018763</v>
      </c>
      <c r="AD28" s="7">
        <v>43109</v>
      </c>
    </row>
    <row r="29" spans="1:30" x14ac:dyDescent="0.35">
      <c r="A29" s="11" t="s">
        <v>64</v>
      </c>
      <c r="B29" s="27">
        <v>43446</v>
      </c>
      <c r="C29" s="28">
        <v>0.46020833333333333</v>
      </c>
      <c r="D29" s="28" t="s">
        <v>42</v>
      </c>
      <c r="E29" s="29">
        <v>2.4460000000000002</v>
      </c>
      <c r="F29" s="29">
        <v>18.337800000000001</v>
      </c>
      <c r="G29" s="29" t="s">
        <v>43</v>
      </c>
      <c r="H29" s="29">
        <v>3.3660000000000001</v>
      </c>
      <c r="I29" s="29">
        <v>10144.8946</v>
      </c>
      <c r="J29" s="29" t="s">
        <v>44</v>
      </c>
      <c r="K29" s="29">
        <v>3.59</v>
      </c>
      <c r="L29" s="29">
        <v>733.34460000000001</v>
      </c>
      <c r="O29" s="17">
        <f t="shared" si="2"/>
        <v>1.7513552337914937</v>
      </c>
      <c r="P29" s="3"/>
      <c r="R29" s="17">
        <f t="shared" si="3"/>
        <v>1029.4560952911129</v>
      </c>
      <c r="S29" s="3"/>
      <c r="U29" s="17">
        <f>($S$2/$U$2)*L29</f>
        <v>1923.4817041498432</v>
      </c>
      <c r="AD29" s="7">
        <v>43109</v>
      </c>
    </row>
    <row r="30" spans="1:30" x14ac:dyDescent="0.35">
      <c r="A30" s="5" t="s">
        <v>41</v>
      </c>
      <c r="B30" s="7">
        <v>43446</v>
      </c>
      <c r="C30" s="8">
        <v>0.46427083333333335</v>
      </c>
      <c r="D30" s="8" t="s">
        <v>42</v>
      </c>
      <c r="E30" s="9">
        <v>2.4460000000000002</v>
      </c>
      <c r="F30" s="9">
        <v>41.342799999999997</v>
      </c>
      <c r="G30" s="9" t="s">
        <v>43</v>
      </c>
      <c r="H30" s="9">
        <v>3.363</v>
      </c>
      <c r="I30" s="9">
        <v>4018.8112999999998</v>
      </c>
      <c r="J30" s="9" t="s">
        <v>44</v>
      </c>
      <c r="K30" s="9">
        <v>3.5859999999999999</v>
      </c>
      <c r="L30" s="9">
        <v>954.06299999999999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43446</v>
      </c>
      <c r="C31" s="8">
        <v>0.4679166666666667</v>
      </c>
      <c r="D31" s="8" t="s">
        <v>42</v>
      </c>
      <c r="E31" s="9">
        <v>2.4460000000000002</v>
      </c>
      <c r="F31" s="9">
        <v>41.061100000000003</v>
      </c>
      <c r="G31" s="9" t="s">
        <v>43</v>
      </c>
      <c r="H31" s="9">
        <v>3.363</v>
      </c>
      <c r="I31" s="9">
        <v>4024.2691</v>
      </c>
      <c r="J31" s="9" t="s">
        <v>44</v>
      </c>
      <c r="K31" s="9">
        <v>3.59</v>
      </c>
      <c r="L31" s="9">
        <v>953.64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43446</v>
      </c>
      <c r="C32" s="8">
        <v>0.47200231481481486</v>
      </c>
      <c r="D32" s="8" t="s">
        <v>42</v>
      </c>
      <c r="E32" s="9">
        <v>2.4430000000000001</v>
      </c>
      <c r="F32" s="9">
        <v>41.114699999999999</v>
      </c>
      <c r="G32" s="9" t="s">
        <v>43</v>
      </c>
      <c r="H32" s="9">
        <v>3.36</v>
      </c>
      <c r="I32" s="9">
        <v>4004.9870000000001</v>
      </c>
      <c r="J32" s="9" t="s">
        <v>44</v>
      </c>
      <c r="K32" s="9">
        <v>3.5830000000000002</v>
      </c>
      <c r="L32" s="9">
        <v>957.17100000000005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43446</v>
      </c>
      <c r="C33" s="8">
        <v>0.47607638888888887</v>
      </c>
      <c r="D33" s="8" t="s">
        <v>42</v>
      </c>
      <c r="E33" s="9">
        <v>2.4460000000000002</v>
      </c>
      <c r="F33" s="9">
        <v>41.309800000000003</v>
      </c>
      <c r="G33" s="9" t="s">
        <v>43</v>
      </c>
      <c r="H33" s="9">
        <v>3.363</v>
      </c>
      <c r="I33" s="9">
        <v>4009.8764000000001</v>
      </c>
      <c r="J33" s="9" t="s">
        <v>44</v>
      </c>
      <c r="K33" s="9">
        <v>3.5859999999999999</v>
      </c>
      <c r="L33" s="9">
        <v>962.10140000000001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11" t="s">
        <v>65</v>
      </c>
      <c r="B34" s="27">
        <v>43446</v>
      </c>
      <c r="C34" s="28">
        <v>0.47972222222222222</v>
      </c>
      <c r="D34" s="28" t="s">
        <v>42</v>
      </c>
      <c r="E34" s="29">
        <v>2.4460000000000002</v>
      </c>
      <c r="F34" s="29">
        <v>20.6143</v>
      </c>
      <c r="G34" s="29" t="s">
        <v>43</v>
      </c>
      <c r="H34" s="29">
        <v>3.363</v>
      </c>
      <c r="I34" s="29">
        <v>5295.7506000000003</v>
      </c>
      <c r="J34" s="29" t="s">
        <v>44</v>
      </c>
      <c r="K34" s="29">
        <v>3.5859999999999999</v>
      </c>
      <c r="L34" s="29">
        <v>720.64300000000003</v>
      </c>
      <c r="O34" s="19">
        <f>($O$2/$M$2)*F34</f>
        <v>1.9687728187649547</v>
      </c>
      <c r="R34" s="19">
        <f t="shared" ref="R34:R43" si="5">($R$2/$P$2)*I34</f>
        <v>537.38781419292116</v>
      </c>
      <c r="U34" s="19">
        <f>($S$2/$U$2)*L34</f>
        <v>1890.1668134239421</v>
      </c>
      <c r="AD34" s="7">
        <v>43109</v>
      </c>
    </row>
    <row r="35" spans="1:30" x14ac:dyDescent="0.35">
      <c r="A35" s="11" t="s">
        <v>66</v>
      </c>
      <c r="B35" s="27">
        <v>43446</v>
      </c>
      <c r="C35" s="28">
        <v>0.48336805555555556</v>
      </c>
      <c r="D35" s="28" t="s">
        <v>42</v>
      </c>
      <c r="E35" s="29">
        <v>2.4460000000000002</v>
      </c>
      <c r="F35" s="29">
        <v>20.060099999999998</v>
      </c>
      <c r="G35" s="29" t="s">
        <v>43</v>
      </c>
      <c r="H35" s="29">
        <v>3.363</v>
      </c>
      <c r="I35" s="29">
        <v>5631.9255999999996</v>
      </c>
      <c r="J35" s="29" t="s">
        <v>44</v>
      </c>
      <c r="K35" s="29">
        <v>3.5859999999999999</v>
      </c>
      <c r="L35" s="29">
        <v>711.40520000000004</v>
      </c>
      <c r="O35" s="19">
        <f>($O$2/$M$2)*F35</f>
        <v>1.915843837613058</v>
      </c>
      <c r="R35" s="19">
        <f t="shared" si="5"/>
        <v>571.50126893837398</v>
      </c>
      <c r="U35" s="19">
        <f>($S$2/$U$2)*L35</f>
        <v>1865.9370866534778</v>
      </c>
      <c r="AD35" s="7">
        <v>43109</v>
      </c>
    </row>
    <row r="36" spans="1:30" x14ac:dyDescent="0.35">
      <c r="A36" s="11" t="s">
        <v>67</v>
      </c>
      <c r="B36" s="27">
        <v>43446</v>
      </c>
      <c r="C36" s="28">
        <v>0.48702546296296295</v>
      </c>
      <c r="D36" s="28" t="s">
        <v>42</v>
      </c>
      <c r="E36" s="29">
        <v>2.4460000000000002</v>
      </c>
      <c r="F36" s="29">
        <v>19.884599999999999</v>
      </c>
      <c r="G36" s="29" t="s">
        <v>43</v>
      </c>
      <c r="H36" s="29">
        <v>3.363</v>
      </c>
      <c r="I36" s="29">
        <v>6551.6720999999998</v>
      </c>
      <c r="J36" s="29" t="s">
        <v>44</v>
      </c>
      <c r="K36" s="29">
        <v>3.5859999999999999</v>
      </c>
      <c r="L36" s="29">
        <v>722.4692</v>
      </c>
      <c r="O36" s="19">
        <f>($O$2/$M$2)*F36</f>
        <v>1.8990826752309617</v>
      </c>
      <c r="R36" s="19">
        <f t="shared" si="5"/>
        <v>664.8328093712995</v>
      </c>
      <c r="U36" s="19">
        <f>($S$2/$U$2)*L36</f>
        <v>1894.9567338625986</v>
      </c>
      <c r="AD36" s="7">
        <v>43109</v>
      </c>
    </row>
    <row r="37" spans="1:30" x14ac:dyDescent="0.35">
      <c r="A37" s="11" t="s">
        <v>68</v>
      </c>
      <c r="B37" s="27">
        <v>43446</v>
      </c>
      <c r="C37" s="28">
        <v>0.4906712962962963</v>
      </c>
      <c r="D37" s="28" t="s">
        <v>42</v>
      </c>
      <c r="E37" s="29">
        <v>2.44</v>
      </c>
      <c r="F37" s="29">
        <v>19.840599999999998</v>
      </c>
      <c r="G37" s="29" t="s">
        <v>43</v>
      </c>
      <c r="H37" s="29">
        <v>3.36</v>
      </c>
      <c r="I37" s="29">
        <v>6203.1442999999999</v>
      </c>
      <c r="J37" s="29" t="s">
        <v>44</v>
      </c>
      <c r="K37" s="29">
        <v>3.5830000000000002</v>
      </c>
      <c r="L37" s="29">
        <v>717.66520000000003</v>
      </c>
      <c r="O37" s="19">
        <f>($O$2/$M$2)*F37</f>
        <v>1.8948804464855928</v>
      </c>
      <c r="Q37" s="19">
        <f>($R$2/$P$2)*I37</f>
        <v>629.46585069551384</v>
      </c>
      <c r="U37" s="19">
        <f>($S$2/$U$2)*L37</f>
        <v>1882.3563736680383</v>
      </c>
      <c r="AD37" s="7">
        <v>43109</v>
      </c>
    </row>
    <row r="38" spans="1:30" x14ac:dyDescent="0.35">
      <c r="A38" s="11" t="s">
        <v>69</v>
      </c>
      <c r="B38" s="27">
        <v>43446</v>
      </c>
      <c r="C38" s="28">
        <v>0.49474537037037036</v>
      </c>
      <c r="D38" s="28" t="s">
        <v>42</v>
      </c>
      <c r="E38" s="29">
        <v>2.4430000000000001</v>
      </c>
      <c r="F38" s="29">
        <v>19.3215</v>
      </c>
      <c r="G38" s="29" t="s">
        <v>43</v>
      </c>
      <c r="H38" s="29">
        <v>3.36</v>
      </c>
      <c r="I38" s="29">
        <v>6792.5815000000002</v>
      </c>
      <c r="J38" s="29" t="s">
        <v>44</v>
      </c>
      <c r="K38" s="29">
        <v>3.5859999999999999</v>
      </c>
      <c r="L38" s="29">
        <v>726.09180000000003</v>
      </c>
      <c r="O38" s="19">
        <f>($O$2/$M$2)*F38</f>
        <v>1.8453036978101158</v>
      </c>
      <c r="R38" s="19">
        <f t="shared" si="5"/>
        <v>689.27915997635409</v>
      </c>
      <c r="U38" s="19">
        <f>($S$2/$U$2)*L38</f>
        <v>1904.4584126387883</v>
      </c>
      <c r="AD38" s="7">
        <v>43109</v>
      </c>
    </row>
    <row r="39" spans="1:30" x14ac:dyDescent="0.35">
      <c r="A39" s="11" t="s">
        <v>70</v>
      </c>
      <c r="B39" s="27">
        <v>43446</v>
      </c>
      <c r="C39" s="28">
        <v>0.49840277777777775</v>
      </c>
      <c r="D39" s="28" t="s">
        <v>42</v>
      </c>
      <c r="E39" s="29">
        <v>2.4460000000000002</v>
      </c>
      <c r="F39" s="29">
        <v>18.583600000000001</v>
      </c>
      <c r="G39" s="29" t="s">
        <v>43</v>
      </c>
      <c r="H39" s="29">
        <v>3.363</v>
      </c>
      <c r="I39" s="29">
        <v>5607.6293999999998</v>
      </c>
      <c r="J39" s="29" t="s">
        <v>44</v>
      </c>
      <c r="K39" s="29">
        <v>3.5859999999999999</v>
      </c>
      <c r="L39" s="29">
        <v>726.14940000000001</v>
      </c>
      <c r="O39" s="26">
        <f>($O$2/$M$2)*F39</f>
        <v>1.7748304116463043</v>
      </c>
      <c r="R39" s="16">
        <f t="shared" si="5"/>
        <v>569.03580506037451</v>
      </c>
      <c r="U39" s="16">
        <f>($S$2/$U$2)*L39</f>
        <v>1904.6094910624365</v>
      </c>
      <c r="AD39" s="7">
        <v>43109</v>
      </c>
    </row>
    <row r="40" spans="1:30" x14ac:dyDescent="0.35">
      <c r="A40" s="11" t="s">
        <v>71</v>
      </c>
      <c r="B40" s="27">
        <v>43446</v>
      </c>
      <c r="C40" s="28">
        <v>0.50247685185185187</v>
      </c>
      <c r="D40" s="28" t="s">
        <v>42</v>
      </c>
      <c r="E40" s="29">
        <v>2.4460000000000002</v>
      </c>
      <c r="F40" s="29">
        <v>18.618400000000001</v>
      </c>
      <c r="G40" s="29" t="s">
        <v>43</v>
      </c>
      <c r="H40" s="29">
        <v>3.3660000000000001</v>
      </c>
      <c r="I40" s="29">
        <v>5403.0861999999997</v>
      </c>
      <c r="J40" s="29" t="s">
        <v>44</v>
      </c>
      <c r="K40" s="29">
        <v>3.593</v>
      </c>
      <c r="L40" s="29">
        <v>720.66420000000005</v>
      </c>
      <c r="O40" s="16">
        <f>($O$2/$M$2)*F40</f>
        <v>1.7781539925630963</v>
      </c>
      <c r="R40" s="16">
        <f t="shared" si="5"/>
        <v>548.27972505237233</v>
      </c>
      <c r="U40" s="16">
        <f>($S$2/$U$2)*L40</f>
        <v>1890.2224186770904</v>
      </c>
      <c r="AD40" s="7">
        <v>43109</v>
      </c>
    </row>
    <row r="41" spans="1:30" x14ac:dyDescent="0.35">
      <c r="A41" s="11" t="s">
        <v>72</v>
      </c>
      <c r="B41" s="27">
        <v>43446</v>
      </c>
      <c r="C41" s="28">
        <v>0.50613425925925926</v>
      </c>
      <c r="D41" s="28" t="s">
        <v>42</v>
      </c>
      <c r="E41" s="29">
        <v>2.4460000000000002</v>
      </c>
      <c r="F41" s="29">
        <v>18.602799999999998</v>
      </c>
      <c r="G41" s="29" t="s">
        <v>43</v>
      </c>
      <c r="H41" s="29">
        <v>3.363</v>
      </c>
      <c r="I41" s="29">
        <v>5016.2123000000001</v>
      </c>
      <c r="J41" s="29" t="s">
        <v>44</v>
      </c>
      <c r="K41" s="29">
        <v>3.5859999999999999</v>
      </c>
      <c r="L41" s="29">
        <v>716.56280000000004</v>
      </c>
      <c r="O41" s="16">
        <f>($O$2/$M$2)*F41</f>
        <v>1.7766641114624651</v>
      </c>
      <c r="R41" s="16">
        <f t="shared" si="5"/>
        <v>509.02158485798884</v>
      </c>
      <c r="U41" s="16">
        <f>($S$2/$U$2)*L41</f>
        <v>1879.4649005043241</v>
      </c>
      <c r="AD41" s="7">
        <v>43109</v>
      </c>
    </row>
    <row r="42" spans="1:30" x14ac:dyDescent="0.35">
      <c r="A42" s="11" t="s">
        <v>73</v>
      </c>
      <c r="B42" s="27">
        <v>43446</v>
      </c>
      <c r="C42" s="28">
        <v>0.51020833333333326</v>
      </c>
      <c r="D42" s="28" t="s">
        <v>42</v>
      </c>
      <c r="E42" s="29">
        <v>2.44</v>
      </c>
      <c r="F42" s="29">
        <v>19.553699999999999</v>
      </c>
      <c r="G42" s="29" t="s">
        <v>43</v>
      </c>
      <c r="H42" s="29">
        <v>3.36</v>
      </c>
      <c r="I42" s="29">
        <v>4749.3981999999996</v>
      </c>
      <c r="J42" s="29" t="s">
        <v>44</v>
      </c>
      <c r="K42" s="29">
        <v>3.58</v>
      </c>
      <c r="L42" s="29">
        <v>712.74379999999996</v>
      </c>
      <c r="O42" s="16">
        <f>($O$2/$M$2)*F42</f>
        <v>1.8674800049618125</v>
      </c>
      <c r="Q42" s="16">
        <f>($R$2/$P$2)*I42</f>
        <v>481.94654737513389</v>
      </c>
      <c r="U42" s="16">
        <f>($S$2/$U$2)*L42</f>
        <v>1869.4480862697221</v>
      </c>
      <c r="AD42" s="7">
        <v>43109</v>
      </c>
    </row>
    <row r="43" spans="1:30" x14ac:dyDescent="0.35">
      <c r="A43" s="11" t="s">
        <v>74</v>
      </c>
      <c r="B43" s="27">
        <v>43446</v>
      </c>
      <c r="C43" s="28">
        <v>0.51428240740740738</v>
      </c>
      <c r="D43" s="28" t="s">
        <v>42</v>
      </c>
      <c r="E43" s="29">
        <v>2.4460000000000002</v>
      </c>
      <c r="F43" s="29">
        <v>20.129799999999999</v>
      </c>
      <c r="G43" s="29" t="s">
        <v>43</v>
      </c>
      <c r="H43" s="29">
        <v>3.3660000000000001</v>
      </c>
      <c r="I43" s="29">
        <v>5083.4620000000004</v>
      </c>
      <c r="J43" s="29" t="s">
        <v>44</v>
      </c>
      <c r="K43" s="29">
        <v>3.59</v>
      </c>
      <c r="L43" s="29">
        <v>712.61500000000001</v>
      </c>
      <c r="O43" s="16">
        <f t="shared" ref="O43" si="6">($O$2/$M$2)*F43</f>
        <v>1.9225005499665175</v>
      </c>
      <c r="R43" s="16">
        <f t="shared" si="5"/>
        <v>515.84576749380437</v>
      </c>
      <c r="U43" s="16">
        <f>($S$2/$U$2)*L43</f>
        <v>1869.1102581279531</v>
      </c>
      <c r="AD43" s="7">
        <v>43109</v>
      </c>
    </row>
    <row r="44" spans="1:30" x14ac:dyDescent="0.35">
      <c r="A44" s="5" t="s">
        <v>41</v>
      </c>
      <c r="B44" s="7">
        <v>43446</v>
      </c>
      <c r="C44" s="8">
        <v>0.5183564814814815</v>
      </c>
      <c r="D44" s="8" t="s">
        <v>42</v>
      </c>
      <c r="E44" s="9">
        <v>2.4460000000000002</v>
      </c>
      <c r="F44" s="9">
        <v>41.374299999999998</v>
      </c>
      <c r="G44" s="9" t="s">
        <v>43</v>
      </c>
      <c r="H44" s="9">
        <v>3.363</v>
      </c>
      <c r="I44" s="9">
        <v>3990.5275999999999</v>
      </c>
      <c r="J44" s="9" t="s">
        <v>44</v>
      </c>
      <c r="K44" s="9">
        <v>3.5859999999999999</v>
      </c>
      <c r="L44" s="9">
        <v>948.04960000000005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43446</v>
      </c>
      <c r="C45" s="8">
        <v>0.52244212962962966</v>
      </c>
      <c r="D45" s="8" t="s">
        <v>42</v>
      </c>
      <c r="E45" s="9">
        <v>2.4430000000000001</v>
      </c>
      <c r="F45" s="9">
        <v>41.262799999999999</v>
      </c>
      <c r="G45" s="9" t="s">
        <v>43</v>
      </c>
      <c r="H45" s="9">
        <v>3.36</v>
      </c>
      <c r="I45" s="9">
        <v>3990.6992</v>
      </c>
      <c r="J45" s="9" t="s">
        <v>44</v>
      </c>
      <c r="K45" s="9">
        <v>3.5859999999999999</v>
      </c>
      <c r="L45" s="9">
        <v>946.14400000000001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43446</v>
      </c>
      <c r="C46" s="8">
        <v>0.52651620370370367</v>
      </c>
      <c r="D46" s="8" t="s">
        <v>42</v>
      </c>
      <c r="E46" s="9">
        <v>2.4460000000000002</v>
      </c>
      <c r="F46" s="9">
        <v>41.324100000000001</v>
      </c>
      <c r="G46" s="9" t="s">
        <v>43</v>
      </c>
      <c r="H46" s="9">
        <v>3.363</v>
      </c>
      <c r="I46" s="9">
        <v>4013.4612000000002</v>
      </c>
      <c r="J46" s="9" t="s">
        <v>44</v>
      </c>
      <c r="K46" s="9">
        <v>3.5859999999999999</v>
      </c>
      <c r="L46" s="9">
        <v>958.82560000000001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43446</v>
      </c>
      <c r="C47" s="8">
        <v>0.53057870370370364</v>
      </c>
      <c r="D47" s="8" t="s">
        <v>42</v>
      </c>
      <c r="E47" s="9">
        <v>2.4460000000000002</v>
      </c>
      <c r="F47" s="9">
        <v>41.2562</v>
      </c>
      <c r="G47" s="9" t="s">
        <v>43</v>
      </c>
      <c r="H47" s="9">
        <v>3.363</v>
      </c>
      <c r="I47" s="9">
        <v>4001.8092999999999</v>
      </c>
      <c r="J47" s="9" t="s">
        <v>44</v>
      </c>
      <c r="K47" s="9">
        <v>3.59</v>
      </c>
      <c r="L47" s="9">
        <v>948.8904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11" t="s">
        <v>75</v>
      </c>
      <c r="B48" s="27">
        <v>43446</v>
      </c>
      <c r="C48" s="28">
        <v>0.53466435185185179</v>
      </c>
      <c r="D48" s="28" t="s">
        <v>42</v>
      </c>
      <c r="E48" s="29">
        <v>2.4460000000000002</v>
      </c>
      <c r="F48" s="29">
        <v>19.618400000000001</v>
      </c>
      <c r="G48" s="29" t="s">
        <v>43</v>
      </c>
      <c r="H48" s="29">
        <v>3.363</v>
      </c>
      <c r="I48" s="29">
        <v>5721.8968000000004</v>
      </c>
      <c r="J48" s="29" t="s">
        <v>44</v>
      </c>
      <c r="K48" s="29">
        <v>3.5859999999999999</v>
      </c>
      <c r="L48" s="29">
        <v>690.26300000000003</v>
      </c>
      <c r="O48" s="22">
        <f t="shared" ref="O48:O57" si="7">($O$2/$M$2)*F48</f>
        <v>1.8736591913214802</v>
      </c>
      <c r="R48" s="22">
        <f t="shared" ref="R48:R57" si="8">($R$2/$P$2)*I48</f>
        <v>580.63112231710272</v>
      </c>
      <c r="T48" s="22">
        <f>($S$2/$U$2)*L48</f>
        <v>1810.4834365066345</v>
      </c>
      <c r="AD48" s="7">
        <v>43109</v>
      </c>
    </row>
    <row r="49" spans="1:30" x14ac:dyDescent="0.35">
      <c r="A49" s="11" t="s">
        <v>76</v>
      </c>
      <c r="B49" s="27">
        <v>43446</v>
      </c>
      <c r="C49" s="28">
        <v>0.53873842592592591</v>
      </c>
      <c r="D49" s="28" t="s">
        <v>42</v>
      </c>
      <c r="E49" s="29">
        <v>2.44</v>
      </c>
      <c r="F49" s="29">
        <v>19.383600000000001</v>
      </c>
      <c r="G49" s="29" t="s">
        <v>43</v>
      </c>
      <c r="H49" s="29">
        <v>3.36</v>
      </c>
      <c r="I49" s="29">
        <v>5455.8425999999999</v>
      </c>
      <c r="J49" s="29" t="s">
        <v>44</v>
      </c>
      <c r="K49" s="29">
        <v>3.5830000000000002</v>
      </c>
      <c r="L49" s="29">
        <v>731.23580000000004</v>
      </c>
      <c r="O49" s="22">
        <f t="shared" si="7"/>
        <v>1.8512345706530116</v>
      </c>
      <c r="R49" s="22">
        <f t="shared" si="8"/>
        <v>553.63319590515152</v>
      </c>
      <c r="U49" s="22">
        <f>($S$2/$U$2)*L49</f>
        <v>1917.950555195162</v>
      </c>
      <c r="AD49" s="7">
        <v>43109</v>
      </c>
    </row>
    <row r="50" spans="1:30" x14ac:dyDescent="0.35">
      <c r="A50" s="11" t="s">
        <v>77</v>
      </c>
      <c r="B50" s="27">
        <v>43446</v>
      </c>
      <c r="C50" s="28">
        <v>0.54281250000000003</v>
      </c>
      <c r="D50" s="28" t="s">
        <v>42</v>
      </c>
      <c r="E50" s="29">
        <v>2.44</v>
      </c>
      <c r="F50" s="29">
        <v>19.497499999999999</v>
      </c>
      <c r="G50" s="29" t="s">
        <v>43</v>
      </c>
      <c r="H50" s="29">
        <v>3.3559999999999999</v>
      </c>
      <c r="I50" s="29">
        <v>5093.3491999999997</v>
      </c>
      <c r="J50" s="29" t="s">
        <v>44</v>
      </c>
      <c r="K50" s="29">
        <v>3.5830000000000002</v>
      </c>
      <c r="L50" s="29">
        <v>727.63319999999999</v>
      </c>
      <c r="O50" s="22">
        <f t="shared" si="7"/>
        <v>1.8621126127915912</v>
      </c>
      <c r="R50" s="22">
        <f t="shared" si="8"/>
        <v>516.84907395549612</v>
      </c>
      <c r="U50" s="22">
        <f>($S$2/$U$2)*L50</f>
        <v>1908.5013342049613</v>
      </c>
      <c r="AD50" s="7">
        <v>43109</v>
      </c>
    </row>
    <row r="51" spans="1:30" x14ac:dyDescent="0.35">
      <c r="A51" s="11" t="s">
        <v>78</v>
      </c>
      <c r="B51" s="27">
        <v>43446</v>
      </c>
      <c r="C51" s="28">
        <v>0.54645833333333338</v>
      </c>
      <c r="D51" s="28" t="s">
        <v>42</v>
      </c>
      <c r="E51" s="29">
        <v>2.4460000000000002</v>
      </c>
      <c r="F51" s="29">
        <v>19.7178</v>
      </c>
      <c r="G51" s="29" t="s">
        <v>43</v>
      </c>
      <c r="H51" s="29">
        <v>3.3660000000000001</v>
      </c>
      <c r="I51" s="29">
        <v>4723.95</v>
      </c>
      <c r="J51" s="29" t="s">
        <v>44</v>
      </c>
      <c r="K51" s="29">
        <v>3.5859999999999999</v>
      </c>
      <c r="L51" s="29">
        <v>711.10260000000005</v>
      </c>
      <c r="O51" s="22">
        <f t="shared" si="7"/>
        <v>1.8831524080780635</v>
      </c>
      <c r="R51" s="22">
        <f t="shared" si="8"/>
        <v>479.36418396603676</v>
      </c>
      <c r="U51" s="22">
        <f>($S$2/$U$2)*L51</f>
        <v>1865.1434003514642</v>
      </c>
      <c r="AD51" s="7">
        <v>43109</v>
      </c>
    </row>
    <row r="52" spans="1:30" x14ac:dyDescent="0.35">
      <c r="A52" s="11" t="s">
        <v>79</v>
      </c>
      <c r="B52" s="27">
        <v>43446</v>
      </c>
      <c r="C52" s="28">
        <v>0.55053240740740739</v>
      </c>
      <c r="D52" s="28" t="s">
        <v>42</v>
      </c>
      <c r="E52" s="29">
        <v>2.4460000000000002</v>
      </c>
      <c r="F52" s="29">
        <v>20.404599999999999</v>
      </c>
      <c r="G52" s="29" t="s">
        <v>43</v>
      </c>
      <c r="H52" s="29">
        <v>3.363</v>
      </c>
      <c r="I52" s="29">
        <v>4855.1172999999999</v>
      </c>
      <c r="J52" s="29" t="s">
        <v>44</v>
      </c>
      <c r="K52" s="29">
        <v>3.5830000000000002</v>
      </c>
      <c r="L52" s="29">
        <v>709.76120000000003</v>
      </c>
      <c r="O52" s="22">
        <f t="shared" si="7"/>
        <v>1.9487453785853213</v>
      </c>
      <c r="R52" s="22">
        <f t="shared" si="8"/>
        <v>492.67442343248501</v>
      </c>
      <c r="U52" s="22">
        <f t="shared" ref="U52:U57" si="9">($S$2/$U$2)*L52</f>
        <v>1861.6250566451811</v>
      </c>
      <c r="AD52" s="7">
        <v>43109</v>
      </c>
    </row>
    <row r="53" spans="1:30" x14ac:dyDescent="0.35">
      <c r="A53" s="11" t="s">
        <v>80</v>
      </c>
      <c r="B53" s="27">
        <v>43446</v>
      </c>
      <c r="C53" s="28">
        <v>0.55460648148148151</v>
      </c>
      <c r="D53" s="28" t="s">
        <v>42</v>
      </c>
      <c r="E53" s="29">
        <v>2.4460000000000002</v>
      </c>
      <c r="F53" s="29">
        <v>20.566199999999998</v>
      </c>
      <c r="G53" s="29" t="s">
        <v>43</v>
      </c>
      <c r="H53" s="29">
        <v>3.3660000000000001</v>
      </c>
      <c r="I53" s="29">
        <v>4690.4106000000002</v>
      </c>
      <c r="J53" s="29" t="s">
        <v>44</v>
      </c>
      <c r="K53" s="29">
        <v>3.59</v>
      </c>
      <c r="L53" s="29">
        <v>721.03779999999995</v>
      </c>
      <c r="O53" s="24">
        <f t="shared" si="7"/>
        <v>1.9641790187046761</v>
      </c>
      <c r="R53" s="24">
        <f t="shared" si="8"/>
        <v>475.96076371143829</v>
      </c>
      <c r="U53" s="24">
        <f t="shared" si="9"/>
        <v>1891.2023301193649</v>
      </c>
      <c r="AD53" s="7">
        <v>43109</v>
      </c>
    </row>
    <row r="54" spans="1:30" x14ac:dyDescent="0.35">
      <c r="A54" s="11" t="s">
        <v>81</v>
      </c>
      <c r="B54" s="27">
        <v>43446</v>
      </c>
      <c r="C54" s="28">
        <v>0.55826388888888889</v>
      </c>
      <c r="D54" s="28" t="s">
        <v>42</v>
      </c>
      <c r="E54" s="29">
        <v>2.4460000000000002</v>
      </c>
      <c r="F54" s="29">
        <v>19.9666</v>
      </c>
      <c r="G54" s="29" t="s">
        <v>43</v>
      </c>
      <c r="H54" s="29">
        <v>3.363</v>
      </c>
      <c r="I54" s="29">
        <v>4774.6576999999997</v>
      </c>
      <c r="J54" s="29" t="s">
        <v>44</v>
      </c>
      <c r="K54" s="29">
        <v>3.59</v>
      </c>
      <c r="L54" s="29">
        <v>718.95759999999996</v>
      </c>
      <c r="O54" s="24">
        <f t="shared" si="7"/>
        <v>1.9069141015291493</v>
      </c>
      <c r="R54" s="24">
        <f t="shared" si="8"/>
        <v>484.50976239749656</v>
      </c>
      <c r="U54" s="24">
        <f t="shared" si="9"/>
        <v>1885.7461957986479</v>
      </c>
      <c r="AD54" s="7">
        <v>43109</v>
      </c>
    </row>
    <row r="55" spans="1:30" x14ac:dyDescent="0.35">
      <c r="A55" s="11" t="s">
        <v>82</v>
      </c>
      <c r="B55" s="27">
        <v>43446</v>
      </c>
      <c r="C55" s="28">
        <v>0.56190972222222224</v>
      </c>
      <c r="D55" s="28" t="s">
        <v>42</v>
      </c>
      <c r="E55" s="29">
        <v>2.4460000000000002</v>
      </c>
      <c r="F55" s="29">
        <v>20.0426</v>
      </c>
      <c r="G55" s="29" t="s">
        <v>43</v>
      </c>
      <c r="H55" s="29">
        <v>3.363</v>
      </c>
      <c r="I55" s="29">
        <v>4968.3648000000003</v>
      </c>
      <c r="J55" s="29" t="s">
        <v>44</v>
      </c>
      <c r="K55" s="29">
        <v>3.5859999999999999</v>
      </c>
      <c r="L55" s="29">
        <v>714.57460000000003</v>
      </c>
      <c r="O55" s="24">
        <f t="shared" si="7"/>
        <v>1.9141724966347864</v>
      </c>
      <c r="Q55" s="24">
        <f>($R$2/$P$2)*I55</f>
        <v>504.16624604358253</v>
      </c>
      <c r="U55" s="24">
        <f t="shared" si="9"/>
        <v>1874.2500719991565</v>
      </c>
      <c r="AD55" s="7">
        <v>43109</v>
      </c>
    </row>
    <row r="56" spans="1:30" x14ac:dyDescent="0.35">
      <c r="A56" s="11" t="s">
        <v>83</v>
      </c>
      <c r="B56" s="27">
        <v>43446</v>
      </c>
      <c r="C56" s="28">
        <v>0.56598379629629625</v>
      </c>
      <c r="D56" s="28" t="s">
        <v>42</v>
      </c>
      <c r="E56" s="29">
        <v>2.44</v>
      </c>
      <c r="F56" s="29">
        <v>19.566800000000001</v>
      </c>
      <c r="G56" s="29" t="s">
        <v>43</v>
      </c>
      <c r="H56" s="29">
        <v>3.36</v>
      </c>
      <c r="I56" s="29">
        <v>4672.0418</v>
      </c>
      <c r="J56" s="29" t="s">
        <v>44</v>
      </c>
      <c r="K56" s="29">
        <v>3.58</v>
      </c>
      <c r="L56" s="29">
        <v>732.25099999999998</v>
      </c>
      <c r="O56" s="24">
        <f t="shared" si="7"/>
        <v>1.8687311230655475</v>
      </c>
      <c r="R56" s="24">
        <f t="shared" si="8"/>
        <v>474.0967844520398</v>
      </c>
      <c r="U56" s="24">
        <f t="shared" si="9"/>
        <v>1920.613312411964</v>
      </c>
      <c r="AD56" s="7">
        <v>43109</v>
      </c>
    </row>
    <row r="57" spans="1:30" x14ac:dyDescent="0.35">
      <c r="A57" s="11" t="s">
        <v>84</v>
      </c>
      <c r="B57" s="27">
        <v>43446</v>
      </c>
      <c r="C57" s="28">
        <v>0.53466435185185179</v>
      </c>
      <c r="D57" s="28" t="s">
        <v>42</v>
      </c>
      <c r="E57" s="29">
        <v>2.4445000000000001</v>
      </c>
      <c r="F57" s="29">
        <v>20.159111111111098</v>
      </c>
      <c r="G57" s="29" t="s">
        <v>43</v>
      </c>
      <c r="H57" s="29">
        <v>3.3631388888888898</v>
      </c>
      <c r="I57" s="29">
        <v>4467.3387722222196</v>
      </c>
      <c r="J57" s="29" t="s">
        <v>44</v>
      </c>
      <c r="K57" s="29">
        <v>3.58547222222222</v>
      </c>
      <c r="L57" s="29">
        <v>726.63678888888899</v>
      </c>
      <c r="M57" s="3"/>
      <c r="N57" s="2"/>
      <c r="O57" s="24">
        <f t="shared" si="7"/>
        <v>1.9252999134590121</v>
      </c>
      <c r="P57" s="3"/>
      <c r="Q57" s="2"/>
      <c r="R57" s="24">
        <f t="shared" si="8"/>
        <v>453.32448587435113</v>
      </c>
      <c r="S57" s="3"/>
      <c r="U57" s="24">
        <f t="shared" si="9"/>
        <v>1905.8878581637746</v>
      </c>
      <c r="AD57" s="7">
        <v>43109</v>
      </c>
    </row>
    <row r="58" spans="1:30" x14ac:dyDescent="0.35">
      <c r="A58" s="5" t="s">
        <v>41</v>
      </c>
      <c r="B58" s="7">
        <v>43446</v>
      </c>
      <c r="C58" s="8">
        <v>0.57412037037037034</v>
      </c>
      <c r="D58" s="8" t="s">
        <v>42</v>
      </c>
      <c r="E58" s="9">
        <v>2.44</v>
      </c>
      <c r="F58" s="9">
        <v>41.088999999999999</v>
      </c>
      <c r="G58" s="9" t="s">
        <v>43</v>
      </c>
      <c r="H58" s="9">
        <v>3.36</v>
      </c>
      <c r="I58" s="9">
        <v>3987.5531999999998</v>
      </c>
      <c r="J58" s="9" t="s">
        <v>44</v>
      </c>
      <c r="K58" s="9">
        <v>3.5830000000000002</v>
      </c>
      <c r="L58" s="9">
        <v>950.80010000000004</v>
      </c>
      <c r="AD58" s="7">
        <v>43109</v>
      </c>
    </row>
    <row r="59" spans="1:30" x14ac:dyDescent="0.35">
      <c r="A59" s="5" t="s">
        <v>41</v>
      </c>
      <c r="B59" s="7">
        <v>43446</v>
      </c>
      <c r="C59" s="8">
        <v>0.57777777777777783</v>
      </c>
      <c r="D59" s="8" t="s">
        <v>42</v>
      </c>
      <c r="E59" s="9">
        <v>2.4460000000000002</v>
      </c>
      <c r="F59" s="9">
        <v>41.4268</v>
      </c>
      <c r="G59" s="9" t="s">
        <v>43</v>
      </c>
      <c r="H59" s="9">
        <v>3.363</v>
      </c>
      <c r="I59" s="9">
        <v>4021.1795999999999</v>
      </c>
      <c r="J59" s="9" t="s">
        <v>44</v>
      </c>
      <c r="K59" s="9">
        <v>3.5859999999999999</v>
      </c>
      <c r="L59" s="9">
        <v>952.58619999999996</v>
      </c>
    </row>
    <row r="60" spans="1:30" x14ac:dyDescent="0.35">
      <c r="A60" s="5" t="s">
        <v>41</v>
      </c>
      <c r="B60" s="7">
        <v>43446</v>
      </c>
      <c r="C60" s="8">
        <v>0.58185185185185184</v>
      </c>
      <c r="D60" s="8" t="s">
        <v>42</v>
      </c>
      <c r="E60" s="9">
        <v>2.4430000000000001</v>
      </c>
      <c r="F60" s="9">
        <v>41.017299999999999</v>
      </c>
      <c r="G60" s="9" t="s">
        <v>43</v>
      </c>
      <c r="H60" s="9">
        <v>3.36</v>
      </c>
      <c r="I60" s="9">
        <v>3981.7458000000001</v>
      </c>
      <c r="J60" s="9" t="s">
        <v>44</v>
      </c>
      <c r="K60" s="9">
        <v>3.5859999999999999</v>
      </c>
      <c r="L60" s="9">
        <v>948.99599999999998</v>
      </c>
    </row>
    <row r="61" spans="1:30" x14ac:dyDescent="0.35">
      <c r="A61" s="5" t="s">
        <v>41</v>
      </c>
      <c r="B61" s="7">
        <v>43446</v>
      </c>
      <c r="C61" s="8">
        <v>0.58549768518518519</v>
      </c>
      <c r="D61" s="8" t="s">
        <v>42</v>
      </c>
      <c r="E61" s="9">
        <v>2.44</v>
      </c>
      <c r="F61" s="9">
        <v>40.996200000000002</v>
      </c>
      <c r="G61" s="9" t="s">
        <v>43</v>
      </c>
      <c r="H61" s="9">
        <v>3.36</v>
      </c>
      <c r="I61" s="9">
        <v>3972.0623999999998</v>
      </c>
      <c r="J61" s="9" t="s">
        <v>44</v>
      </c>
      <c r="K61" s="9">
        <v>3.58</v>
      </c>
      <c r="L61" s="9">
        <v>945.83969999999999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2020-04-18T14:19:15Z</dcterms:modified>
</cp:coreProperties>
</file>