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441340F7-4767-4323-A77C-064549FA3E9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5" i="1" l="1"/>
  <c r="N38" i="1"/>
  <c r="N43" i="1"/>
  <c r="O42" i="1"/>
  <c r="O27" i="1"/>
  <c r="O24" i="1"/>
  <c r="O13" i="1"/>
  <c r="N26" i="1"/>
  <c r="O14" i="1"/>
  <c r="O21" i="1"/>
  <c r="O20" i="1"/>
  <c r="O12" i="1"/>
  <c r="O34" i="1"/>
  <c r="O28" i="1"/>
  <c r="O8" i="1"/>
  <c r="O22" i="1"/>
  <c r="T2" i="1"/>
  <c r="S2" i="1"/>
  <c r="Q2" i="1"/>
  <c r="P2" i="1"/>
  <c r="O51" i="1"/>
  <c r="N2" i="1"/>
  <c r="AE2" i="1" s="1"/>
  <c r="U43" i="1" l="1"/>
  <c r="U24" i="1"/>
  <c r="R39" i="1"/>
  <c r="R43" i="1"/>
  <c r="T57" i="1"/>
  <c r="U49" i="1"/>
  <c r="Q48" i="1"/>
  <c r="R25" i="1"/>
  <c r="U51" i="1"/>
  <c r="U35" i="1"/>
  <c r="U42" i="1"/>
  <c r="U41" i="1"/>
  <c r="U8" i="1"/>
  <c r="R13" i="1"/>
  <c r="R24" i="1"/>
  <c r="U54" i="1"/>
  <c r="U7" i="1"/>
  <c r="U6" i="1"/>
  <c r="O11" i="1"/>
  <c r="O23" i="1"/>
  <c r="O35" i="1"/>
  <c r="O55" i="1"/>
  <c r="R9" i="1"/>
  <c r="U10" i="1"/>
  <c r="U14" i="1"/>
  <c r="U22" i="1"/>
  <c r="U26" i="1"/>
  <c r="T34" i="1"/>
  <c r="U38" i="1"/>
  <c r="T50" i="1"/>
  <c r="O7" i="1"/>
  <c r="O15" i="1"/>
  <c r="O39" i="1"/>
  <c r="U12" i="1"/>
  <c r="U20" i="1"/>
  <c r="U28" i="1"/>
  <c r="U36" i="1"/>
  <c r="U40" i="1"/>
  <c r="U48" i="1"/>
  <c r="U52" i="1"/>
  <c r="U56" i="1"/>
  <c r="O56" i="1"/>
  <c r="O54" i="1"/>
  <c r="O52" i="1"/>
  <c r="O50" i="1"/>
  <c r="O48" i="1"/>
  <c r="O40" i="1"/>
  <c r="O36" i="1"/>
  <c r="O10" i="1"/>
  <c r="O6" i="1"/>
  <c r="O9" i="1"/>
  <c r="O29" i="1"/>
  <c r="O37" i="1"/>
  <c r="O41" i="1"/>
  <c r="O49" i="1"/>
  <c r="O53" i="1"/>
  <c r="N57" i="1"/>
  <c r="R6" i="1"/>
  <c r="Q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Q41" i="1"/>
  <c r="R37" i="1"/>
  <c r="R35" i="1"/>
  <c r="R29" i="1"/>
  <c r="R27" i="1"/>
  <c r="Q23" i="1"/>
  <c r="R21" i="1"/>
  <c r="R15" i="1"/>
  <c r="R7" i="1"/>
  <c r="R11" i="1"/>
  <c r="U9" i="1"/>
  <c r="U11" i="1"/>
  <c r="U13" i="1"/>
  <c r="U15" i="1"/>
  <c r="U21" i="1"/>
  <c r="T23" i="1"/>
  <c r="U25" i="1"/>
  <c r="U27" i="1"/>
  <c r="U29" i="1"/>
  <c r="U37" i="1"/>
  <c r="U3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<sst xmlns="http://schemas.openxmlformats.org/spreadsheetml/2006/main" count="281" uniqueCount="85">
  <si>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</si>
  <si>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</si>
  <si>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</si>
  <si>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</si>
  <si>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</si>
  <si>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</si>
  <si>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</si>
  <si>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</si>
  <si>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</si>
  <si>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</si>
  <si>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</si>
  <si>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</si>
  <si>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</si>
  <si>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</si>
  <si>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</si>
  <si>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</si>
  <si>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</si>
  <si>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</si>
  <si>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</si>
  <si>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</si>
  <si>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</si>
  <si>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</si>
  <si>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</si>
  <si>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</si>
  <si>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</si>
  <si>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</si>
  <si>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</si>
  <si>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</si>
  <si>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</si>
  <si>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</si>
  <si>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</si>
  <si>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</si>
  <si>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</si>
  <si>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</si>
  <si>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</si>
  <si>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</si>
  <si>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</si>
  <si>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</si>
  <si>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</si>
  <si>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</si>
  <si>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</si>
  <si>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</si>
  <si>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</si>
  <si>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</si>
  <si>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</si>
  <si>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</si>
  <si>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</si>
  <si>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</si>
  <si>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</si>
  <si>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</si>
  <si>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</si>
  <si>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</si>
  <si>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</si>
  <si>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</si>
  <si>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</si>
  <si>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</si>
  <si>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</si>
  <si>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</si>
  <si>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</si>
  <si>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</si>
  <si>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</si>
  <si>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</si>
  <si>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</si>
  <si>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</si>
  <si>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</si>
  <si>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</si>
  <si>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</si>
  <si>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</si>
  <si>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</si>
  <si>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</si>
  <si>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</si>
  <si>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</si>
  <si>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</si>
  <si>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</si>
  <si>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</si>
  <si>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</si>
  <si>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</si>
  <si>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</si>
  <si>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</si>
  <si>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</si>
  <si>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</si>
  <si>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</si>
  <si>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</si>
  <si>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</si>
  <si>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W1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</si>
</sst>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10" borderId="0" xfId="0" applyNumberFormat="1" applyFill="1"/>
    <xf numFmtId="21" fontId="0" fillId="10" borderId="0" xfId="0" applyNumberFormat="1" applyFill="1"/>
    <xf numFmtId="2" fontId="0" fillId="10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O1" zoomScale="70" zoomScaleNormal="70" workbookViewId="0">
      <selection activeCell="T50" sqref="T50"/>
    </sheetView>
  </sheetViews>
  <sheetFormatPr baseColWidth="10" defaultRowHeight="14.5" x14ac:dyDescent="0.35"/>
  <cols>
    <col min="2" max="2" width="13.26953125" customWidth="1"/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>
        <v>43446</v>
      </c>
      <c r="C2" s="8">
        <v>0.57412037037037034</v>
      </c>
      <c r="D2" s="8" t="s">
        <v>42</v>
      </c>
      <c r="E2" s="9">
        <v>2.44</v>
      </c>
      <c r="F2" s="9">
        <v>41.088999999999999</v>
      </c>
      <c r="G2" s="9" t="s">
        <v>43</v>
      </c>
      <c r="H2" s="9">
        <v>3.36</v>
      </c>
      <c r="I2" s="9">
        <v>3987.5531999999998</v>
      </c>
      <c r="J2" s="9" t="s">
        <v>44</v>
      </c>
      <c r="K2" s="9">
        <v>3.5830000000000002</v>
      </c>
      <c r="L2" s="9">
        <v>950.80010000000004</v>
      </c>
      <c r="M2" s="4">
        <f>AVERAGE(F2:F5,F16:F19,F30:F33,F45:F48,F59:F62)</f>
        <v>40.169921052631572</v>
      </c>
      <c r="N2" s="4">
        <f>STDEV(F2:F5,F16:F19,F30:F33,F45:F48,G59:G62)</f>
        <v>5.2353258132254794</v>
      </c>
      <c r="O2" s="4">
        <v>3.9420000000000002</v>
      </c>
      <c r="P2" s="4">
        <f>AVERAGE(I2:I5,I16:I19,I30:I33,I45:I48,I59:I62)</f>
        <v>4043.7475105263156</v>
      </c>
      <c r="Q2" s="4">
        <f>STDEV(I2:I5,I16:I19,I30:I33,I45:I48,I59:I62)</f>
        <v>222.4127188437445</v>
      </c>
      <c r="R2" s="4">
        <v>407.1</v>
      </c>
      <c r="S2" s="4">
        <f>AVERAGE(L2:L5,L16:L19,L30:L33,L45:L48,L59:L62)</f>
        <v>936.76374736842115</v>
      </c>
      <c r="T2" s="4">
        <f>STDEV(L2:L5,L16:L19,L30:L33,L45:L48,L59:L62)</f>
        <v>44.995240860949444</v>
      </c>
      <c r="U2" s="4">
        <v>364</v>
      </c>
      <c r="AD2" s="7">
        <v>43126</v>
      </c>
      <c r="AE2" s="6">
        <f>(N2/M2)^2</f>
        <v>1.6985779137358235E-2</v>
      </c>
      <c r="AF2" s="6">
        <f>(T2/S2)^2</f>
        <v>2.307135020022891E-3</v>
      </c>
      <c r="AG2" s="6">
        <f>(T2/S2)^2</f>
        <v>2.307135020022891E-3</v>
      </c>
    </row>
    <row r="3" spans="1:33" x14ac:dyDescent="0.35">
      <c r="A3" s="5" t="s">
        <v>41</v>
      </c>
      <c r="B3" s="7">
        <v>43446</v>
      </c>
      <c r="C3" s="8">
        <v>0.57777777777777783</v>
      </c>
      <c r="D3" s="8" t="s">
        <v>42</v>
      </c>
      <c r="E3" s="9">
        <v>2.4460000000000002</v>
      </c>
      <c r="F3" s="9">
        <v>41.4268</v>
      </c>
      <c r="G3" s="9" t="s">
        <v>43</v>
      </c>
      <c r="H3" s="9">
        <v>3.363</v>
      </c>
      <c r="I3" s="9">
        <v>4021.1795999999999</v>
      </c>
      <c r="J3" s="9" t="s">
        <v>44</v>
      </c>
      <c r="K3" s="9">
        <v>3.5859999999999999</v>
      </c>
      <c r="L3" s="9">
        <v>952.58619999999996</v>
      </c>
      <c r="M3" s="5"/>
      <c r="N3" s="4"/>
      <c r="O3" s="5"/>
      <c r="P3" s="5"/>
      <c r="Q3" s="4"/>
      <c r="R3" s="4"/>
      <c r="S3" s="5"/>
      <c r="T3" s="4"/>
      <c r="U3" s="4"/>
      <c r="AD3" s="7">
        <v>43126</v>
      </c>
    </row>
    <row r="4" spans="1:33" x14ac:dyDescent="0.35">
      <c r="A4" s="5" t="s">
        <v>41</v>
      </c>
      <c r="B4" s="7">
        <v>43446</v>
      </c>
      <c r="C4" s="8">
        <v>0.58185185185185184</v>
      </c>
      <c r="D4" s="8" t="s">
        <v>42</v>
      </c>
      <c r="E4" s="9">
        <v>2.4430000000000001</v>
      </c>
      <c r="F4" s="9">
        <v>41.017299999999999</v>
      </c>
      <c r="G4" s="9" t="s">
        <v>43</v>
      </c>
      <c r="H4" s="9">
        <v>3.36</v>
      </c>
      <c r="I4" s="9">
        <v>3981.7458000000001</v>
      </c>
      <c r="J4" s="9" t="s">
        <v>44</v>
      </c>
      <c r="K4" s="9">
        <v>3.5859999999999999</v>
      </c>
      <c r="L4" s="9">
        <v>948.99599999999998</v>
      </c>
      <c r="M4" s="5"/>
      <c r="N4" s="4"/>
      <c r="O4" s="5"/>
      <c r="P4" s="5"/>
      <c r="Q4" s="4"/>
      <c r="R4" s="4"/>
      <c r="S4" s="5"/>
      <c r="T4" s="4"/>
      <c r="U4" s="4"/>
      <c r="AD4" s="7">
        <v>43126</v>
      </c>
    </row>
    <row r="5" spans="1:33" x14ac:dyDescent="0.35">
      <c r="A5" s="5" t="s">
        <v>41</v>
      </c>
      <c r="B5" s="7">
        <v>43446</v>
      </c>
      <c r="C5" s="8">
        <v>0.58549768518518519</v>
      </c>
      <c r="D5" s="8" t="s">
        <v>42</v>
      </c>
      <c r="E5" s="9">
        <v>2.44</v>
      </c>
      <c r="F5" s="9">
        <v>40.996200000000002</v>
      </c>
      <c r="G5" s="9" t="s">
        <v>43</v>
      </c>
      <c r="H5" s="9">
        <v>3.36</v>
      </c>
      <c r="I5" s="9">
        <v>3972.0623999999998</v>
      </c>
      <c r="J5" s="9" t="s">
        <v>44</v>
      </c>
      <c r="K5" s="9">
        <v>3.58</v>
      </c>
      <c r="L5" s="9">
        <v>945.83969999999999</v>
      </c>
      <c r="M5" s="5"/>
      <c r="N5" s="4"/>
      <c r="O5" s="5"/>
      <c r="P5" s="5"/>
      <c r="Q5" s="4"/>
      <c r="R5" s="4"/>
      <c r="S5" s="5"/>
      <c r="T5" s="4"/>
      <c r="U5" s="4"/>
      <c r="AD5" s="7">
        <v>43126</v>
      </c>
    </row>
    <row r="6" spans="1:33" x14ac:dyDescent="0.35">
      <c r="A6" s="25" t="s">
        <v>45</v>
      </c>
      <c r="B6" s="27">
        <v>43446</v>
      </c>
      <c r="C6" s="28">
        <v>0.58914351851851854</v>
      </c>
      <c r="D6" s="28" t="s">
        <v>42</v>
      </c>
      <c r="E6" s="29">
        <v>2.4430000000000001</v>
      </c>
      <c r="F6" s="29">
        <v>20.2608</v>
      </c>
      <c r="G6" s="29" t="s">
        <v>43</v>
      </c>
      <c r="H6" s="29">
        <v>3.363</v>
      </c>
      <c r="I6" s="29">
        <v>4595.5862999999999</v>
      </c>
      <c r="J6" s="29" t="s">
        <v>44</v>
      </c>
      <c r="K6" s="29">
        <v>3.5830000000000002</v>
      </c>
      <c r="L6" s="29">
        <v>756.27660000000003</v>
      </c>
      <c r="O6" s="10">
        <f t="shared" ref="O6:O15" si="0">($O$2/$M$2)*F6</f>
        <v>1.9882556775592111</v>
      </c>
      <c r="R6" s="10">
        <f t="shared" ref="R6:R15" si="1">($R$2/$P$2)*I6</f>
        <v>462.65578596584959</v>
      </c>
      <c r="U6" s="10">
        <f>($S$2/$U$2)*L6</f>
        <v>1946.298082041342</v>
      </c>
      <c r="V6" s="3">
        <v>0</v>
      </c>
      <c r="W6" s="11" t="s">
        <v>33</v>
      </c>
      <c r="X6" s="2">
        <f>SLOPE(O6:O10,$V$6:$V$10)</f>
        <v>-1.3285262853784973E-3</v>
      </c>
      <c r="Y6" s="2">
        <f>RSQ(O6:O10,$V$6:$V$10)</f>
        <v>0.94429224566771053</v>
      </c>
      <c r="Z6" s="2">
        <f>SLOPE($R6:$R10,$V$6:$V$10)</f>
        <v>2.068854831940564</v>
      </c>
      <c r="AA6" s="2">
        <f>RSQ(R6:R10,$V$6:$V$10)</f>
        <v>0.94305198214731911</v>
      </c>
      <c r="AB6" s="2">
        <f>SLOPE(U6:U10,$V$6:$V$10)</f>
        <v>-5.6141486672647713E-2</v>
      </c>
      <c r="AC6" s="2">
        <f>RSQ(U6:U10,$V$6:$V$10)</f>
        <v>7.220797293696899E-4</v>
      </c>
      <c r="AD6" s="7">
        <v>43126</v>
      </c>
      <c r="AE6" s="2"/>
    </row>
    <row r="7" spans="1:33" x14ac:dyDescent="0.35">
      <c r="A7" s="25" t="s">
        <v>46</v>
      </c>
      <c r="B7" s="27">
        <v>43446</v>
      </c>
      <c r="C7" s="28">
        <v>0.59280092592592593</v>
      </c>
      <c r="D7" s="28" t="s">
        <v>42</v>
      </c>
      <c r="E7" s="29">
        <v>2.44</v>
      </c>
      <c r="F7" s="29">
        <v>20.184200000000001</v>
      </c>
      <c r="G7" s="29" t="s">
        <v>43</v>
      </c>
      <c r="H7" s="29">
        <v>3.3559999999999999</v>
      </c>
      <c r="I7" s="29">
        <v>4813.5230000000001</v>
      </c>
      <c r="J7" s="29" t="s">
        <v>44</v>
      </c>
      <c r="K7" s="29">
        <v>3.5830000000000002</v>
      </c>
      <c r="L7" s="29">
        <v>756.88239999999996</v>
      </c>
      <c r="O7" s="10">
        <f t="shared" si="0"/>
        <v>1.9807386799628164</v>
      </c>
      <c r="R7" s="10">
        <f t="shared" si="1"/>
        <v>484.59633253534901</v>
      </c>
      <c r="U7" s="10">
        <f>($S$2/$U$2)*L7</f>
        <v>1947.8571245637479</v>
      </c>
      <c r="V7" s="3">
        <v>10</v>
      </c>
      <c r="W7" s="13" t="s">
        <v>34</v>
      </c>
      <c r="X7" s="2">
        <f>SLOPE($O11:$O15,$V$6:$V$10)</f>
        <v>-7.7996210047187814E-4</v>
      </c>
      <c r="Y7" s="2">
        <f>RSQ(O11:O15,$V$6:$V$10)</f>
        <v>0.93800694055035705</v>
      </c>
      <c r="Z7" s="2">
        <f>SLOPE($R11:$R15,$V$6:$V$10)</f>
        <v>2.5348610164747551</v>
      </c>
      <c r="AA7" s="2">
        <f>RSQ(R11:R15,$V$6:$V$10)</f>
        <v>0.99539231430060138</v>
      </c>
      <c r="AB7" s="2">
        <f>SLOPE(U11:U15,$V$6:$V$10)</f>
        <v>0.42876500245622085</v>
      </c>
      <c r="AC7" s="2">
        <f>RSQ(U11:U15,$V$6:$V$10)</f>
        <v>0.23318787966904425</v>
      </c>
      <c r="AD7" s="7">
        <v>43126</v>
      </c>
      <c r="AE7" s="2"/>
    </row>
    <row r="8" spans="1:33" x14ac:dyDescent="0.35">
      <c r="A8" s="25" t="s">
        <v>47</v>
      </c>
      <c r="B8" s="27">
        <v>43446</v>
      </c>
      <c r="C8" s="28">
        <v>0.59644675925925927</v>
      </c>
      <c r="D8" s="28" t="s">
        <v>42</v>
      </c>
      <c r="E8" s="29">
        <v>2.4430000000000001</v>
      </c>
      <c r="F8" s="29">
        <v>19.9207</v>
      </c>
      <c r="G8" s="29" t="s">
        <v>43</v>
      </c>
      <c r="H8" s="29">
        <v>3.36</v>
      </c>
      <c r="I8" s="29">
        <v>5191.0151999999998</v>
      </c>
      <c r="J8" s="29" t="s">
        <v>44</v>
      </c>
      <c r="K8" s="29">
        <v>3.5830000000000002</v>
      </c>
      <c r="L8" s="29">
        <v>762.82060000000001</v>
      </c>
      <c r="O8" s="10">
        <f t="shared" si="0"/>
        <v>1.9548806007637298</v>
      </c>
      <c r="R8" s="10">
        <f t="shared" si="1"/>
        <v>522.59996016540299</v>
      </c>
      <c r="U8" s="10">
        <f t="shared" ref="U8:U15" si="2">($S$2/$U$2)*L8</f>
        <v>1963.1392412797456</v>
      </c>
      <c r="V8" s="3">
        <v>20</v>
      </c>
      <c r="W8" s="15" t="s">
        <v>35</v>
      </c>
      <c r="X8" s="2">
        <f>SLOPE($O20:$O24,$V$6:$V$10)</f>
        <v>-1.697703112501392E-5</v>
      </c>
      <c r="Y8" s="2">
        <f>RSQ(O20:O24,$V$6:$V$10)</f>
        <v>9.7502341144253691E-5</v>
      </c>
      <c r="Z8" s="2">
        <f>SLOPE($R20:$R24,$V$6:$V$10)</f>
        <v>2.5303622575823996</v>
      </c>
      <c r="AA8" s="2">
        <f>RSQ(R20:R24,$V$6:$V$10)</f>
        <v>0.86263863066911728</v>
      </c>
      <c r="AB8" s="2">
        <f>SLOPE($U20:$U24,$V$6:$V$10)</f>
        <v>7.1699500165161751</v>
      </c>
      <c r="AC8" s="2">
        <f>RSQ(U20:U24,$V$6:$V$10)</f>
        <v>0.8304613142862618</v>
      </c>
      <c r="AD8" s="7">
        <v>43126</v>
      </c>
      <c r="AE8" s="2"/>
    </row>
    <row r="9" spans="1:33" x14ac:dyDescent="0.35">
      <c r="A9" s="25" t="s">
        <v>48</v>
      </c>
      <c r="B9" s="27">
        <v>43446</v>
      </c>
      <c r="C9" s="28">
        <v>0.60052083333333328</v>
      </c>
      <c r="D9" s="28" t="s">
        <v>42</v>
      </c>
      <c r="E9" s="29">
        <v>2.4500000000000002</v>
      </c>
      <c r="F9" s="29">
        <v>19.8278</v>
      </c>
      <c r="G9" s="29" t="s">
        <v>43</v>
      </c>
      <c r="H9" s="29">
        <v>3.3660000000000001</v>
      </c>
      <c r="I9" s="29">
        <v>5231.9832999999999</v>
      </c>
      <c r="J9" s="29" t="s">
        <v>44</v>
      </c>
      <c r="K9" s="29">
        <v>3.59</v>
      </c>
      <c r="L9" s="29">
        <v>779.27089999999998</v>
      </c>
      <c r="O9" s="10">
        <f t="shared" si="0"/>
        <v>1.9457640331827235</v>
      </c>
      <c r="R9" s="10">
        <f t="shared" si="1"/>
        <v>526.72438026497275</v>
      </c>
      <c r="U9" s="10">
        <f t="shared" si="2"/>
        <v>2005.4745288438521</v>
      </c>
      <c r="V9" s="3">
        <v>30</v>
      </c>
      <c r="W9" s="18" t="s">
        <v>36</v>
      </c>
      <c r="X9" s="2">
        <f>SLOPE($O25:$O29,$V$6:$V$10)</f>
        <v>-3.8162571534699472E-3</v>
      </c>
      <c r="Y9" s="2">
        <f>RSQ(O25:O29,$V$6:$V$10)</f>
        <v>0.9596484608012622</v>
      </c>
      <c r="Z9" s="2">
        <f>SLOPE($R25:$R29,$V$6:$V$10)</f>
        <v>10.314800453916364</v>
      </c>
      <c r="AA9" s="2">
        <f>RSQ(R25:R29,$V$6:$V$10)</f>
        <v>0.93477712671391366</v>
      </c>
      <c r="AB9" s="2">
        <f>SLOPE(U25:U29,$V$6:$V$10)</f>
        <v>17.923430189827648</v>
      </c>
      <c r="AC9" s="2">
        <f>RSQ(U25:U29,$V$6:$V$10)</f>
        <v>0.96152459629083931</v>
      </c>
      <c r="AD9" s="7">
        <v>43126</v>
      </c>
      <c r="AE9" s="2"/>
    </row>
    <row r="10" spans="1:33" x14ac:dyDescent="0.35">
      <c r="A10" s="25" t="s">
        <v>49</v>
      </c>
      <c r="B10" s="27">
        <v>43446</v>
      </c>
      <c r="C10" s="28">
        <v>0.60417824074074067</v>
      </c>
      <c r="D10" s="28" t="s">
        <v>42</v>
      </c>
      <c r="E10" s="29">
        <v>2.4460000000000002</v>
      </c>
      <c r="F10" s="29">
        <v>19.7621</v>
      </c>
      <c r="G10" s="29" t="s">
        <v>43</v>
      </c>
      <c r="H10" s="29">
        <v>3.363</v>
      </c>
      <c r="I10" s="29">
        <v>5413.8588</v>
      </c>
      <c r="J10" s="29" t="s">
        <v>44</v>
      </c>
      <c r="K10" s="29">
        <v>3.59</v>
      </c>
      <c r="L10" s="29">
        <v>743.99159999999995</v>
      </c>
      <c r="O10" s="10">
        <f t="shared" si="0"/>
        <v>1.9393166866803326</v>
      </c>
      <c r="R10" s="10">
        <f t="shared" si="1"/>
        <v>545.03450369806592</v>
      </c>
      <c r="U10" s="10">
        <f t="shared" si="2"/>
        <v>1914.6823055676575</v>
      </c>
      <c r="V10" s="3">
        <v>40</v>
      </c>
      <c r="W10" s="20" t="s">
        <v>37</v>
      </c>
      <c r="X10" s="2">
        <f>SLOPE($O34:$O38,$V$6:$V$10)</f>
        <v>-2.816813302962351E-3</v>
      </c>
      <c r="Y10" s="2">
        <f>RSQ(O34:O38,$V$6:$V$10)</f>
        <v>0.94882961963881896</v>
      </c>
      <c r="Z10" s="2">
        <f>SLOPE($R34:$R38,$V$6:$V$10)</f>
        <v>4.48659530855294</v>
      </c>
      <c r="AA10" s="2">
        <f>RSQ(R34:R38,$V$6:$V$10)</f>
        <v>0.84537920418754453</v>
      </c>
      <c r="AB10" s="2">
        <f>SLOPE(U34:U38,$V$6:$V$10)</f>
        <v>2.1490466981146348</v>
      </c>
      <c r="AC10" s="2">
        <f>RSQ(U34:U38,$V$6:$V$10)</f>
        <v>0.59405337431754701</v>
      </c>
      <c r="AD10" s="7">
        <v>43126</v>
      </c>
      <c r="AE10" s="2"/>
    </row>
    <row r="11" spans="1:33" x14ac:dyDescent="0.35">
      <c r="A11" s="25" t="s">
        <v>50</v>
      </c>
      <c r="B11" s="27">
        <v>43446</v>
      </c>
      <c r="C11" s="28">
        <v>0.60825231481481479</v>
      </c>
      <c r="D11" s="28" t="s">
        <v>42</v>
      </c>
      <c r="E11" s="29">
        <v>2.44</v>
      </c>
      <c r="F11" s="29">
        <v>20.074100000000001</v>
      </c>
      <c r="G11" s="29" t="s">
        <v>43</v>
      </c>
      <c r="H11" s="29">
        <v>3.36</v>
      </c>
      <c r="I11" s="29">
        <v>4439.5428000000002</v>
      </c>
      <c r="J11" s="29" t="s">
        <v>44</v>
      </c>
      <c r="K11" s="29">
        <v>3.5830000000000002</v>
      </c>
      <c r="L11" s="29">
        <v>743.21479999999997</v>
      </c>
      <c r="O11" s="12">
        <f t="shared" si="0"/>
        <v>1.9699342225820975</v>
      </c>
      <c r="R11" s="12">
        <f t="shared" si="1"/>
        <v>446.946271787569</v>
      </c>
      <c r="U11" s="12">
        <f t="shared" si="2"/>
        <v>1912.6831899661308</v>
      </c>
      <c r="V11" s="3"/>
      <c r="W11" s="21" t="s">
        <v>38</v>
      </c>
      <c r="X11" s="2">
        <f>SLOPE($O39:$O43,$V$6:$V$10)</f>
        <v>-4.3995043895766585E-3</v>
      </c>
      <c r="Y11" s="2">
        <f>RSQ(O39:O43,$V$6:$V$10)</f>
        <v>0.85519179585644856</v>
      </c>
      <c r="Z11" s="2">
        <f>SLOPE($R39:$R43,$V$6:$V$10)</f>
        <v>1.4763282823073656</v>
      </c>
      <c r="AA11" s="2">
        <f>RSQ(R39:R43,$V$6:$V$10)</f>
        <v>0.79382550895433301</v>
      </c>
      <c r="AB11" s="2">
        <f>SLOPE($U39:$U43,$V$6:$V$10)</f>
        <v>0.74462681161353883</v>
      </c>
      <c r="AC11" s="2">
        <f>RSQ(U39:U43,$V$6:$V$10)</f>
        <v>0.41652538156878421</v>
      </c>
      <c r="AD11" s="7">
        <v>43126</v>
      </c>
      <c r="AE11" s="2"/>
    </row>
    <row r="12" spans="1:33" x14ac:dyDescent="0.35">
      <c r="A12" s="25" t="s">
        <v>51</v>
      </c>
      <c r="B12" s="27">
        <v>43446</v>
      </c>
      <c r="C12" s="28">
        <v>0.61190972222222217</v>
      </c>
      <c r="D12" s="28" t="s">
        <v>42</v>
      </c>
      <c r="E12" s="29">
        <v>2.44</v>
      </c>
      <c r="F12" s="29">
        <v>19.956399999999999</v>
      </c>
      <c r="G12" s="29" t="s">
        <v>43</v>
      </c>
      <c r="H12" s="29">
        <v>3.3559999999999999</v>
      </c>
      <c r="I12" s="29">
        <v>4735.8980000000001</v>
      </c>
      <c r="J12" s="29" t="s">
        <v>44</v>
      </c>
      <c r="K12" s="29">
        <v>3.58</v>
      </c>
      <c r="L12" s="29">
        <v>732.49839999999995</v>
      </c>
      <c r="O12" s="12">
        <f t="shared" si="0"/>
        <v>1.9583839534294123</v>
      </c>
      <c r="R12" s="12">
        <f t="shared" si="1"/>
        <v>476.7815178324679</v>
      </c>
      <c r="U12" s="12">
        <f t="shared" si="2"/>
        <v>1885.1042475971776</v>
      </c>
      <c r="V12" s="3"/>
      <c r="W12" s="23" t="s">
        <v>39</v>
      </c>
      <c r="X12" s="2">
        <f>SLOPE($O48:$O52,$V$6:$V$10)</f>
        <v>1.0892777195820269E-4</v>
      </c>
      <c r="Y12" s="2">
        <f>RSQ(O48:O52,$V$6:$V$10)</f>
        <v>3.3216104379477783E-3</v>
      </c>
      <c r="Z12" s="2">
        <f>SLOPE($R48:$R52,$V$6:$V$10)</f>
        <v>-1.9713116487489264</v>
      </c>
      <c r="AA12" s="2">
        <f>RSQ(R48:R52,$V$6:$V$10)</f>
        <v>0.7645439486261274</v>
      </c>
      <c r="AB12" s="2">
        <f>SLOPE(U48:U52,$V$6:$V$10)</f>
        <v>0.39142827595396057</v>
      </c>
      <c r="AC12" s="2">
        <f>RSQ(U48:U52,$V$6:$V$10)</f>
        <v>0.1570140203417846</v>
      </c>
      <c r="AD12" s="7">
        <v>43126</v>
      </c>
      <c r="AE12" s="2"/>
    </row>
    <row r="13" spans="1:33" x14ac:dyDescent="0.35">
      <c r="A13" s="25" t="s">
        <v>52</v>
      </c>
      <c r="B13" s="27">
        <v>43446</v>
      </c>
      <c r="C13" s="28">
        <v>0.61598379629629629</v>
      </c>
      <c r="D13" s="28" t="s">
        <v>42</v>
      </c>
      <c r="E13" s="29">
        <v>2.4430000000000001</v>
      </c>
      <c r="F13" s="29">
        <v>19.849900000000002</v>
      </c>
      <c r="G13" s="29" t="s">
        <v>43</v>
      </c>
      <c r="H13" s="29">
        <v>3.36</v>
      </c>
      <c r="I13" s="29">
        <v>5010.1755000000003</v>
      </c>
      <c r="J13" s="29" t="s">
        <v>44</v>
      </c>
      <c r="K13" s="29">
        <v>3.5830000000000002</v>
      </c>
      <c r="L13" s="29">
        <v>743.30970000000002</v>
      </c>
      <c r="O13" s="12">
        <f t="shared" si="0"/>
        <v>1.9479327753090987</v>
      </c>
      <c r="R13" s="12">
        <f t="shared" si="1"/>
        <v>504.39411480083476</v>
      </c>
      <c r="U13" s="12">
        <f t="shared" si="2"/>
        <v>1912.927417657409</v>
      </c>
      <c r="V13" s="3"/>
      <c r="W13" s="25" t="s">
        <v>40</v>
      </c>
      <c r="X13" s="2">
        <f>SLOPE($O53:$O57,$V$6:$V$10)</f>
        <v>6.5337036549343089E-4</v>
      </c>
      <c r="Y13" s="2">
        <f>RSQ(O53:O57,$V$6:$V$10)</f>
        <v>0.79503597563578865</v>
      </c>
      <c r="Z13" s="2">
        <f>SLOPE($R53:$R57,$V$6:$V$10)</f>
        <v>-1.9355292391872381</v>
      </c>
      <c r="AA13" s="2">
        <f>RSQ(R53:R57,$V$6:$V$10)</f>
        <v>0.94840673248438367</v>
      </c>
      <c r="AB13" s="2">
        <f>SLOPE(U53:U57,$V$6:$V$10)</f>
        <v>0.53084136859803488</v>
      </c>
      <c r="AC13" s="2">
        <f>RSQ(U53:U57,$V$6:$V$10)</f>
        <v>0.33005059581253304</v>
      </c>
      <c r="AD13" s="7">
        <v>43126</v>
      </c>
      <c r="AE13" s="2"/>
    </row>
    <row r="14" spans="1:33" x14ac:dyDescent="0.35">
      <c r="A14" s="25" t="s">
        <v>53</v>
      </c>
      <c r="B14" s="27">
        <v>43446</v>
      </c>
      <c r="C14" s="28">
        <v>0.61962962962962964</v>
      </c>
      <c r="D14" s="28" t="s">
        <v>42</v>
      </c>
      <c r="E14" s="29">
        <v>2.4460000000000002</v>
      </c>
      <c r="F14" s="29">
        <v>19.7822</v>
      </c>
      <c r="G14" s="29" t="s">
        <v>43</v>
      </c>
      <c r="H14" s="29">
        <v>3.363</v>
      </c>
      <c r="I14" s="29">
        <v>5221.3590999999997</v>
      </c>
      <c r="J14" s="29" t="s">
        <v>44</v>
      </c>
      <c r="K14" s="29">
        <v>3.59</v>
      </c>
      <c r="L14" s="29">
        <v>741.31780000000003</v>
      </c>
      <c r="O14" s="12">
        <f t="shared" si="0"/>
        <v>1.9412891625509272</v>
      </c>
      <c r="R14" s="12">
        <f t="shared" si="1"/>
        <v>525.65480017651737</v>
      </c>
      <c r="U14" s="12">
        <f t="shared" si="2"/>
        <v>1907.8012096673456</v>
      </c>
      <c r="AD14" s="7">
        <v>43126</v>
      </c>
    </row>
    <row r="15" spans="1:33" x14ac:dyDescent="0.35">
      <c r="A15" s="25" t="s">
        <v>54</v>
      </c>
      <c r="B15" s="27">
        <v>43446</v>
      </c>
      <c r="C15" s="28">
        <v>0.62327546296296299</v>
      </c>
      <c r="D15" s="28" t="s">
        <v>42</v>
      </c>
      <c r="E15" s="29">
        <v>2.4460000000000002</v>
      </c>
      <c r="F15" s="29">
        <v>19.7638</v>
      </c>
      <c r="G15" s="29" t="s">
        <v>43</v>
      </c>
      <c r="H15" s="29">
        <v>3.3660000000000001</v>
      </c>
      <c r="I15" s="29">
        <v>5455.7582000000002</v>
      </c>
      <c r="J15" s="29" t="s">
        <v>44</v>
      </c>
      <c r="K15" s="29">
        <v>3.5859999999999999</v>
      </c>
      <c r="L15" s="29">
        <v>747.1354</v>
      </c>
      <c r="O15" s="12">
        <f t="shared" si="0"/>
        <v>1.9394835129977461</v>
      </c>
      <c r="R15" s="12">
        <f t="shared" si="1"/>
        <v>549.25268143928201</v>
      </c>
      <c r="U15" s="12">
        <f t="shared" si="2"/>
        <v>1922.7729590538579</v>
      </c>
      <c r="AD15" s="7">
        <v>43126</v>
      </c>
    </row>
    <row r="16" spans="1:33" x14ac:dyDescent="0.35">
      <c r="A16" s="5" t="s">
        <v>41</v>
      </c>
      <c r="B16" s="7">
        <v>43446</v>
      </c>
      <c r="C16" s="8">
        <v>0.62734953703703711</v>
      </c>
      <c r="D16" s="8" t="s">
        <v>42</v>
      </c>
      <c r="E16" s="9">
        <v>2.4430000000000001</v>
      </c>
      <c r="F16" s="9">
        <v>41.2393</v>
      </c>
      <c r="G16" s="9" t="s">
        <v>43</v>
      </c>
      <c r="H16" s="9">
        <v>3.363</v>
      </c>
      <c r="I16" s="9">
        <v>3993.4151999999999</v>
      </c>
      <c r="J16" s="9" t="s">
        <v>44</v>
      </c>
      <c r="K16" s="9">
        <v>3.5859999999999999</v>
      </c>
      <c r="L16" s="9">
        <v>949.04200000000003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43126</v>
      </c>
    </row>
    <row r="17" spans="1:30" x14ac:dyDescent="0.35">
      <c r="A17" s="5" t="s">
        <v>41</v>
      </c>
      <c r="B17" s="7">
        <v>43446</v>
      </c>
      <c r="C17" s="8">
        <v>0.63099537037037035</v>
      </c>
      <c r="D17" s="8" t="s">
        <v>42</v>
      </c>
      <c r="E17" s="9">
        <v>2.4460000000000002</v>
      </c>
      <c r="F17" s="9">
        <v>41.588999999999999</v>
      </c>
      <c r="G17" s="9" t="s">
        <v>43</v>
      </c>
      <c r="H17" s="9">
        <v>3.363</v>
      </c>
      <c r="I17" s="9">
        <v>4026.3180000000002</v>
      </c>
      <c r="J17" s="9" t="s">
        <v>44</v>
      </c>
      <c r="K17" s="9">
        <v>3.59</v>
      </c>
      <c r="L17" s="9">
        <v>946.01900000000001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43126</v>
      </c>
    </row>
    <row r="18" spans="1:30" x14ac:dyDescent="0.35">
      <c r="A18" s="5" t="s">
        <v>41</v>
      </c>
      <c r="B18" s="7">
        <v>43446</v>
      </c>
      <c r="C18" s="8">
        <v>0.6350810185185185</v>
      </c>
      <c r="D18" s="8" t="s">
        <v>42</v>
      </c>
      <c r="E18" s="9">
        <v>2.4460000000000002</v>
      </c>
      <c r="F18" s="9">
        <v>40.905200000000001</v>
      </c>
      <c r="G18" s="9" t="s">
        <v>43</v>
      </c>
      <c r="H18" s="9">
        <v>3.363</v>
      </c>
      <c r="I18" s="9">
        <v>3945.1396</v>
      </c>
      <c r="J18" s="9" t="s">
        <v>44</v>
      </c>
      <c r="K18" s="9">
        <v>3.59</v>
      </c>
      <c r="L18" s="9">
        <v>935.63879999999995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43126</v>
      </c>
    </row>
    <row r="19" spans="1:30" x14ac:dyDescent="0.35">
      <c r="A19" s="5" t="s">
        <v>41</v>
      </c>
      <c r="B19" s="7">
        <v>43446</v>
      </c>
      <c r="C19" s="8">
        <v>0.63915509259259262</v>
      </c>
      <c r="D19" s="8" t="s">
        <v>42</v>
      </c>
      <c r="E19" s="9">
        <v>2.4430000000000001</v>
      </c>
      <c r="F19" s="9">
        <v>41.1111</v>
      </c>
      <c r="G19" s="9" t="s">
        <v>43</v>
      </c>
      <c r="H19" s="9">
        <v>3.363</v>
      </c>
      <c r="I19" s="9">
        <v>3980.8542000000002</v>
      </c>
      <c r="J19" s="9" t="s">
        <v>44</v>
      </c>
      <c r="K19" s="9">
        <v>3.59</v>
      </c>
      <c r="L19" s="9">
        <v>949.76859999999999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43126</v>
      </c>
    </row>
    <row r="20" spans="1:30" x14ac:dyDescent="0.35">
      <c r="A20" s="25" t="s">
        <v>55</v>
      </c>
      <c r="B20" s="27">
        <v>43446</v>
      </c>
      <c r="C20" s="28">
        <v>0.64322916666666663</v>
      </c>
      <c r="D20" s="28" t="s">
        <v>42</v>
      </c>
      <c r="E20" s="29">
        <v>2.44</v>
      </c>
      <c r="F20" s="29">
        <v>20.274100000000001</v>
      </c>
      <c r="G20" s="29" t="s">
        <v>43</v>
      </c>
      <c r="H20" s="29">
        <v>3.36</v>
      </c>
      <c r="I20" s="29">
        <v>4371.2259999999997</v>
      </c>
      <c r="J20" s="29" t="s">
        <v>44</v>
      </c>
      <c r="K20" s="29">
        <v>3.5830000000000002</v>
      </c>
      <c r="L20" s="29">
        <v>883.21799999999996</v>
      </c>
      <c r="O20" s="14">
        <f t="shared" ref="O20:O29" si="3">($O$2/$M$2)*F20</f>
        <v>1.9895608481601517</v>
      </c>
      <c r="P20" s="3"/>
      <c r="R20" s="14">
        <f t="shared" ref="R20:R29" si="4">($R$2/$P$2)*I20</f>
        <v>440.06855026623191</v>
      </c>
      <c r="S20" s="3"/>
      <c r="U20" s="14">
        <f t="shared" ref="U20:U29" si="5">($S$2/$U$2)*L20</f>
        <v>2272.9851742396763</v>
      </c>
      <c r="AD20" s="7">
        <v>43126</v>
      </c>
    </row>
    <row r="21" spans="1:30" x14ac:dyDescent="0.35">
      <c r="A21" s="25" t="s">
        <v>56</v>
      </c>
      <c r="B21" s="27">
        <v>43446</v>
      </c>
      <c r="C21" s="28">
        <v>0.64730324074074075</v>
      </c>
      <c r="D21" s="28" t="s">
        <v>42</v>
      </c>
      <c r="E21" s="29">
        <v>2.4460000000000002</v>
      </c>
      <c r="F21" s="29">
        <v>19.884399999999999</v>
      </c>
      <c r="G21" s="29" t="s">
        <v>43</v>
      </c>
      <c r="H21" s="29">
        <v>3.363</v>
      </c>
      <c r="I21" s="29">
        <v>4956.0173000000004</v>
      </c>
      <c r="J21" s="29" t="s">
        <v>44</v>
      </c>
      <c r="K21" s="29">
        <v>3.5859999999999999</v>
      </c>
      <c r="L21" s="29">
        <v>960.41039999999998</v>
      </c>
      <c r="O21" s="14">
        <f t="shared" si="3"/>
        <v>1.9513183682213129</v>
      </c>
      <c r="P21" s="3"/>
      <c r="R21" s="14">
        <f t="shared" si="4"/>
        <v>498.94179534651494</v>
      </c>
      <c r="S21" s="3"/>
      <c r="U21" s="14">
        <f t="shared" si="5"/>
        <v>2471.6418827351763</v>
      </c>
      <c r="AD21" s="7">
        <v>43126</v>
      </c>
    </row>
    <row r="22" spans="1:30" x14ac:dyDescent="0.35">
      <c r="A22" s="25" t="s">
        <v>57</v>
      </c>
      <c r="B22" s="27">
        <v>43446</v>
      </c>
      <c r="C22" s="28">
        <v>0.65137731481481487</v>
      </c>
      <c r="D22" s="28" t="s">
        <v>42</v>
      </c>
      <c r="E22" s="29">
        <v>2.4460000000000002</v>
      </c>
      <c r="F22" s="29">
        <v>19.6496</v>
      </c>
      <c r="G22" s="29" t="s">
        <v>43</v>
      </c>
      <c r="H22" s="29">
        <v>3.363</v>
      </c>
      <c r="I22" s="29">
        <v>5199.1567999999997</v>
      </c>
      <c r="J22" s="29" t="s">
        <v>44</v>
      </c>
      <c r="K22" s="29">
        <v>3.59</v>
      </c>
      <c r="L22" s="29">
        <v>969.97280000000001</v>
      </c>
      <c r="O22" s="14">
        <f t="shared" si="3"/>
        <v>1.9282767097926772</v>
      </c>
      <c r="P22" s="3"/>
      <c r="R22" s="14">
        <f t="shared" si="4"/>
        <v>523.41960712688422</v>
      </c>
      <c r="S22" s="3"/>
      <c r="U22" s="14">
        <f t="shared" si="5"/>
        <v>2496.2509752017586</v>
      </c>
      <c r="AD22" s="7">
        <v>43126</v>
      </c>
    </row>
    <row r="23" spans="1:30" x14ac:dyDescent="0.35">
      <c r="A23" s="25" t="s">
        <v>58</v>
      </c>
      <c r="B23" s="27">
        <v>43446</v>
      </c>
      <c r="C23" s="28">
        <v>0.65503472222222225</v>
      </c>
      <c r="D23" s="28" t="s">
        <v>42</v>
      </c>
      <c r="E23" s="29">
        <v>2.44</v>
      </c>
      <c r="F23" s="29">
        <v>20.314900000000002</v>
      </c>
      <c r="G23" s="29" t="s">
        <v>43</v>
      </c>
      <c r="H23" s="29">
        <v>3.36</v>
      </c>
      <c r="I23" s="29">
        <v>5660.9811</v>
      </c>
      <c r="J23" s="29" t="s">
        <v>44</v>
      </c>
      <c r="K23" s="29">
        <v>3.58</v>
      </c>
      <c r="L23" s="29">
        <v>1033.4097999999999</v>
      </c>
      <c r="O23" s="14">
        <f t="shared" si="3"/>
        <v>1.9935646797780748</v>
      </c>
      <c r="P23" s="3"/>
      <c r="Q23" s="14">
        <f>($R$2/$P$2)*I23</f>
        <v>569.91327965233074</v>
      </c>
      <c r="S23" s="3"/>
      <c r="T23" s="14">
        <f>($S$2/$U$2)*L23</f>
        <v>2659.5077934484902</v>
      </c>
      <c r="AD23" s="7">
        <v>43126</v>
      </c>
    </row>
    <row r="24" spans="1:30" x14ac:dyDescent="0.35">
      <c r="A24" s="25" t="s">
        <v>59</v>
      </c>
      <c r="B24" s="27">
        <v>43446</v>
      </c>
      <c r="C24" s="28">
        <v>0.65910879629629626</v>
      </c>
      <c r="D24" s="28" t="s">
        <v>42</v>
      </c>
      <c r="E24" s="29">
        <v>2.44</v>
      </c>
      <c r="F24" s="29">
        <v>20.0502</v>
      </c>
      <c r="G24" s="29" t="s">
        <v>43</v>
      </c>
      <c r="H24" s="29">
        <v>3.36</v>
      </c>
      <c r="I24" s="29">
        <v>5451.6064999999999</v>
      </c>
      <c r="J24" s="29" t="s">
        <v>44</v>
      </c>
      <c r="K24" s="29">
        <v>3.5830000000000002</v>
      </c>
      <c r="L24" s="29">
        <v>1007.6554</v>
      </c>
      <c r="O24" s="14">
        <f t="shared" si="3"/>
        <v>1.96758884082552</v>
      </c>
      <c r="P24" s="3"/>
      <c r="R24" s="14">
        <f t="shared" si="4"/>
        <v>548.83471343668043</v>
      </c>
      <c r="S24" s="3"/>
      <c r="U24" s="14">
        <f t="shared" si="5"/>
        <v>2593.2281553846851</v>
      </c>
      <c r="AD24" s="7">
        <v>43126</v>
      </c>
    </row>
    <row r="25" spans="1:30" x14ac:dyDescent="0.35">
      <c r="A25" s="25" t="s">
        <v>60</v>
      </c>
      <c r="B25" s="27">
        <v>43446</v>
      </c>
      <c r="C25" s="28">
        <v>0.66318287037037038</v>
      </c>
      <c r="D25" s="28" t="s">
        <v>42</v>
      </c>
      <c r="E25" s="29">
        <v>2.44</v>
      </c>
      <c r="F25" s="29">
        <v>19.808599999999998</v>
      </c>
      <c r="G25" s="29" t="s">
        <v>43</v>
      </c>
      <c r="H25" s="29">
        <v>3.3559999999999999</v>
      </c>
      <c r="I25" s="29">
        <v>4850.9805999999999</v>
      </c>
      <c r="J25" s="29" t="s">
        <v>44</v>
      </c>
      <c r="K25" s="29">
        <v>3.58</v>
      </c>
      <c r="L25" s="29">
        <v>759.22220000000004</v>
      </c>
      <c r="O25" s="17">
        <f t="shared" si="3"/>
        <v>1.9438798771272301</v>
      </c>
      <c r="P25" s="3"/>
      <c r="R25" s="17">
        <f t="shared" si="4"/>
        <v>488.36733676355692</v>
      </c>
      <c r="S25" s="3"/>
      <c r="U25" s="17">
        <f t="shared" si="5"/>
        <v>1953.8786625200464</v>
      </c>
      <c r="AD25" s="7">
        <v>43126</v>
      </c>
    </row>
    <row r="26" spans="1:30" x14ac:dyDescent="0.35">
      <c r="A26" s="25" t="s">
        <v>61</v>
      </c>
      <c r="B26" s="27">
        <v>43446</v>
      </c>
      <c r="C26" s="28">
        <v>0.66684027777777777</v>
      </c>
      <c r="D26" s="28" t="s">
        <v>42</v>
      </c>
      <c r="E26" s="29">
        <v>2.4500000000000002</v>
      </c>
      <c r="F26" s="29">
        <v>19.185199999999998</v>
      </c>
      <c r="G26" s="29" t="s">
        <v>43</v>
      </c>
      <c r="H26" s="29">
        <v>3.3660000000000001</v>
      </c>
      <c r="I26" s="29">
        <v>6968.3433999999997</v>
      </c>
      <c r="J26" s="29" t="s">
        <v>44</v>
      </c>
      <c r="K26" s="29">
        <v>3.59</v>
      </c>
      <c r="L26" s="29">
        <v>881.97170000000006</v>
      </c>
      <c r="N26" s="17">
        <f>($O$2/$M$2)*F26</f>
        <v>1.8827036852004349</v>
      </c>
      <c r="P26" s="3"/>
      <c r="R26" s="17">
        <f t="shared" si="4"/>
        <v>701.53059525983451</v>
      </c>
      <c r="S26" s="3"/>
      <c r="U26" s="17">
        <f t="shared" si="5"/>
        <v>2269.7777878156508</v>
      </c>
      <c r="AD26" s="7">
        <v>43126</v>
      </c>
    </row>
    <row r="27" spans="1:30" x14ac:dyDescent="0.35">
      <c r="A27" s="25" t="s">
        <v>62</v>
      </c>
      <c r="B27" s="27">
        <v>43446</v>
      </c>
      <c r="C27" s="28">
        <v>0.67048611111111101</v>
      </c>
      <c r="D27" s="28" t="s">
        <v>42</v>
      </c>
      <c r="E27" s="29">
        <v>2.44</v>
      </c>
      <c r="F27" s="29">
        <v>19.291</v>
      </c>
      <c r="G27" s="29" t="s">
        <v>43</v>
      </c>
      <c r="H27" s="29">
        <v>3.36</v>
      </c>
      <c r="I27" s="29">
        <v>7670.3059999999996</v>
      </c>
      <c r="J27" s="29" t="s">
        <v>44</v>
      </c>
      <c r="K27" s="29">
        <v>3.58</v>
      </c>
      <c r="L27" s="29">
        <v>932.10900000000004</v>
      </c>
      <c r="O27" s="17">
        <f t="shared" si="3"/>
        <v>1.8930861701312258</v>
      </c>
      <c r="P27" s="3"/>
      <c r="R27" s="17">
        <f t="shared" si="4"/>
        <v>772.19993693265462</v>
      </c>
      <c r="S27" s="3"/>
      <c r="U27" s="17">
        <f t="shared" si="5"/>
        <v>2398.8074719665706</v>
      </c>
      <c r="AD27" s="7">
        <v>43126</v>
      </c>
    </row>
    <row r="28" spans="1:30" x14ac:dyDescent="0.35">
      <c r="A28" s="25" t="s">
        <v>63</v>
      </c>
      <c r="B28" s="27">
        <v>43446</v>
      </c>
      <c r="C28" s="28">
        <v>0.67413194444444446</v>
      </c>
      <c r="D28" s="28" t="s">
        <v>42</v>
      </c>
      <c r="E28" s="29">
        <v>2.4430000000000001</v>
      </c>
      <c r="F28" s="29">
        <v>18.5916</v>
      </c>
      <c r="G28" s="29" t="s">
        <v>43</v>
      </c>
      <c r="H28" s="29">
        <v>3.363</v>
      </c>
      <c r="I28" s="29">
        <v>8505.4323000000004</v>
      </c>
      <c r="J28" s="29" t="s">
        <v>44</v>
      </c>
      <c r="K28" s="29">
        <v>3.5859999999999999</v>
      </c>
      <c r="L28" s="29">
        <v>971.41769999999997</v>
      </c>
      <c r="O28" s="17">
        <f t="shared" si="3"/>
        <v>1.8244518604847699</v>
      </c>
      <c r="P28" s="3"/>
      <c r="R28" s="17">
        <f t="shared" si="4"/>
        <v>856.27539313880879</v>
      </c>
      <c r="S28" s="3"/>
      <c r="U28" s="17">
        <f t="shared" si="5"/>
        <v>2499.9694640439907</v>
      </c>
      <c r="AD28" s="7">
        <v>43126</v>
      </c>
    </row>
    <row r="29" spans="1:30" x14ac:dyDescent="0.35">
      <c r="A29" s="25" t="s">
        <v>64</v>
      </c>
      <c r="B29" s="27">
        <v>43446</v>
      </c>
      <c r="C29" s="28">
        <v>0.67820601851851858</v>
      </c>
      <c r="D29" s="28" t="s">
        <v>42</v>
      </c>
      <c r="E29" s="29">
        <v>2.4460000000000002</v>
      </c>
      <c r="F29" s="29">
        <v>18.311800000000002</v>
      </c>
      <c r="G29" s="29" t="s">
        <v>43</v>
      </c>
      <c r="H29" s="29">
        <v>3.363</v>
      </c>
      <c r="I29" s="29">
        <v>9205.3112000000001</v>
      </c>
      <c r="J29" s="29" t="s">
        <v>44</v>
      </c>
      <c r="K29" s="29">
        <v>3.5859999999999999</v>
      </c>
      <c r="L29" s="29">
        <v>1062.7262000000001</v>
      </c>
      <c r="O29" s="17">
        <f t="shared" si="3"/>
        <v>1.7969942113010722</v>
      </c>
      <c r="P29" s="3"/>
      <c r="R29" s="17">
        <f t="shared" si="4"/>
        <v>926.73496051988798</v>
      </c>
      <c r="S29" s="3"/>
      <c r="U29" s="17">
        <f t="shared" si="5"/>
        <v>2734.9543338972589</v>
      </c>
      <c r="AD29" s="7">
        <v>43126</v>
      </c>
    </row>
    <row r="30" spans="1:30" x14ac:dyDescent="0.35">
      <c r="A30" s="5" t="s">
        <v>41</v>
      </c>
      <c r="B30" s="7">
        <v>43446</v>
      </c>
      <c r="C30" s="8">
        <v>0.68228009259259259</v>
      </c>
      <c r="D30" s="8" t="s">
        <v>42</v>
      </c>
      <c r="E30" s="9">
        <v>2.44</v>
      </c>
      <c r="F30" s="9">
        <v>41.376600000000003</v>
      </c>
      <c r="G30" s="9" t="s">
        <v>43</v>
      </c>
      <c r="H30" s="9">
        <v>3.36</v>
      </c>
      <c r="I30" s="9">
        <v>3989.3134</v>
      </c>
      <c r="J30" s="9" t="s">
        <v>44</v>
      </c>
      <c r="K30" s="9">
        <v>3.58</v>
      </c>
      <c r="L30" s="9">
        <v>942.14970000000005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43126</v>
      </c>
    </row>
    <row r="31" spans="1:30" x14ac:dyDescent="0.35">
      <c r="A31" s="5" t="s">
        <v>41</v>
      </c>
      <c r="B31" s="7">
        <v>43446</v>
      </c>
      <c r="C31" s="8">
        <v>0.68592592592592594</v>
      </c>
      <c r="D31" s="8" t="s">
        <v>42</v>
      </c>
      <c r="E31" s="9">
        <v>2.4460000000000002</v>
      </c>
      <c r="F31" s="9">
        <v>41.465600000000002</v>
      </c>
      <c r="G31" s="9" t="s">
        <v>43</v>
      </c>
      <c r="H31" s="9">
        <v>3.363</v>
      </c>
      <c r="I31" s="9">
        <v>4010.18</v>
      </c>
      <c r="J31" s="9" t="s">
        <v>44</v>
      </c>
      <c r="K31" s="9">
        <v>3.59</v>
      </c>
      <c r="L31" s="9">
        <v>954.67079999999999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43126</v>
      </c>
    </row>
    <row r="32" spans="1:30" x14ac:dyDescent="0.35">
      <c r="A32" s="5" t="s">
        <v>41</v>
      </c>
      <c r="B32" s="7">
        <v>43446</v>
      </c>
      <c r="C32" s="8">
        <v>0.68958333333333333</v>
      </c>
      <c r="D32" s="8" t="s">
        <v>42</v>
      </c>
      <c r="E32" s="9">
        <v>2.44</v>
      </c>
      <c r="F32" s="9">
        <v>41.363599999999998</v>
      </c>
      <c r="G32" s="9" t="s">
        <v>43</v>
      </c>
      <c r="H32" s="9">
        <v>3.36</v>
      </c>
      <c r="I32" s="9">
        <v>4009.5075999999999</v>
      </c>
      <c r="J32" s="9" t="s">
        <v>44</v>
      </c>
      <c r="K32" s="9">
        <v>3.5830000000000002</v>
      </c>
      <c r="L32" s="9">
        <v>949.9502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43126</v>
      </c>
    </row>
    <row r="33" spans="1:30" x14ac:dyDescent="0.35">
      <c r="A33" s="5" t="s">
        <v>41</v>
      </c>
      <c r="B33" s="7">
        <v>43446</v>
      </c>
      <c r="C33" s="8">
        <v>0.69322916666666667</v>
      </c>
      <c r="D33" s="8" t="s">
        <v>42</v>
      </c>
      <c r="E33" s="9">
        <v>2.44</v>
      </c>
      <c r="F33" s="9">
        <v>41.395800000000001</v>
      </c>
      <c r="G33" s="9" t="s">
        <v>43</v>
      </c>
      <c r="H33" s="9">
        <v>3.36</v>
      </c>
      <c r="I33" s="9">
        <v>3993.1642999999999</v>
      </c>
      <c r="J33" s="9" t="s">
        <v>44</v>
      </c>
      <c r="K33" s="9">
        <v>3.5859999999999999</v>
      </c>
      <c r="L33" s="9">
        <v>946.74570000000006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43126</v>
      </c>
    </row>
    <row r="34" spans="1:30" x14ac:dyDescent="0.35">
      <c r="A34" s="25" t="s">
        <v>65</v>
      </c>
      <c r="B34" s="27">
        <v>43446</v>
      </c>
      <c r="C34" s="28">
        <v>0.69687500000000002</v>
      </c>
      <c r="D34" s="28" t="s">
        <v>42</v>
      </c>
      <c r="E34" s="29">
        <v>2.4460000000000002</v>
      </c>
      <c r="F34" s="29">
        <v>20.164200000000001</v>
      </c>
      <c r="G34" s="29" t="s">
        <v>43</v>
      </c>
      <c r="H34" s="29">
        <v>3.3660000000000001</v>
      </c>
      <c r="I34" s="29">
        <v>4741.1854000000003</v>
      </c>
      <c r="J34" s="29" t="s">
        <v>44</v>
      </c>
      <c r="K34" s="29">
        <v>3.5859999999999999</v>
      </c>
      <c r="L34" s="29">
        <v>744.69439999999997</v>
      </c>
      <c r="O34" s="19">
        <f t="shared" ref="O34:O41" si="6">($O$2/$M$2)*F34</f>
        <v>1.9787760174050109</v>
      </c>
      <c r="R34" s="19">
        <f t="shared" ref="R34:R42" si="7">($R$2/$P$2)*I34</f>
        <v>477.31382123034246</v>
      </c>
      <c r="T34" s="19">
        <f>($S$2/$U$2)*L34</f>
        <v>1916.4909801875767</v>
      </c>
      <c r="AD34" s="7">
        <v>43126</v>
      </c>
    </row>
    <row r="35" spans="1:30" x14ac:dyDescent="0.35">
      <c r="A35" s="25" t="s">
        <v>66</v>
      </c>
      <c r="B35" s="27">
        <v>43446</v>
      </c>
      <c r="C35" s="28">
        <v>0.70094907407407403</v>
      </c>
      <c r="D35" s="28" t="s">
        <v>42</v>
      </c>
      <c r="E35" s="29">
        <v>2.4460000000000002</v>
      </c>
      <c r="F35" s="29">
        <v>19.686599999999999</v>
      </c>
      <c r="G35" s="29" t="s">
        <v>43</v>
      </c>
      <c r="H35" s="29">
        <v>3.3660000000000001</v>
      </c>
      <c r="I35" s="29">
        <v>5483.8225000000002</v>
      </c>
      <c r="J35" s="29" t="s">
        <v>44</v>
      </c>
      <c r="K35" s="29">
        <v>3.593</v>
      </c>
      <c r="L35" s="29">
        <v>722.02599999999995</v>
      </c>
      <c r="O35" s="19">
        <f t="shared" si="6"/>
        <v>1.931907635524617</v>
      </c>
      <c r="R35" s="19">
        <f t="shared" si="7"/>
        <v>552.0780251335309</v>
      </c>
      <c r="U35" s="19">
        <f>($S$2/$U$2)*L35</f>
        <v>1858.1532457621747</v>
      </c>
      <c r="AD35" s="7">
        <v>43126</v>
      </c>
    </row>
    <row r="36" spans="1:30" x14ac:dyDescent="0.35">
      <c r="A36" s="25" t="s">
        <v>67</v>
      </c>
      <c r="B36" s="27">
        <v>43446</v>
      </c>
      <c r="C36" s="28">
        <v>0.70502314814814815</v>
      </c>
      <c r="D36" s="28" t="s">
        <v>42</v>
      </c>
      <c r="E36" s="29">
        <v>2.4460000000000002</v>
      </c>
      <c r="F36" s="29">
        <v>19.481400000000001</v>
      </c>
      <c r="G36" s="29" t="s">
        <v>43</v>
      </c>
      <c r="H36" s="29">
        <v>3.3660000000000001</v>
      </c>
      <c r="I36" s="29">
        <v>6318.3891000000003</v>
      </c>
      <c r="J36" s="29" t="s">
        <v>44</v>
      </c>
      <c r="K36" s="29">
        <v>3.59</v>
      </c>
      <c r="L36" s="29">
        <v>722.10500000000002</v>
      </c>
      <c r="O36" s="19">
        <f t="shared" si="6"/>
        <v>1.9117707176815335</v>
      </c>
      <c r="R36" s="19">
        <f t="shared" si="7"/>
        <v>636.09713413467114</v>
      </c>
      <c r="U36" s="19">
        <f>($S$2/$U$2)*L36</f>
        <v>1858.3565543776751</v>
      </c>
      <c r="AD36" s="7">
        <v>43126</v>
      </c>
    </row>
    <row r="37" spans="1:30" x14ac:dyDescent="0.35">
      <c r="A37" s="25" t="s">
        <v>68</v>
      </c>
      <c r="B37" s="27">
        <v>43446</v>
      </c>
      <c r="C37" s="28">
        <v>0.70868055555555554</v>
      </c>
      <c r="D37" s="28" t="s">
        <v>42</v>
      </c>
      <c r="E37" s="29">
        <v>2.4430000000000001</v>
      </c>
      <c r="F37" s="29">
        <v>19.2758</v>
      </c>
      <c r="G37" s="29" t="s">
        <v>43</v>
      </c>
      <c r="H37" s="29">
        <v>3.36</v>
      </c>
      <c r="I37" s="29">
        <v>6472.0384000000004</v>
      </c>
      <c r="J37" s="29" t="s">
        <v>44</v>
      </c>
      <c r="K37" s="29">
        <v>3.5859999999999999</v>
      </c>
      <c r="L37" s="29">
        <v>721.81910000000005</v>
      </c>
      <c r="O37" s="19">
        <f t="shared" si="6"/>
        <v>1.8915945465872936</v>
      </c>
      <c r="R37" s="19">
        <f t="shared" si="7"/>
        <v>651.56561476239926</v>
      </c>
      <c r="U37" s="19">
        <f>($S$2/$U$2)*L37</f>
        <v>1857.6207830717065</v>
      </c>
      <c r="AD37" s="7">
        <v>43126</v>
      </c>
    </row>
    <row r="38" spans="1:30" x14ac:dyDescent="0.35">
      <c r="A38" s="25" t="s">
        <v>69</v>
      </c>
      <c r="B38" s="27">
        <v>43446</v>
      </c>
      <c r="C38" s="28">
        <v>0.71232638888888899</v>
      </c>
      <c r="D38" s="28" t="s">
        <v>42</v>
      </c>
      <c r="E38" s="29">
        <v>2.4460000000000002</v>
      </c>
      <c r="F38" s="29">
        <v>19.543700000000001</v>
      </c>
      <c r="G38" s="29" t="s">
        <v>43</v>
      </c>
      <c r="H38" s="29">
        <v>3.363</v>
      </c>
      <c r="I38" s="29">
        <v>6475.3577999999998</v>
      </c>
      <c r="J38" s="29" t="s">
        <v>44</v>
      </c>
      <c r="K38" s="29">
        <v>3.59</v>
      </c>
      <c r="L38" s="29">
        <v>749.95659999999998</v>
      </c>
      <c r="N38" s="19">
        <f>($O$2/$M$2)*F38</f>
        <v>1.9178844115490976</v>
      </c>
      <c r="R38" s="19">
        <f t="shared" si="7"/>
        <v>651.89979184355525</v>
      </c>
      <c r="U38" s="19">
        <f>($S$2/$U$2)*L38</f>
        <v>1930.0333928013188</v>
      </c>
      <c r="AD38" s="7">
        <v>43126</v>
      </c>
    </row>
    <row r="39" spans="1:30" x14ac:dyDescent="0.35">
      <c r="A39" s="25" t="s">
        <v>70</v>
      </c>
      <c r="B39" s="27">
        <v>43446</v>
      </c>
      <c r="C39" s="28">
        <v>0.71597222222222223</v>
      </c>
      <c r="D39" s="28" t="s">
        <v>42</v>
      </c>
      <c r="E39" s="29">
        <v>2.4430000000000001</v>
      </c>
      <c r="F39" s="29">
        <v>20.330200000000001</v>
      </c>
      <c r="G39" s="29" t="s">
        <v>43</v>
      </c>
      <c r="H39" s="29">
        <v>3.36</v>
      </c>
      <c r="I39" s="29">
        <v>4801.9795999999997</v>
      </c>
      <c r="J39" s="29" t="s">
        <v>44</v>
      </c>
      <c r="K39" s="29">
        <v>3.58</v>
      </c>
      <c r="L39" s="29">
        <v>753.8954</v>
      </c>
      <c r="O39" s="26">
        <f t="shared" si="6"/>
        <v>1.995066116634796</v>
      </c>
      <c r="R39" s="16">
        <f t="shared" si="7"/>
        <v>483.43421295993852</v>
      </c>
      <c r="U39" s="16">
        <f>($S$2/$U$2)*L39</f>
        <v>1940.1700000764142</v>
      </c>
      <c r="AD39" s="7">
        <v>43126</v>
      </c>
    </row>
    <row r="40" spans="1:30" x14ac:dyDescent="0.35">
      <c r="A40" s="25" t="s">
        <v>71</v>
      </c>
      <c r="B40" s="27">
        <v>43446</v>
      </c>
      <c r="C40" s="28">
        <v>0.72004629629629635</v>
      </c>
      <c r="D40" s="28" t="s">
        <v>42</v>
      </c>
      <c r="E40" s="29">
        <v>2.44</v>
      </c>
      <c r="F40" s="29">
        <v>19.331</v>
      </c>
      <c r="G40" s="29" t="s">
        <v>43</v>
      </c>
      <c r="H40" s="29">
        <v>3.3559999999999999</v>
      </c>
      <c r="I40" s="29">
        <v>4973.0106999999998</v>
      </c>
      <c r="J40" s="29" t="s">
        <v>44</v>
      </c>
      <c r="K40" s="29">
        <v>3.58</v>
      </c>
      <c r="L40" s="29">
        <v>749.18849999999998</v>
      </c>
      <c r="O40" s="16">
        <f t="shared" si="6"/>
        <v>1.8970114952468367</v>
      </c>
      <c r="R40" s="16">
        <f t="shared" si="7"/>
        <v>500.65258790267518</v>
      </c>
      <c r="U40" s="16">
        <f>($S$2/$U$2)*L40</f>
        <v>1928.0566668827646</v>
      </c>
      <c r="AD40" s="7">
        <v>43126</v>
      </c>
    </row>
    <row r="41" spans="1:30" x14ac:dyDescent="0.35">
      <c r="A41" s="25" t="s">
        <v>72</v>
      </c>
      <c r="B41" s="27">
        <v>43446</v>
      </c>
      <c r="C41" s="28">
        <v>0.72370370370370374</v>
      </c>
      <c r="D41" s="28" t="s">
        <v>42</v>
      </c>
      <c r="E41" s="29">
        <v>2.4460000000000002</v>
      </c>
      <c r="F41" s="29">
        <v>19.2896</v>
      </c>
      <c r="G41" s="29" t="s">
        <v>43</v>
      </c>
      <c r="H41" s="29">
        <v>3.36</v>
      </c>
      <c r="I41" s="29">
        <v>4955.7942000000003</v>
      </c>
      <c r="J41" s="29" t="s">
        <v>44</v>
      </c>
      <c r="K41" s="29">
        <v>3.5830000000000002</v>
      </c>
      <c r="L41" s="29">
        <v>746.08640000000003</v>
      </c>
      <c r="O41" s="16">
        <f t="shared" si="6"/>
        <v>1.8929487837521795</v>
      </c>
      <c r="Q41" s="16">
        <f>($R$2/$P$2)*I41</f>
        <v>498.9193349901837</v>
      </c>
      <c r="U41" s="16">
        <f>($S$2/$U$2)*L41</f>
        <v>1920.0733294632275</v>
      </c>
      <c r="AD41" s="7">
        <v>43126</v>
      </c>
    </row>
    <row r="42" spans="1:30" x14ac:dyDescent="0.35">
      <c r="A42" s="25" t="s">
        <v>73</v>
      </c>
      <c r="B42" s="27">
        <v>43446</v>
      </c>
      <c r="C42" s="28">
        <v>0.72777777777777775</v>
      </c>
      <c r="D42" s="28" t="s">
        <v>42</v>
      </c>
      <c r="E42" s="29">
        <v>2.4460000000000002</v>
      </c>
      <c r="F42" s="29">
        <v>18.849599999999999</v>
      </c>
      <c r="G42" s="29" t="s">
        <v>43</v>
      </c>
      <c r="H42" s="29">
        <v>3.363</v>
      </c>
      <c r="I42" s="29">
        <v>5034.634</v>
      </c>
      <c r="J42" s="29" t="s">
        <v>44</v>
      </c>
      <c r="K42" s="29">
        <v>3.59</v>
      </c>
      <c r="L42" s="29">
        <v>757.86220000000003</v>
      </c>
      <c r="O42" s="16">
        <f>($O$2/$M$2)*F42</f>
        <v>1.8497702074804598</v>
      </c>
      <c r="R42" s="16">
        <f t="shared" si="7"/>
        <v>506.8564483971042</v>
      </c>
      <c r="U42" s="16">
        <f>($S$2/$U$2)*L42</f>
        <v>1950.3786661013073</v>
      </c>
      <c r="AD42" s="7">
        <v>43126</v>
      </c>
    </row>
    <row r="43" spans="1:30" x14ac:dyDescent="0.35">
      <c r="A43" s="25" t="s">
        <v>84</v>
      </c>
      <c r="B43" s="27">
        <v>43446</v>
      </c>
      <c r="C43" s="28">
        <v>0.73142361111111109</v>
      </c>
      <c r="D43" s="28" t="s">
        <v>42</v>
      </c>
      <c r="E43" s="29">
        <v>2.4460000000000002</v>
      </c>
      <c r="F43" s="29">
        <v>19.2014</v>
      </c>
      <c r="G43" s="29" t="s">
        <v>43</v>
      </c>
      <c r="H43" s="29">
        <v>3.363</v>
      </c>
      <c r="I43" s="29">
        <v>5504.3905999999997</v>
      </c>
      <c r="J43" s="29" t="s">
        <v>44</v>
      </c>
      <c r="K43" s="29">
        <v>3.59</v>
      </c>
      <c r="L43" s="29">
        <v>764.02560000000005</v>
      </c>
      <c r="N43" s="16">
        <f>($O$2/$M$2)*F43</f>
        <v>1.8842934418722574</v>
      </c>
      <c r="R43" s="16">
        <f>($R$2/$P$2)*I43</f>
        <v>554.14869682809228</v>
      </c>
      <c r="U43" s="16">
        <f>($S$2/$U$2)*L43</f>
        <v>1966.2403410478198</v>
      </c>
      <c r="AD43" s="7">
        <v>43126</v>
      </c>
    </row>
    <row r="44" spans="1:30" x14ac:dyDescent="0.35">
      <c r="A44" s="5" t="s">
        <v>41</v>
      </c>
      <c r="B44" s="7">
        <v>43446</v>
      </c>
      <c r="C44" s="8">
        <v>0.73506944444444444</v>
      </c>
      <c r="D44" s="8" t="s">
        <v>42</v>
      </c>
      <c r="E44" s="9">
        <v>2.4430000000000001</v>
      </c>
      <c r="F44" s="9">
        <v>41.178800000000003</v>
      </c>
      <c r="G44" s="9" t="s">
        <v>43</v>
      </c>
      <c r="H44" s="9">
        <v>3.36</v>
      </c>
      <c r="I44" s="9">
        <v>3994.2543999999998</v>
      </c>
      <c r="J44" s="9" t="s">
        <v>44</v>
      </c>
      <c r="K44" s="9">
        <v>3.5830000000000002</v>
      </c>
      <c r="L44" s="9">
        <v>953.8646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43126</v>
      </c>
    </row>
    <row r="45" spans="1:30" x14ac:dyDescent="0.35">
      <c r="A45" s="5" t="s">
        <v>41</v>
      </c>
      <c r="B45" s="7">
        <v>43446</v>
      </c>
      <c r="C45" s="8">
        <v>0.73872685185185183</v>
      </c>
      <c r="D45" s="8" t="s">
        <v>42</v>
      </c>
      <c r="E45" s="9">
        <v>2.44</v>
      </c>
      <c r="F45" s="9">
        <v>41.433399999999999</v>
      </c>
      <c r="G45" s="9" t="s">
        <v>43</v>
      </c>
      <c r="H45" s="9">
        <v>3.36</v>
      </c>
      <c r="I45" s="9">
        <v>4002.8404</v>
      </c>
      <c r="J45" s="9" t="s">
        <v>44</v>
      </c>
      <c r="K45" s="9">
        <v>3.5830000000000002</v>
      </c>
      <c r="L45" s="9">
        <v>948.09699999999998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43126</v>
      </c>
    </row>
    <row r="46" spans="1:30" x14ac:dyDescent="0.35">
      <c r="A46" s="5" t="s">
        <v>41</v>
      </c>
      <c r="B46" s="7">
        <v>43446</v>
      </c>
      <c r="C46" s="8">
        <v>0.74237268518518518</v>
      </c>
      <c r="D46" s="8" t="s">
        <v>42</v>
      </c>
      <c r="E46" s="9">
        <v>2.4460000000000002</v>
      </c>
      <c r="F46" s="9">
        <v>41.259700000000002</v>
      </c>
      <c r="G46" s="9" t="s">
        <v>43</v>
      </c>
      <c r="H46" s="9">
        <v>3.363</v>
      </c>
      <c r="I46" s="9">
        <v>4015.3607999999999</v>
      </c>
      <c r="J46" s="9" t="s">
        <v>44</v>
      </c>
      <c r="K46" s="9">
        <v>3.5859999999999999</v>
      </c>
      <c r="L46" s="9">
        <v>945.47699999999998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43126</v>
      </c>
    </row>
    <row r="47" spans="1:30" x14ac:dyDescent="0.35">
      <c r="A47" s="5" t="s">
        <v>41</v>
      </c>
      <c r="B47" s="7">
        <v>43446</v>
      </c>
      <c r="C47" s="8">
        <v>0.7464467592592593</v>
      </c>
      <c r="D47" s="8" t="s">
        <v>42</v>
      </c>
      <c r="E47" s="9">
        <v>2.4460000000000002</v>
      </c>
      <c r="F47" s="9">
        <v>41.163499999999999</v>
      </c>
      <c r="G47" s="9" t="s">
        <v>43</v>
      </c>
      <c r="H47" s="9">
        <v>3.3660000000000001</v>
      </c>
      <c r="I47" s="9">
        <v>3981.0232000000001</v>
      </c>
      <c r="J47" s="9" t="s">
        <v>44</v>
      </c>
      <c r="K47" s="9">
        <v>3.593</v>
      </c>
      <c r="L47" s="9">
        <v>944.74900000000002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43126</v>
      </c>
    </row>
    <row r="48" spans="1:30" x14ac:dyDescent="0.35">
      <c r="A48" s="25" t="s">
        <v>74</v>
      </c>
      <c r="B48" s="27">
        <v>43446</v>
      </c>
      <c r="C48" s="28">
        <v>0.75010416666666668</v>
      </c>
      <c r="D48" s="28" t="s">
        <v>42</v>
      </c>
      <c r="E48" s="29">
        <v>2.4460000000000002</v>
      </c>
      <c r="F48" s="29">
        <v>20.328600000000002</v>
      </c>
      <c r="G48" s="29" t="s">
        <v>43</v>
      </c>
      <c r="H48" s="29">
        <v>3.363</v>
      </c>
      <c r="I48" s="29">
        <v>4958.7615999999998</v>
      </c>
      <c r="J48" s="29" t="s">
        <v>44</v>
      </c>
      <c r="K48" s="29">
        <v>3.59</v>
      </c>
      <c r="L48" s="29">
        <v>751.79639999999995</v>
      </c>
      <c r="O48" s="22">
        <f>($O$2/$M$2)*F49</f>
        <v>1.9575596351551341</v>
      </c>
      <c r="Q48" s="22">
        <f>($R$2/$P$2)*I49</f>
        <v>488.12719921108305</v>
      </c>
      <c r="U48" s="22">
        <f>($S$2/$U$2)*L49</f>
        <v>1921.4625192182536</v>
      </c>
      <c r="AD48" s="7">
        <v>43126</v>
      </c>
    </row>
    <row r="49" spans="1:30" x14ac:dyDescent="0.35">
      <c r="A49" s="25" t="s">
        <v>75</v>
      </c>
      <c r="B49" s="27">
        <v>43446</v>
      </c>
      <c r="C49" s="28">
        <v>0.75375000000000003</v>
      </c>
      <c r="D49" s="28" t="s">
        <v>42</v>
      </c>
      <c r="E49" s="29">
        <v>2.44</v>
      </c>
      <c r="F49" s="29">
        <v>19.948</v>
      </c>
      <c r="G49" s="29" t="s">
        <v>43</v>
      </c>
      <c r="H49" s="29">
        <v>3.3559999999999999</v>
      </c>
      <c r="I49" s="29">
        <v>4848.5953</v>
      </c>
      <c r="J49" s="29" t="s">
        <v>44</v>
      </c>
      <c r="K49" s="29">
        <v>3.5760000000000001</v>
      </c>
      <c r="L49" s="29">
        <v>746.62620000000004</v>
      </c>
      <c r="O49" s="22">
        <f>($O$2/$M$2)*F50</f>
        <v>1.9183456372501817</v>
      </c>
      <c r="R49" s="22">
        <f>($R$2/$P$2)*I50</f>
        <v>554.55617460599774</v>
      </c>
      <c r="U49" s="22">
        <f>($S$2/$U$2)*L50</f>
        <v>1928.630306001689</v>
      </c>
      <c r="AD49" s="7">
        <v>43126</v>
      </c>
    </row>
    <row r="50" spans="1:30" x14ac:dyDescent="0.35">
      <c r="A50" s="25" t="s">
        <v>76</v>
      </c>
      <c r="B50" s="27">
        <v>43446</v>
      </c>
      <c r="C50" s="28">
        <v>0.75740740740740742</v>
      </c>
      <c r="D50" s="28" t="s">
        <v>42</v>
      </c>
      <c r="E50" s="29">
        <v>2.44</v>
      </c>
      <c r="F50" s="29">
        <v>19.548400000000001</v>
      </c>
      <c r="G50" s="29" t="s">
        <v>43</v>
      </c>
      <c r="H50" s="29">
        <v>3.36</v>
      </c>
      <c r="I50" s="29">
        <v>5508.4381000000003</v>
      </c>
      <c r="J50" s="29" t="s">
        <v>44</v>
      </c>
      <c r="K50" s="29">
        <v>3.58</v>
      </c>
      <c r="L50" s="29">
        <v>749.41139999999996</v>
      </c>
      <c r="O50" s="22">
        <f>($O$2/$M$2)*F51</f>
        <v>1.8856476790371433</v>
      </c>
      <c r="R50" s="22">
        <f>($R$2/$P$2)*I51</f>
        <v>502.33872541058122</v>
      </c>
      <c r="T50" s="22">
        <f>($S$2/$U$2)*L51</f>
        <v>1881.1438472377677</v>
      </c>
      <c r="AD50" s="7">
        <v>43126</v>
      </c>
    </row>
    <row r="51" spans="1:30" x14ac:dyDescent="0.35">
      <c r="A51" s="25" t="s">
        <v>77</v>
      </c>
      <c r="B51" s="27">
        <v>43446</v>
      </c>
      <c r="C51" s="28">
        <v>0.76148148148148154</v>
      </c>
      <c r="D51" s="28" t="s">
        <v>42</v>
      </c>
      <c r="E51" s="29">
        <v>2.4460000000000002</v>
      </c>
      <c r="F51" s="29">
        <v>19.215199999999999</v>
      </c>
      <c r="G51" s="29" t="s">
        <v>43</v>
      </c>
      <c r="H51" s="29">
        <v>3.363</v>
      </c>
      <c r="I51" s="29">
        <v>4989.7592000000004</v>
      </c>
      <c r="J51" s="29" t="s">
        <v>44</v>
      </c>
      <c r="K51" s="29">
        <v>3.59</v>
      </c>
      <c r="L51" s="29">
        <v>730.95950000000005</v>
      </c>
      <c r="O51" s="22">
        <f>($O$2/$M$2)*F52</f>
        <v>1.9311225705014949</v>
      </c>
      <c r="R51" s="22">
        <f>($R$2/$P$2)*I52</f>
        <v>507.67643764998627</v>
      </c>
      <c r="U51" s="22">
        <f>($S$2/$U$2)*L52</f>
        <v>1960.6341703135688</v>
      </c>
      <c r="AD51" s="7">
        <v>43126</v>
      </c>
    </row>
    <row r="52" spans="1:30" x14ac:dyDescent="0.35">
      <c r="A52" s="25" t="s">
        <v>78</v>
      </c>
      <c r="B52" s="27">
        <v>43446</v>
      </c>
      <c r="C52" s="28">
        <v>0.76555555555555566</v>
      </c>
      <c r="D52" s="28" t="s">
        <v>42</v>
      </c>
      <c r="E52" s="29">
        <v>2.44</v>
      </c>
      <c r="F52" s="29">
        <v>19.678599999999999</v>
      </c>
      <c r="G52" s="29" t="s">
        <v>43</v>
      </c>
      <c r="H52" s="29">
        <v>3.3559999999999999</v>
      </c>
      <c r="I52" s="29">
        <v>5042.7790000000005</v>
      </c>
      <c r="J52" s="29" t="s">
        <v>44</v>
      </c>
      <c r="K52" s="29">
        <v>3.5760000000000001</v>
      </c>
      <c r="L52" s="29">
        <v>761.84720000000004</v>
      </c>
      <c r="O52" s="22">
        <f>($O$2/$M$2)*F53</f>
        <v>1.9566175571273876</v>
      </c>
      <c r="R52" s="22">
        <f>($R$2/$P$2)*I53</f>
        <v>487.06654890123184</v>
      </c>
      <c r="U52" s="22">
        <f>($S$2/$U$2)*L53</f>
        <v>1925.0320008600117</v>
      </c>
      <c r="AD52" s="7">
        <v>43126</v>
      </c>
    </row>
    <row r="53" spans="1:30" x14ac:dyDescent="0.35">
      <c r="A53" s="25" t="s">
        <v>79</v>
      </c>
      <c r="B53" s="27">
        <v>43446</v>
      </c>
      <c r="C53" s="28">
        <v>0.7696412037037037</v>
      </c>
      <c r="D53" s="28" t="s">
        <v>42</v>
      </c>
      <c r="E53" s="29">
        <v>2.4430000000000001</v>
      </c>
      <c r="F53" s="29">
        <v>19.938400000000001</v>
      </c>
      <c r="G53" s="29" t="s">
        <v>43</v>
      </c>
      <c r="H53" s="29">
        <v>3.36</v>
      </c>
      <c r="I53" s="29">
        <v>4838.0598</v>
      </c>
      <c r="J53" s="29" t="s">
        <v>44</v>
      </c>
      <c r="K53" s="29">
        <v>3.5859999999999999</v>
      </c>
      <c r="L53" s="29">
        <v>748.01319999999998</v>
      </c>
      <c r="O53" s="24">
        <f>($O$2/$M$2)*F54</f>
        <v>1.9184241437524938</v>
      </c>
      <c r="R53" s="24">
        <f>($R$2/$P$2)*I54</f>
        <v>474.80584206903228</v>
      </c>
      <c r="U53" s="24">
        <f>($S$2/$U$2)*L54</f>
        <v>1880.1659070619435</v>
      </c>
      <c r="AD53" s="7">
        <v>43126</v>
      </c>
    </row>
    <row r="54" spans="1:30" x14ac:dyDescent="0.35">
      <c r="A54" s="25" t="s">
        <v>80</v>
      </c>
      <c r="B54" s="27">
        <v>43446</v>
      </c>
      <c r="C54" s="28">
        <v>0.77371527777777782</v>
      </c>
      <c r="D54" s="28" t="s">
        <v>42</v>
      </c>
      <c r="E54" s="29">
        <v>2.4430000000000001</v>
      </c>
      <c r="F54" s="29">
        <v>19.549199999999999</v>
      </c>
      <c r="G54" s="29" t="s">
        <v>43</v>
      </c>
      <c r="H54" s="29">
        <v>3.363</v>
      </c>
      <c r="I54" s="29">
        <v>4716.2735000000002</v>
      </c>
      <c r="J54" s="29" t="s">
        <v>44</v>
      </c>
      <c r="K54" s="29">
        <v>3.5830000000000002</v>
      </c>
      <c r="L54" s="29">
        <v>730.57950000000005</v>
      </c>
      <c r="O54" s="24">
        <f>($O$2/$M$2)*F55</f>
        <v>1.9347338696078569</v>
      </c>
      <c r="R54" s="24">
        <f>($R$2/$P$2)*I55</f>
        <v>473.30865948178115</v>
      </c>
      <c r="U54" s="24">
        <f>($S$2/$U$2)*L55</f>
        <v>1892.8433573254367</v>
      </c>
      <c r="AD54" s="7">
        <v>43126</v>
      </c>
    </row>
    <row r="55" spans="1:30" x14ac:dyDescent="0.35">
      <c r="A55" s="25" t="s">
        <v>81</v>
      </c>
      <c r="B55" s="27">
        <v>43446</v>
      </c>
      <c r="C55" s="28">
        <v>0.77778935185185183</v>
      </c>
      <c r="D55" s="28" t="s">
        <v>42</v>
      </c>
      <c r="E55" s="29">
        <v>2.4460000000000002</v>
      </c>
      <c r="F55" s="29">
        <v>19.715399999999999</v>
      </c>
      <c r="G55" s="29" t="s">
        <v>43</v>
      </c>
      <c r="H55" s="29">
        <v>3.363</v>
      </c>
      <c r="I55" s="29">
        <v>4701.4018999999998</v>
      </c>
      <c r="J55" s="29" t="s">
        <v>44</v>
      </c>
      <c r="K55" s="29">
        <v>3.59</v>
      </c>
      <c r="L55" s="29">
        <v>735.50559999999996</v>
      </c>
      <c r="O55" s="24">
        <f>($O$2/$M$2)*F56</f>
        <v>1.9333600058173932</v>
      </c>
      <c r="R55" s="24">
        <f>($R$2/$P$2)*I56</f>
        <v>440.04022061911576</v>
      </c>
      <c r="U55" s="24">
        <f>($S$2/$U$2)*L56</f>
        <v>1877.2444394630077</v>
      </c>
      <c r="AD55" s="7">
        <v>43126</v>
      </c>
    </row>
    <row r="56" spans="1:30" x14ac:dyDescent="0.35">
      <c r="A56" s="25" t="s">
        <v>82</v>
      </c>
      <c r="B56" s="27">
        <v>43446</v>
      </c>
      <c r="C56" s="28">
        <v>0.78143518518518518</v>
      </c>
      <c r="D56" s="28" t="s">
        <v>42</v>
      </c>
      <c r="E56" s="29">
        <v>2.4460000000000002</v>
      </c>
      <c r="F56" s="29">
        <v>19.7014</v>
      </c>
      <c r="G56" s="29" t="s">
        <v>43</v>
      </c>
      <c r="H56" s="29">
        <v>3.363</v>
      </c>
      <c r="I56" s="29">
        <v>4370.9445999999998</v>
      </c>
      <c r="J56" s="29" t="s">
        <v>44</v>
      </c>
      <c r="K56" s="29">
        <v>3.5830000000000002</v>
      </c>
      <c r="L56" s="29">
        <v>729.4443</v>
      </c>
      <c r="O56" s="24">
        <f>($O$2/$M$2)*F57</f>
        <v>1.9406611105324294</v>
      </c>
      <c r="Q56" s="24">
        <f>($R$2/$P$2)*I57</f>
        <v>507.67948807041131</v>
      </c>
      <c r="U56" s="24">
        <f>($S$2/$U$2)*L57</f>
        <v>1903.060258636021</v>
      </c>
      <c r="AD56" s="7">
        <v>43126</v>
      </c>
    </row>
    <row r="57" spans="1:30" x14ac:dyDescent="0.35">
      <c r="A57" s="25" t="s">
        <v>83</v>
      </c>
      <c r="B57" s="27">
        <v>43446</v>
      </c>
      <c r="C57" s="28">
        <v>0.7855092592592593</v>
      </c>
      <c r="D57" s="28" t="s">
        <v>42</v>
      </c>
      <c r="E57" s="29">
        <v>2.4460000000000002</v>
      </c>
      <c r="F57" s="29">
        <v>19.7758</v>
      </c>
      <c r="G57" s="29" t="s">
        <v>43</v>
      </c>
      <c r="H57" s="29">
        <v>3.363</v>
      </c>
      <c r="I57" s="29">
        <v>5042.8092999999999</v>
      </c>
      <c r="J57" s="29" t="s">
        <v>44</v>
      </c>
      <c r="K57" s="29">
        <v>3.5859999999999999</v>
      </c>
      <c r="L57" s="29">
        <v>739.47559999999999</v>
      </c>
      <c r="M57" s="3"/>
      <c r="N57" s="24">
        <f>($O$2/$M$2)*F58</f>
        <v>4.0549197243027484</v>
      </c>
      <c r="P57" s="3"/>
      <c r="R57" s="24">
        <f>($R$2/$P$2)*I58</f>
        <v>402.8990465104356</v>
      </c>
      <c r="S57" s="3"/>
      <c r="T57" s="24">
        <f>($S$2/$U$2)*L58</f>
        <v>2430.1097928786353</v>
      </c>
      <c r="AD57" s="7">
        <v>43126</v>
      </c>
    </row>
    <row r="58" spans="1:30" x14ac:dyDescent="0.35">
      <c r="A58" s="5" t="s">
        <v>41</v>
      </c>
      <c r="B58" s="7">
        <v>43446</v>
      </c>
      <c r="C58" s="8">
        <v>0.78916666666666668</v>
      </c>
      <c r="D58" s="8" t="s">
        <v>42</v>
      </c>
      <c r="E58" s="9">
        <v>2.44</v>
      </c>
      <c r="F58" s="9">
        <v>41.320599999999999</v>
      </c>
      <c r="G58" s="9" t="s">
        <v>43</v>
      </c>
      <c r="H58" s="9">
        <v>3.3559999999999999</v>
      </c>
      <c r="I58" s="9">
        <v>4002.0192000000002</v>
      </c>
      <c r="J58" s="9" t="s">
        <v>44</v>
      </c>
      <c r="K58" s="9">
        <v>3.58</v>
      </c>
      <c r="L58" s="9">
        <v>944.2722</v>
      </c>
      <c r="AD58" s="7">
        <v>43126</v>
      </c>
    </row>
    <row r="59" spans="1:30" x14ac:dyDescent="0.35">
      <c r="A59" s="5" t="s">
        <v>41</v>
      </c>
      <c r="B59" s="7">
        <v>43446</v>
      </c>
      <c r="C59" s="8">
        <v>0.79281250000000003</v>
      </c>
      <c r="D59" s="8" t="s">
        <v>42</v>
      </c>
      <c r="E59" s="9">
        <v>2.44</v>
      </c>
      <c r="F59" s="9">
        <v>41.749200000000002</v>
      </c>
      <c r="G59" s="9" t="s">
        <v>43</v>
      </c>
      <c r="H59" s="9">
        <v>3.36</v>
      </c>
      <c r="I59" s="9">
        <v>3998.7473</v>
      </c>
      <c r="J59" s="9" t="s">
        <v>44</v>
      </c>
      <c r="K59" s="9">
        <v>3.5830000000000002</v>
      </c>
      <c r="L59" s="9">
        <v>941.05100000000004</v>
      </c>
    </row>
    <row r="60" spans="1:30" x14ac:dyDescent="0.35">
      <c r="A60" s="5" t="s">
        <v>41</v>
      </c>
      <c r="B60" s="7">
        <v>43446</v>
      </c>
      <c r="C60" s="8">
        <v>0.79688657407407415</v>
      </c>
      <c r="D60" s="8" t="s">
        <v>42</v>
      </c>
      <c r="E60" s="9">
        <v>2.44</v>
      </c>
      <c r="F60" s="9">
        <v>41.1554</v>
      </c>
      <c r="G60" s="9" t="s">
        <v>43</v>
      </c>
      <c r="H60" s="9">
        <v>3.3559999999999999</v>
      </c>
      <c r="I60" s="9">
        <v>3974.4041000000002</v>
      </c>
      <c r="J60" s="9" t="s">
        <v>44</v>
      </c>
      <c r="K60" s="9">
        <v>3.58</v>
      </c>
      <c r="L60" s="9">
        <v>947.3768</v>
      </c>
    </row>
    <row r="61" spans="1:30" x14ac:dyDescent="0.35">
      <c r="A61" s="5" t="s">
        <v>41</v>
      </c>
      <c r="B61" s="7">
        <v>43446</v>
      </c>
      <c r="C61" s="8">
        <v>0.80096064814814805</v>
      </c>
      <c r="D61" s="8" t="s">
        <v>42</v>
      </c>
      <c r="E61" s="9">
        <v>2.4460000000000002</v>
      </c>
      <c r="F61" s="9">
        <v>41.163200000000003</v>
      </c>
      <c r="G61" s="9" t="s">
        <v>43</v>
      </c>
      <c r="H61" s="9">
        <v>3.363</v>
      </c>
      <c r="I61" s="9">
        <v>3989.6320000000001</v>
      </c>
      <c r="J61" s="9" t="s">
        <v>44</v>
      </c>
      <c r="K61" s="9">
        <v>3.5859999999999999</v>
      </c>
      <c r="L61" s="9">
        <v>947.75720000000001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2020-04-18T14:25:53Z</dcterms:modified>
</cp:coreProperties>
</file>