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8\slopecalculation_2018\Steigung berechnen\"/>
    </mc:Choice>
  </mc:AlternateContent>
  <xr:revisionPtr revIDLastSave="0" documentId="13_ncr:1_{CDD46566-79A3-4A6C-8E45-4C20CAC10A56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N27" i="1" s="1"/>
  <c r="O13" i="1" l="1"/>
  <c r="O26" i="1"/>
  <c r="O14" i="1"/>
  <c r="O21" i="1"/>
  <c r="O20" i="1"/>
  <c r="N12" i="1"/>
  <c r="O34" i="1"/>
  <c r="O28" i="1"/>
  <c r="O8" i="1"/>
  <c r="N22" i="1"/>
  <c r="T2" i="1"/>
  <c r="S2" i="1"/>
  <c r="U57" i="1" s="1"/>
  <c r="Q2" i="1"/>
  <c r="P2" i="1"/>
  <c r="R39" i="1" s="1"/>
  <c r="O51" i="1"/>
  <c r="N2" i="1"/>
  <c r="AE2" i="1" s="1"/>
  <c r="R48" i="1" l="1"/>
  <c r="R25" i="1"/>
  <c r="U51" i="1"/>
  <c r="U35" i="1"/>
  <c r="U42" i="1"/>
  <c r="U41" i="1"/>
  <c r="U24" i="1"/>
  <c r="U8" i="1"/>
  <c r="R13" i="1"/>
  <c r="R24" i="1"/>
  <c r="U54" i="1"/>
  <c r="U7" i="1"/>
  <c r="U6" i="1"/>
  <c r="O11" i="1"/>
  <c r="O23" i="1"/>
  <c r="O35" i="1"/>
  <c r="O43" i="1"/>
  <c r="O55" i="1"/>
  <c r="R9" i="1"/>
  <c r="U10" i="1"/>
  <c r="U14" i="1"/>
  <c r="U22" i="1"/>
  <c r="U26" i="1"/>
  <c r="U34" i="1"/>
  <c r="U38" i="1"/>
  <c r="U50" i="1"/>
  <c r="O7" i="1"/>
  <c r="O15" i="1"/>
  <c r="O39" i="1"/>
  <c r="T12" i="1"/>
  <c r="U20" i="1"/>
  <c r="U28" i="1"/>
  <c r="U36" i="1"/>
  <c r="U40" i="1"/>
  <c r="U48" i="1"/>
  <c r="U52" i="1"/>
  <c r="U56" i="1"/>
  <c r="O56" i="1"/>
  <c r="O54" i="1"/>
  <c r="O52" i="1"/>
  <c r="O50" i="1"/>
  <c r="O48" i="1"/>
  <c r="O42" i="1"/>
  <c r="N40" i="1"/>
  <c r="O38" i="1"/>
  <c r="O36" i="1"/>
  <c r="O24" i="1"/>
  <c r="O10" i="1"/>
  <c r="O6" i="1"/>
  <c r="O9" i="1"/>
  <c r="O25" i="1"/>
  <c r="O29" i="1"/>
  <c r="O37" i="1"/>
  <c r="O41" i="1"/>
  <c r="O49" i="1"/>
  <c r="O53" i="1"/>
  <c r="O57" i="1"/>
  <c r="Q6" i="1"/>
  <c r="R56" i="1"/>
  <c r="R54" i="1"/>
  <c r="R52" i="1"/>
  <c r="R50" i="1"/>
  <c r="R42" i="1"/>
  <c r="R40" i="1"/>
  <c r="R38" i="1"/>
  <c r="R36" i="1"/>
  <c r="R34" i="1"/>
  <c r="R28" i="1"/>
  <c r="R26" i="1"/>
  <c r="Q22" i="1"/>
  <c r="R20" i="1"/>
  <c r="R14" i="1"/>
  <c r="Q12" i="1"/>
  <c r="R10" i="1"/>
  <c r="R8" i="1"/>
  <c r="R57" i="1"/>
  <c r="R55" i="1"/>
  <c r="R53" i="1"/>
  <c r="Q51" i="1"/>
  <c r="R49" i="1"/>
  <c r="R43" i="1"/>
  <c r="R41" i="1"/>
  <c r="R37" i="1"/>
  <c r="R35" i="1"/>
  <c r="R29" i="1"/>
  <c r="Q27" i="1"/>
  <c r="R23" i="1"/>
  <c r="R21" i="1"/>
  <c r="R15" i="1"/>
  <c r="R7" i="1"/>
  <c r="R11" i="1"/>
  <c r="U9" i="1"/>
  <c r="U11" i="1"/>
  <c r="U13" i="1"/>
  <c r="U15" i="1"/>
  <c r="U21" i="1"/>
  <c r="T23" i="1"/>
  <c r="U25" i="1"/>
  <c r="U27" i="1"/>
  <c r="U29" i="1"/>
  <c r="U37" i="1"/>
  <c r="T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<sst xmlns="http://schemas.openxmlformats.org/spreadsheetml/2006/main" count="281" uniqueCount="85">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</sst>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M48" zoomScale="70" zoomScaleNormal="70" workbookViewId="0">
      <selection activeCell="X60" sqref="X60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5" t="s">
        <v>41</v>
      </c>
      <c r="B2" s="7">
        <v>43446</v>
      </c>
      <c r="C2" s="8">
        <v>0.78916666666666668</v>
      </c>
      <c r="D2" s="8" t="s">
        <v>42</v>
      </c>
      <c r="E2" s="9">
        <v>2.44</v>
      </c>
      <c r="F2" s="9">
        <v>41.320599999999999</v>
      </c>
      <c r="G2" s="9" t="s">
        <v>43</v>
      </c>
      <c r="H2" s="9">
        <v>3.3559999999999999</v>
      </c>
      <c r="I2" s="9">
        <v>4002.0192000000002</v>
      </c>
      <c r="J2" s="9" t="s">
        <v>44</v>
      </c>
      <c r="K2" s="9">
        <v>3.58</v>
      </c>
      <c r="L2" s="9">
        <v>944.2722</v>
      </c>
      <c r="M2" s="4">
        <f>AVERAGE(F2:F5,F16:F19,F30:F33,F44:F47,F58:F61)</f>
        <v>41.322570000000006</v>
      </c>
      <c r="N2" s="4">
        <f>STDEV(F2:F5,F16:F19,F30:F33,F44:F47,G58:G61)</f>
        <v>0.2232996625426624</v>
      </c>
      <c r="O2" s="4">
        <v>3.9420000000000002</v>
      </c>
      <c r="P2" s="4">
        <f>AVERAGE(I2:I5,I16:I19,I30:I33,I44:I47,I58:I61)</f>
        <v>3993.6883949999988</v>
      </c>
      <c r="Q2" s="4">
        <f>STDEV(I2:I5,I16:I19,I30:I33,I44:I47,I58:I61)</f>
        <v>12.26157871781327</v>
      </c>
      <c r="R2" s="4">
        <v>407.1</v>
      </c>
      <c r="S2" s="4">
        <f>AVERAGE(L2:L5,L16:L19,L30:L33,L44:L47,L58:L61)</f>
        <v>950.53440999999998</v>
      </c>
      <c r="T2" s="4">
        <f>STDEV(L2:L5,L16:L19,L30:L33,L44:L47,L58:L61)</f>
        <v>5.4517179199626575</v>
      </c>
      <c r="U2" s="4">
        <v>364</v>
      </c>
      <c r="AD2" s="7">
        <v>43116</v>
      </c>
      <c r="AE2" s="6">
        <f>(N2/M2)^2</f>
        <v>2.9201252892530641E-5</v>
      </c>
      <c r="AF2" s="6">
        <f>(T2/S2)^2</f>
        <v>3.2895089087576355E-5</v>
      </c>
      <c r="AG2" s="6">
        <f>(T2/S2)^2</f>
        <v>3.2895089087576355E-5</v>
      </c>
    </row>
    <row r="3" spans="1:33" x14ac:dyDescent="0.35">
      <c r="A3" s="5" t="s">
        <v>41</v>
      </c>
      <c r="B3" s="7">
        <v>43446</v>
      </c>
      <c r="C3" s="8">
        <v>0.79281250000000003</v>
      </c>
      <c r="D3" s="8" t="s">
        <v>42</v>
      </c>
      <c r="E3" s="9">
        <v>2.44</v>
      </c>
      <c r="F3" s="9">
        <v>41.749200000000002</v>
      </c>
      <c r="G3" s="9" t="s">
        <v>43</v>
      </c>
      <c r="H3" s="9">
        <v>3.36</v>
      </c>
      <c r="I3" s="9">
        <v>3998.7473</v>
      </c>
      <c r="J3" s="9" t="s">
        <v>44</v>
      </c>
      <c r="K3" s="9">
        <v>3.5830000000000002</v>
      </c>
      <c r="L3" s="9">
        <v>941.05100000000004</v>
      </c>
      <c r="M3" s="5"/>
      <c r="N3" s="4"/>
      <c r="O3" s="5"/>
      <c r="P3" s="5"/>
      <c r="Q3" s="4"/>
      <c r="R3" s="4"/>
      <c r="S3" s="5"/>
      <c r="T3" s="4"/>
      <c r="U3" s="4"/>
      <c r="AD3" s="7">
        <v>43116</v>
      </c>
    </row>
    <row r="4" spans="1:33" x14ac:dyDescent="0.35">
      <c r="A4" s="5" t="s">
        <v>41</v>
      </c>
      <c r="B4" s="7">
        <v>43446</v>
      </c>
      <c r="C4" s="8">
        <v>0.79688657407407415</v>
      </c>
      <c r="D4" s="8" t="s">
        <v>42</v>
      </c>
      <c r="E4" s="9">
        <v>2.44</v>
      </c>
      <c r="F4" s="9">
        <v>41.1554</v>
      </c>
      <c r="G4" s="9" t="s">
        <v>43</v>
      </c>
      <c r="H4" s="9">
        <v>3.3559999999999999</v>
      </c>
      <c r="I4" s="9">
        <v>3974.4041000000002</v>
      </c>
      <c r="J4" s="9" t="s">
        <v>44</v>
      </c>
      <c r="K4" s="9">
        <v>3.58</v>
      </c>
      <c r="L4" s="9">
        <v>947.3768</v>
      </c>
      <c r="M4" s="5"/>
      <c r="N4" s="4"/>
      <c r="O4" s="5"/>
      <c r="P4" s="5"/>
      <c r="Q4" s="4"/>
      <c r="R4" s="4"/>
      <c r="S4" s="5"/>
      <c r="T4" s="4"/>
      <c r="U4" s="4"/>
      <c r="AD4" s="7">
        <v>43116</v>
      </c>
    </row>
    <row r="5" spans="1:33" x14ac:dyDescent="0.35">
      <c r="A5" s="5" t="s">
        <v>41</v>
      </c>
      <c r="B5" s="7">
        <v>43446</v>
      </c>
      <c r="C5" s="8">
        <v>0.80096064814814805</v>
      </c>
      <c r="D5" s="8" t="s">
        <v>42</v>
      </c>
      <c r="E5" s="9">
        <v>2.4460000000000002</v>
      </c>
      <c r="F5" s="9">
        <v>41.163200000000003</v>
      </c>
      <c r="G5" s="9" t="s">
        <v>43</v>
      </c>
      <c r="H5" s="9">
        <v>3.363</v>
      </c>
      <c r="I5" s="9">
        <v>3989.6320000000001</v>
      </c>
      <c r="J5" s="9" t="s">
        <v>44</v>
      </c>
      <c r="K5" s="9">
        <v>3.5859999999999999</v>
      </c>
      <c r="L5" s="9">
        <v>947.75720000000001</v>
      </c>
      <c r="M5" s="5"/>
      <c r="N5" s="4"/>
      <c r="O5" s="5"/>
      <c r="P5" s="5"/>
      <c r="Q5" s="4"/>
      <c r="R5" s="4"/>
      <c r="S5" s="5"/>
      <c r="T5" s="4"/>
      <c r="U5" s="4"/>
      <c r="AD5" s="7">
        <v>43116</v>
      </c>
    </row>
    <row r="6" spans="1:33" x14ac:dyDescent="0.35">
      <c r="A6" s="27" t="s">
        <v>45</v>
      </c>
      <c r="B6" s="28">
        <v>43446</v>
      </c>
      <c r="C6" s="29">
        <v>0.80461805555555566</v>
      </c>
      <c r="D6" s="29" t="s">
        <v>42</v>
      </c>
      <c r="E6" s="30">
        <v>2.4430000000000001</v>
      </c>
      <c r="F6" s="30">
        <v>20.570599999999999</v>
      </c>
      <c r="G6" s="30" t="s">
        <v>43</v>
      </c>
      <c r="H6" s="30">
        <v>3.36</v>
      </c>
      <c r="I6" s="30">
        <v>4557.1545999999998</v>
      </c>
      <c r="J6" s="30" t="s">
        <v>44</v>
      </c>
      <c r="K6" s="30">
        <v>3.5859999999999999</v>
      </c>
      <c r="L6" s="30">
        <v>738.67439999999999</v>
      </c>
      <c r="O6" s="10">
        <f>($O$2/$M$2)*F6</f>
        <v>1.9623490310501013</v>
      </c>
      <c r="Q6" s="10">
        <f>($R$2/$P$2)*I6</f>
        <v>464.53740356475674</v>
      </c>
      <c r="U6" s="10">
        <f t="shared" ref="U6:U15" si="0">($S$2/$U$2)*L6</f>
        <v>1928.9435027090769</v>
      </c>
      <c r="V6" s="3">
        <v>0</v>
      </c>
      <c r="W6" s="11" t="s">
        <v>33</v>
      </c>
      <c r="X6" s="2">
        <f>SLOPE(O6:O10,$V$6:$V$10)</f>
        <v>-5.1761766027621505E-4</v>
      </c>
      <c r="Y6" s="2">
        <f>RSQ(O6:O10,$V$6:$V$10)</f>
        <v>0.27893743656007625</v>
      </c>
      <c r="Z6" s="2">
        <f>SLOPE($R6:$R10,$V$6:$V$10)</f>
        <v>4.1389291345801178</v>
      </c>
      <c r="AA6" s="2">
        <f>RSQ(R6:R10,$V$6:$V$10)</f>
        <v>0.71113092414945844</v>
      </c>
      <c r="AB6" s="2">
        <f>SLOPE(U6:U10,$V$6:$V$10)</f>
        <v>0.38485675900269145</v>
      </c>
      <c r="AC6" s="2">
        <f>RSQ(U6:U10,$V$6:$V$10)</f>
        <v>0.22953520948728418</v>
      </c>
      <c r="AD6" s="7">
        <v>43116</v>
      </c>
      <c r="AE6" s="2"/>
    </row>
    <row r="7" spans="1:33" x14ac:dyDescent="0.35">
      <c r="A7" s="27" t="s">
        <v>46</v>
      </c>
      <c r="B7" s="28">
        <v>43446</v>
      </c>
      <c r="C7" s="29">
        <v>0.80826388888888889</v>
      </c>
      <c r="D7" s="29" t="s">
        <v>42</v>
      </c>
      <c r="E7" s="30">
        <v>2.4460000000000002</v>
      </c>
      <c r="F7" s="30">
        <v>20.6752</v>
      </c>
      <c r="G7" s="30" t="s">
        <v>43</v>
      </c>
      <c r="H7" s="30">
        <v>3.363</v>
      </c>
      <c r="I7" s="30">
        <v>4629.6967999999997</v>
      </c>
      <c r="J7" s="30" t="s">
        <v>44</v>
      </c>
      <c r="K7" s="30">
        <v>3.59</v>
      </c>
      <c r="L7" s="30">
        <v>734.99440000000004</v>
      </c>
      <c r="O7" s="10">
        <f>($O$2/$M$2)*F7</f>
        <v>1.9723274326838818</v>
      </c>
      <c r="R7" s="10">
        <f>($R$2/$P$2)*I7</f>
        <v>471.93205399791856</v>
      </c>
      <c r="U7" s="10">
        <f t="shared" si="0"/>
        <v>1919.3337042783078</v>
      </c>
      <c r="V7" s="3">
        <v>10</v>
      </c>
      <c r="W7" s="13" t="s">
        <v>34</v>
      </c>
      <c r="X7" s="2">
        <f>SLOPE($O11:$O15,$V$6:$V$10)</f>
        <v>3.3126876114986548E-4</v>
      </c>
      <c r="Y7" s="2">
        <f>RSQ(O11:O15,$V$6:$V$10)</f>
        <v>0.13738238656579993</v>
      </c>
      <c r="Z7" s="2">
        <f>SLOPE($R11:$R15,$V$6:$V$10)</f>
        <v>-3.8496508617641728E-2</v>
      </c>
      <c r="AA7" s="2">
        <f>RSQ(R11:R15,$V$6:$V$10)</f>
        <v>1.8167259923235984E-3</v>
      </c>
      <c r="AB7" s="2">
        <f>SLOPE(U11:U15,$V$6:$V$10)</f>
        <v>-1.4290382070491185</v>
      </c>
      <c r="AC7" s="2">
        <f>RSQ(U11:U15,$V$6:$V$10)</f>
        <v>0.94929110684465123</v>
      </c>
      <c r="AD7" s="7">
        <v>43116</v>
      </c>
      <c r="AE7" s="2"/>
    </row>
    <row r="8" spans="1:33" x14ac:dyDescent="0.35">
      <c r="A8" s="27" t="s">
        <v>47</v>
      </c>
      <c r="B8" s="28">
        <v>43446</v>
      </c>
      <c r="C8" s="29">
        <v>0.81233796296296301</v>
      </c>
      <c r="D8" s="29" t="s">
        <v>42</v>
      </c>
      <c r="E8" s="30">
        <v>2.4430000000000001</v>
      </c>
      <c r="F8" s="30">
        <v>20.289000000000001</v>
      </c>
      <c r="G8" s="30" t="s">
        <v>43</v>
      </c>
      <c r="H8" s="30">
        <v>3.36</v>
      </c>
      <c r="I8" s="30">
        <v>4619.9403000000002</v>
      </c>
      <c r="J8" s="30" t="s">
        <v>44</v>
      </c>
      <c r="K8" s="30">
        <v>3.5859999999999999</v>
      </c>
      <c r="L8" s="30">
        <v>731.36959999999999</v>
      </c>
      <c r="O8" s="10">
        <f>($O$2/$M$2)*F8</f>
        <v>1.9354855712023717</v>
      </c>
      <c r="R8" s="10">
        <f t="shared" ref="R6:R15" si="1">($R$2/$P$2)*I8</f>
        <v>470.93751692913457</v>
      </c>
      <c r="U8" s="10">
        <f t="shared" si="0"/>
        <v>1909.868052824</v>
      </c>
      <c r="V8" s="3">
        <v>20</v>
      </c>
      <c r="W8" s="15" t="s">
        <v>35</v>
      </c>
      <c r="X8" s="2">
        <f>SLOPE($O20:$O24,$V$6:$V$10)</f>
        <v>9.1770768371860487E-4</v>
      </c>
      <c r="Y8" s="2">
        <f>RSQ(O20:O24,$V$6:$V$10)</f>
        <v>0.76659285227155272</v>
      </c>
      <c r="Z8" s="2">
        <f>SLOPE($R20:$R24,$V$6:$V$10)</f>
        <v>0.53482434991025396</v>
      </c>
      <c r="AA8" s="2">
        <f>RSQ(R20:R24,$V$6:$V$10)</f>
        <v>0.64044256005907729</v>
      </c>
      <c r="AB8" s="2">
        <f>SLOPE($U20:$U24,$V$6:$V$10)</f>
        <v>2.3274506520976397</v>
      </c>
      <c r="AC8" s="2">
        <f>RSQ(U20:U24,$V$6:$V$10)</f>
        <v>0.99417733335362457</v>
      </c>
      <c r="AD8" s="7">
        <v>43116</v>
      </c>
      <c r="AE8" s="2"/>
    </row>
    <row r="9" spans="1:33" x14ac:dyDescent="0.35">
      <c r="A9" s="27" t="s">
        <v>48</v>
      </c>
      <c r="B9" s="28">
        <v>43446</v>
      </c>
      <c r="C9" s="29">
        <v>0.81641203703703702</v>
      </c>
      <c r="D9" s="29" t="s">
        <v>42</v>
      </c>
      <c r="E9" s="30">
        <v>2.4430000000000001</v>
      </c>
      <c r="F9" s="30">
        <v>20.566199999999998</v>
      </c>
      <c r="G9" s="30" t="s">
        <v>43</v>
      </c>
      <c r="H9" s="30">
        <v>3.36</v>
      </c>
      <c r="I9" s="30">
        <v>4814.4942000000001</v>
      </c>
      <c r="J9" s="30" t="s">
        <v>44</v>
      </c>
      <c r="K9" s="30">
        <v>3.5830000000000002</v>
      </c>
      <c r="L9" s="30">
        <v>742.97500000000002</v>
      </c>
      <c r="O9" s="10">
        <f>($O$2/$M$2)*F9</f>
        <v>1.9619292894899805</v>
      </c>
      <c r="R9" s="10">
        <f t="shared" si="1"/>
        <v>490.76953306468488</v>
      </c>
      <c r="U9" s="10">
        <f t="shared" si="0"/>
        <v>1940.1739100817308</v>
      </c>
      <c r="V9" s="3">
        <v>30</v>
      </c>
      <c r="W9" s="18" t="s">
        <v>36</v>
      </c>
      <c r="X9" s="2">
        <f>SLOPE($O25:$O29,$V$6:$V$10)</f>
        <v>-2.7007507519498453E-3</v>
      </c>
      <c r="Y9" s="2">
        <f>RSQ(O25:O29,$V$6:$V$10)</f>
        <v>0.85257135441614529</v>
      </c>
      <c r="Z9" s="2">
        <f>SLOPE($R25:$R29,$V$6:$V$10)</f>
        <v>4.5807216338920247</v>
      </c>
      <c r="AA9" s="2">
        <f>RSQ(R25:R29,$V$6:$V$10)</f>
        <v>0.91879969504421144</v>
      </c>
      <c r="AB9" s="2">
        <f>SLOPE(U25:U29,$V$6:$V$10)</f>
        <v>1.1119267964715414</v>
      </c>
      <c r="AC9" s="2">
        <f>RSQ(U25:U29,$V$6:$V$10)</f>
        <v>0.44101146109747935</v>
      </c>
      <c r="AD9" s="7">
        <v>43116</v>
      </c>
      <c r="AE9" s="2"/>
    </row>
    <row r="10" spans="1:33" x14ac:dyDescent="0.35">
      <c r="A10" s="27" t="s">
        <v>49</v>
      </c>
      <c r="B10" s="28">
        <v>43446</v>
      </c>
      <c r="C10" s="29">
        <v>0.82049768518518518</v>
      </c>
      <c r="D10" s="29" t="s">
        <v>42</v>
      </c>
      <c r="E10" s="30">
        <v>2.4460000000000002</v>
      </c>
      <c r="F10" s="30">
        <v>20.3538</v>
      </c>
      <c r="G10" s="30" t="s">
        <v>43</v>
      </c>
      <c r="H10" s="30">
        <v>3.363</v>
      </c>
      <c r="I10" s="30">
        <v>5918.2879999999996</v>
      </c>
      <c r="J10" s="30" t="s">
        <v>44</v>
      </c>
      <c r="K10" s="30">
        <v>3.59</v>
      </c>
      <c r="L10" s="30">
        <v>742.053</v>
      </c>
      <c r="O10" s="10">
        <f>($O$2/$M$2)*F10</f>
        <v>1.9416672196332412</v>
      </c>
      <c r="R10" s="10">
        <f t="shared" si="1"/>
        <v>603.28568643873905</v>
      </c>
      <c r="U10" s="10">
        <f t="shared" si="0"/>
        <v>1937.7662377575</v>
      </c>
      <c r="V10" s="3">
        <v>40</v>
      </c>
      <c r="W10" s="20" t="s">
        <v>37</v>
      </c>
      <c r="X10" s="2">
        <f>SLOPE($O34:$O38,$V$6:$V$10)</f>
        <v>-8.5741753235580415E-4</v>
      </c>
      <c r="Y10" s="2">
        <f>RSQ(O34:O38,$V$6:$V$10)</f>
        <v>0.2169155901809332</v>
      </c>
      <c r="Z10" s="2">
        <f>SLOPE($R34:$R38,$V$6:$V$10)</f>
        <v>2.2078241789817961</v>
      </c>
      <c r="AA10" s="2">
        <f>RSQ(R34:R38,$V$6:$V$10)</f>
        <v>0.62044303092345365</v>
      </c>
      <c r="AB10" s="2">
        <f>SLOPE(U34:U38,$V$6:$V$10)</f>
        <v>-0.75813997815615042</v>
      </c>
      <c r="AC10" s="2">
        <f>RSQ(U34:U38,$V$6:$V$10)</f>
        <v>0.56870177241821851</v>
      </c>
      <c r="AD10" s="7">
        <v>43116</v>
      </c>
      <c r="AE10" s="2"/>
    </row>
    <row r="11" spans="1:33" x14ac:dyDescent="0.35">
      <c r="A11" s="27" t="s">
        <v>50</v>
      </c>
      <c r="B11" s="28">
        <v>43446</v>
      </c>
      <c r="C11" s="29">
        <v>0.82414351851851853</v>
      </c>
      <c r="D11" s="29" t="s">
        <v>42</v>
      </c>
      <c r="E11" s="30">
        <v>2.4430000000000001</v>
      </c>
      <c r="F11" s="30">
        <v>20.525700000000001</v>
      </c>
      <c r="G11" s="30" t="s">
        <v>43</v>
      </c>
      <c r="H11" s="30">
        <v>3.36</v>
      </c>
      <c r="I11" s="30">
        <v>4526.6868000000004</v>
      </c>
      <c r="J11" s="30" t="s">
        <v>44</v>
      </c>
      <c r="K11" s="30">
        <v>3.5859999999999999</v>
      </c>
      <c r="L11" s="30">
        <v>763.91499999999996</v>
      </c>
      <c r="O11" s="12">
        <f>($O$2/$M$2)*F11</f>
        <v>1.9580657592206872</v>
      </c>
      <c r="R11" s="12">
        <f t="shared" si="1"/>
        <v>461.43164263570469</v>
      </c>
      <c r="U11" s="12">
        <f t="shared" si="0"/>
        <v>1994.8557522394231</v>
      </c>
      <c r="V11" s="3"/>
      <c r="W11" s="21" t="s">
        <v>38</v>
      </c>
      <c r="X11" s="2">
        <f>SLOPE($O39:$O43,$V$6:$V$10)</f>
        <v>-1.0122313025821672E-3</v>
      </c>
      <c r="Y11" s="2">
        <f>RSQ(O39:O43,$V$6:$V$10)</f>
        <v>0.958908300242172</v>
      </c>
      <c r="Z11" s="2">
        <f>SLOPE($R39:$R43,$V$6:$V$10)</f>
        <v>1.8150506906035189</v>
      </c>
      <c r="AA11" s="2">
        <f>RSQ(R39:R43,$V$6:$V$10)</f>
        <v>0.98211502634273684</v>
      </c>
      <c r="AB11" s="2">
        <f>SLOPE($U39:$U43,$V$6:$V$10)</f>
        <v>0.93349268593499346</v>
      </c>
      <c r="AC11" s="2">
        <f>RSQ(U39:U43,$V$6:$V$10)</f>
        <v>0.21997793186159098</v>
      </c>
      <c r="AD11" s="7">
        <v>43116</v>
      </c>
      <c r="AE11" s="2"/>
    </row>
    <row r="12" spans="1:33" x14ac:dyDescent="0.35">
      <c r="A12" s="27" t="s">
        <v>51</v>
      </c>
      <c r="B12" s="28">
        <v>43446</v>
      </c>
      <c r="C12" s="29">
        <v>0.82755787037037043</v>
      </c>
      <c r="D12" s="29" t="s">
        <v>42</v>
      </c>
      <c r="E12" s="30">
        <v>2.4630000000000001</v>
      </c>
      <c r="F12" s="30">
        <v>42.062399999999997</v>
      </c>
      <c r="G12" s="30" t="s">
        <v>43</v>
      </c>
      <c r="H12" s="30">
        <v>3.383</v>
      </c>
      <c r="I12" s="30">
        <v>9083.9827999999998</v>
      </c>
      <c r="J12" s="30" t="s">
        <v>44</v>
      </c>
      <c r="K12" s="30">
        <v>3.6059999999999999</v>
      </c>
      <c r="L12" s="30">
        <v>1366.7757999999999</v>
      </c>
      <c r="N12" s="12">
        <f>($O$2/$M$2)*F12</f>
        <v>4.0125766814600343</v>
      </c>
      <c r="Q12" s="12">
        <f>($R$2/$P$2)*I12</f>
        <v>925.98345992890154</v>
      </c>
      <c r="T12" s="12">
        <f>($S$2/$U$2)*L12</f>
        <v>3569.1412875144997</v>
      </c>
      <c r="V12" s="3"/>
      <c r="W12" s="23" t="s">
        <v>39</v>
      </c>
      <c r="X12" s="2">
        <f>SLOPE($O48:$O52,$V$6:$V$10)</f>
        <v>-5.4604561139348195E-4</v>
      </c>
      <c r="Y12" s="2">
        <f>RSQ(O48:O52,$V$6:$V$10)</f>
        <v>0.17495740148708039</v>
      </c>
      <c r="Z12" s="2">
        <f>SLOPE($R48:$R52,$V$6:$V$10)</f>
        <v>1.9744221704965701</v>
      </c>
      <c r="AA12" s="2">
        <f>RSQ(R48:R52,$V$6:$V$10)</f>
        <v>0.94710422579970821</v>
      </c>
      <c r="AB12" s="2">
        <f>SLOPE(U48:U52,$V$6:$V$10)</f>
        <v>-7.7238754887305278E-2</v>
      </c>
      <c r="AC12" s="2">
        <f>RSQ(U48:U52,$V$6:$V$10)</f>
        <v>1.4242134013966528E-3</v>
      </c>
      <c r="AD12" s="7">
        <v>43116</v>
      </c>
      <c r="AE12" s="2"/>
    </row>
    <row r="13" spans="1:33" x14ac:dyDescent="0.35">
      <c r="A13" s="27" t="s">
        <v>52</v>
      </c>
      <c r="B13" s="28">
        <v>43446</v>
      </c>
      <c r="C13" s="29">
        <v>0.83164351851851848</v>
      </c>
      <c r="D13" s="29" t="s">
        <v>42</v>
      </c>
      <c r="E13" s="30">
        <v>2.44</v>
      </c>
      <c r="F13" s="30">
        <v>20.5532</v>
      </c>
      <c r="G13" s="30" t="s">
        <v>43</v>
      </c>
      <c r="H13" s="30">
        <v>3.3559999999999999</v>
      </c>
      <c r="I13" s="30">
        <v>4720.6664000000001</v>
      </c>
      <c r="J13" s="30" t="s">
        <v>44</v>
      </c>
      <c r="K13" s="30">
        <v>3.58</v>
      </c>
      <c r="L13" s="30">
        <v>751.92039999999997</v>
      </c>
      <c r="O13" s="12">
        <f>($O$2/$M$2)*F13</f>
        <v>1.960689143971442</v>
      </c>
      <c r="R13" s="12">
        <f t="shared" si="1"/>
        <v>481.20511701564561</v>
      </c>
      <c r="U13" s="12">
        <f t="shared" si="0"/>
        <v>1963.5335543433077</v>
      </c>
      <c r="V13" s="3"/>
      <c r="W13" s="25" t="s">
        <v>40</v>
      </c>
      <c r="X13" s="2">
        <f>SLOPE($O53:$O57,$V$6:$V$10)</f>
        <v>-6.2636888267114004E-4</v>
      </c>
      <c r="Y13" s="2">
        <f>RSQ(O53:O57,$V$6:$V$10)</f>
        <v>0.39098385897156768</v>
      </c>
      <c r="Z13" s="2">
        <f>SLOPE($R53:$R57,$V$6:$V$10)</f>
        <v>0.3731925300346336</v>
      </c>
      <c r="AA13" s="2">
        <f>RSQ(R53:R57,$V$6:$V$10)</f>
        <v>0.11309409722977243</v>
      </c>
      <c r="AB13" s="2">
        <f>SLOPE(U53:U57,$V$6:$V$10)</f>
        <v>-1.2908544537209672</v>
      </c>
      <c r="AC13" s="2">
        <f>RSQ(U53:U57,$V$6:$V$10)</f>
        <v>0.66681532219862105</v>
      </c>
      <c r="AD13" s="7">
        <v>43116</v>
      </c>
      <c r="AE13" s="2"/>
    </row>
    <row r="14" spans="1:33" x14ac:dyDescent="0.35">
      <c r="A14" s="27" t="s">
        <v>53</v>
      </c>
      <c r="B14" s="28">
        <v>43446</v>
      </c>
      <c r="C14" s="29">
        <v>0.83528935185185194</v>
      </c>
      <c r="D14" s="29" t="s">
        <v>42</v>
      </c>
      <c r="E14" s="30">
        <v>2.44</v>
      </c>
      <c r="F14" s="30">
        <v>20.8644</v>
      </c>
      <c r="G14" s="30" t="s">
        <v>43</v>
      </c>
      <c r="H14" s="30">
        <v>3.36</v>
      </c>
      <c r="I14" s="30">
        <v>4752.1938</v>
      </c>
      <c r="J14" s="30" t="s">
        <v>44</v>
      </c>
      <c r="K14" s="30">
        <v>3.5830000000000002</v>
      </c>
      <c r="L14" s="30">
        <v>743.81219999999996</v>
      </c>
      <c r="O14" s="12">
        <f>($O$2/$M$2)*F14</f>
        <v>1.9903763197690751</v>
      </c>
      <c r="R14" s="12">
        <f t="shared" si="1"/>
        <v>484.41888916573845</v>
      </c>
      <c r="U14" s="12">
        <f t="shared" si="0"/>
        <v>1942.3601392247308</v>
      </c>
      <c r="AD14" s="7">
        <v>43116</v>
      </c>
    </row>
    <row r="15" spans="1:33" x14ac:dyDescent="0.35">
      <c r="A15" s="27" t="s">
        <v>54</v>
      </c>
      <c r="B15" s="28">
        <v>43446</v>
      </c>
      <c r="C15" s="29">
        <v>0.83937499999999998</v>
      </c>
      <c r="D15" s="29" t="s">
        <v>42</v>
      </c>
      <c r="E15" s="30">
        <v>2.44</v>
      </c>
      <c r="F15" s="30">
        <v>20.5581</v>
      </c>
      <c r="G15" s="30" t="s">
        <v>43</v>
      </c>
      <c r="H15" s="30">
        <v>3.36</v>
      </c>
      <c r="I15" s="30">
        <v>4438.8696</v>
      </c>
      <c r="J15" s="30" t="s">
        <v>44</v>
      </c>
      <c r="K15" s="30">
        <v>3.58</v>
      </c>
      <c r="L15" s="30">
        <v>743.45500000000004</v>
      </c>
      <c r="O15" s="12">
        <f>($O$2/$M$2)*F15</f>
        <v>1.961156583436122</v>
      </c>
      <c r="R15" s="12">
        <f t="shared" si="1"/>
        <v>452.4799221747997</v>
      </c>
      <c r="U15" s="12">
        <f t="shared" si="0"/>
        <v>1941.4273620509616</v>
      </c>
      <c r="AD15" s="7">
        <v>43116</v>
      </c>
    </row>
    <row r="16" spans="1:33" x14ac:dyDescent="0.35">
      <c r="A16" s="5" t="s">
        <v>41</v>
      </c>
      <c r="B16" s="7">
        <v>43446</v>
      </c>
      <c r="C16" s="8">
        <v>0.8434490740740741</v>
      </c>
      <c r="D16" s="8" t="s">
        <v>42</v>
      </c>
      <c r="E16" s="9">
        <v>2.4460000000000002</v>
      </c>
      <c r="F16" s="9">
        <v>41.384300000000003</v>
      </c>
      <c r="G16" s="9" t="s">
        <v>43</v>
      </c>
      <c r="H16" s="9">
        <v>3.363</v>
      </c>
      <c r="I16" s="9">
        <v>3996.6718000000001</v>
      </c>
      <c r="J16" s="9" t="s">
        <v>44</v>
      </c>
      <c r="K16" s="9">
        <v>3.5830000000000002</v>
      </c>
      <c r="L16" s="9">
        <v>956.56179999999995</v>
      </c>
      <c r="M16" s="5"/>
      <c r="N16" s="4"/>
      <c r="O16" s="5"/>
      <c r="P16" s="5"/>
      <c r="Q16" s="4"/>
      <c r="R16" s="4"/>
      <c r="S16" s="5"/>
      <c r="T16" s="4"/>
      <c r="U16" s="4"/>
      <c r="AD16" s="7">
        <v>43116</v>
      </c>
    </row>
    <row r="17" spans="1:30" x14ac:dyDescent="0.35">
      <c r="A17" s="5" t="s">
        <v>41</v>
      </c>
      <c r="B17" s="7">
        <v>43446</v>
      </c>
      <c r="C17" s="8">
        <v>0.84752314814814822</v>
      </c>
      <c r="D17" s="8" t="s">
        <v>42</v>
      </c>
      <c r="E17" s="9">
        <v>2.4460000000000002</v>
      </c>
      <c r="F17" s="9">
        <v>41.322800000000001</v>
      </c>
      <c r="G17" s="9" t="s">
        <v>43</v>
      </c>
      <c r="H17" s="9">
        <v>3.363</v>
      </c>
      <c r="I17" s="9">
        <v>3973.7172</v>
      </c>
      <c r="J17" s="9" t="s">
        <v>44</v>
      </c>
      <c r="K17" s="9">
        <v>3.59</v>
      </c>
      <c r="L17" s="9">
        <v>943.91949999999997</v>
      </c>
      <c r="M17" s="5"/>
      <c r="N17" s="4"/>
      <c r="O17" s="5"/>
      <c r="P17" s="5"/>
      <c r="Q17" s="4"/>
      <c r="R17" s="4"/>
      <c r="S17" s="5"/>
      <c r="T17" s="4"/>
      <c r="U17" s="4"/>
      <c r="AD17" s="7">
        <v>43116</v>
      </c>
    </row>
    <row r="18" spans="1:30" x14ac:dyDescent="0.35">
      <c r="A18" s="5" t="s">
        <v>41</v>
      </c>
      <c r="B18" s="7">
        <v>43446</v>
      </c>
      <c r="C18" s="8">
        <v>0.85159722222222223</v>
      </c>
      <c r="D18" s="8" t="s">
        <v>42</v>
      </c>
      <c r="E18" s="9">
        <v>2.44</v>
      </c>
      <c r="F18" s="9">
        <v>41.156999999999996</v>
      </c>
      <c r="G18" s="9" t="s">
        <v>43</v>
      </c>
      <c r="H18" s="9">
        <v>3.36</v>
      </c>
      <c r="I18" s="9">
        <v>3982.0198</v>
      </c>
      <c r="J18" s="9" t="s">
        <v>44</v>
      </c>
      <c r="K18" s="9">
        <v>3.5859999999999999</v>
      </c>
      <c r="L18" s="9">
        <v>948.15859999999998</v>
      </c>
      <c r="M18" s="5"/>
      <c r="N18" s="4"/>
      <c r="O18" s="5"/>
      <c r="P18" s="5"/>
      <c r="Q18" s="4"/>
      <c r="R18" s="4"/>
      <c r="S18" s="5"/>
      <c r="T18" s="4"/>
      <c r="U18" s="4"/>
      <c r="AD18" s="7">
        <v>43116</v>
      </c>
    </row>
    <row r="19" spans="1:30" x14ac:dyDescent="0.35">
      <c r="A19" s="5" t="s">
        <v>41</v>
      </c>
      <c r="B19" s="7">
        <v>43446</v>
      </c>
      <c r="C19" s="8">
        <v>0.85525462962962961</v>
      </c>
      <c r="D19" s="8" t="s">
        <v>42</v>
      </c>
      <c r="E19" s="9">
        <v>2.44</v>
      </c>
      <c r="F19" s="9">
        <v>41.648000000000003</v>
      </c>
      <c r="G19" s="9" t="s">
        <v>43</v>
      </c>
      <c r="H19" s="9">
        <v>3.3559999999999999</v>
      </c>
      <c r="I19" s="9">
        <v>4008.3647000000001</v>
      </c>
      <c r="J19" s="9" t="s">
        <v>44</v>
      </c>
      <c r="K19" s="9">
        <v>3.5830000000000002</v>
      </c>
      <c r="L19" s="9">
        <v>949.87130000000002</v>
      </c>
      <c r="M19" s="5"/>
      <c r="N19" s="4"/>
      <c r="O19" s="5"/>
      <c r="P19" s="5"/>
      <c r="Q19" s="4"/>
      <c r="R19" s="4"/>
      <c r="S19" s="5"/>
      <c r="T19" s="4"/>
      <c r="U19" s="4"/>
      <c r="AD19" s="7">
        <v>43116</v>
      </c>
    </row>
    <row r="20" spans="1:30" x14ac:dyDescent="0.35">
      <c r="A20" s="27" t="s">
        <v>55</v>
      </c>
      <c r="B20" s="28">
        <v>43446</v>
      </c>
      <c r="C20" s="29">
        <v>0.85932870370370373</v>
      </c>
      <c r="D20" s="29" t="s">
        <v>42</v>
      </c>
      <c r="E20" s="30">
        <v>2.4460000000000002</v>
      </c>
      <c r="F20" s="30">
        <v>20.422999999999998</v>
      </c>
      <c r="G20" s="30" t="s">
        <v>43</v>
      </c>
      <c r="H20" s="30">
        <v>3.363</v>
      </c>
      <c r="I20" s="30">
        <v>4548.28</v>
      </c>
      <c r="J20" s="30" t="s">
        <v>44</v>
      </c>
      <c r="K20" s="30">
        <v>3.5830000000000002</v>
      </c>
      <c r="L20" s="30">
        <v>748.81320000000005</v>
      </c>
      <c r="O20" s="14">
        <f>($O$2/$M$2)*F20</f>
        <v>1.9482686096242317</v>
      </c>
      <c r="P20" s="3"/>
      <c r="R20" s="14">
        <f>($R$2/$P$2)*I20</f>
        <v>463.63276371741085</v>
      </c>
      <c r="S20" s="3"/>
      <c r="U20" s="14">
        <f>($S$2/$U$2)*L20</f>
        <v>1955.4195419291541</v>
      </c>
      <c r="AD20" s="7">
        <v>43116</v>
      </c>
    </row>
    <row r="21" spans="1:30" x14ac:dyDescent="0.35">
      <c r="A21" s="27" t="s">
        <v>56</v>
      </c>
      <c r="B21" s="28">
        <v>43446</v>
      </c>
      <c r="C21" s="29">
        <v>0.86340277777777785</v>
      </c>
      <c r="D21" s="29" t="s">
        <v>42</v>
      </c>
      <c r="E21" s="30">
        <v>2.44</v>
      </c>
      <c r="F21" s="30">
        <v>20.740200000000002</v>
      </c>
      <c r="G21" s="30" t="s">
        <v>43</v>
      </c>
      <c r="H21" s="30">
        <v>3.36</v>
      </c>
      <c r="I21" s="30">
        <v>4431.7885999999999</v>
      </c>
      <c r="J21" s="30" t="s">
        <v>44</v>
      </c>
      <c r="K21" s="30">
        <v>3.58</v>
      </c>
      <c r="L21" s="30">
        <v>754.96289999999999</v>
      </c>
      <c r="O21" s="14">
        <f>($O$2/$M$2)*F21</f>
        <v>1.9785281602765752</v>
      </c>
      <c r="P21" s="3"/>
      <c r="R21" s="14">
        <f>($R$2/$P$2)*I21</f>
        <v>451.75811445850189</v>
      </c>
      <c r="S21" s="3"/>
      <c r="U21" s="14">
        <f t="shared" ref="U21:U29" si="2">($S$2/$U$2)*L21</f>
        <v>1971.4786118774423</v>
      </c>
      <c r="AD21" s="7">
        <v>43116</v>
      </c>
    </row>
    <row r="22" spans="1:30" x14ac:dyDescent="0.35">
      <c r="A22" s="27" t="s">
        <v>57</v>
      </c>
      <c r="B22" s="28">
        <v>43446</v>
      </c>
      <c r="C22" s="29">
        <v>0.86704861111111109</v>
      </c>
      <c r="D22" s="29" t="s">
        <v>42</v>
      </c>
      <c r="E22" s="30">
        <v>2.44</v>
      </c>
      <c r="F22" s="30">
        <v>21.106300000000001</v>
      </c>
      <c r="G22" s="30" t="s">
        <v>43</v>
      </c>
      <c r="H22" s="30">
        <v>3.3559999999999999</v>
      </c>
      <c r="I22" s="30">
        <v>4073.3175000000001</v>
      </c>
      <c r="J22" s="30" t="s">
        <v>44</v>
      </c>
      <c r="K22" s="30">
        <v>3.58</v>
      </c>
      <c r="L22" s="30">
        <v>765.67359999999996</v>
      </c>
      <c r="N22" s="14">
        <f>($O$2/$M$2)*F22</f>
        <v>2.0134525659948062</v>
      </c>
      <c r="P22" s="3"/>
      <c r="Q22" s="14">
        <f>($R$2/$P$2)*I22</f>
        <v>415.21706008062273</v>
      </c>
      <c r="S22" s="3"/>
      <c r="U22" s="14">
        <f t="shared" si="2"/>
        <v>1999.4480868916924</v>
      </c>
      <c r="AD22" s="7">
        <v>43116</v>
      </c>
    </row>
    <row r="23" spans="1:30" x14ac:dyDescent="0.35">
      <c r="A23" s="27" t="s">
        <v>58</v>
      </c>
      <c r="B23" s="28">
        <v>43446</v>
      </c>
      <c r="C23" s="29">
        <v>0.87112268518518521</v>
      </c>
      <c r="D23" s="29" t="s">
        <v>42</v>
      </c>
      <c r="E23" s="30">
        <v>2.4460000000000002</v>
      </c>
      <c r="F23" s="30">
        <v>20.747399999999999</v>
      </c>
      <c r="G23" s="30" t="s">
        <v>43</v>
      </c>
      <c r="H23" s="30">
        <v>3.363</v>
      </c>
      <c r="I23" s="30">
        <v>4624.4058000000005</v>
      </c>
      <c r="J23" s="30" t="s">
        <v>44</v>
      </c>
      <c r="K23" s="30">
        <v>3.59</v>
      </c>
      <c r="L23" s="30">
        <v>742.29920000000004</v>
      </c>
      <c r="O23" s="14">
        <f>($O$2/$M$2)*F23</f>
        <v>1.979215010102227</v>
      </c>
      <c r="P23" s="3"/>
      <c r="R23" s="14">
        <f>($R$2/$P$2)*I23</f>
        <v>471.39271144362806</v>
      </c>
      <c r="S23" s="3"/>
      <c r="T23" s="14">
        <f>($S$2/$U$2)*L23</f>
        <v>1938.4091541633848</v>
      </c>
      <c r="AD23" s="7">
        <v>43116</v>
      </c>
    </row>
    <row r="24" spans="1:30" x14ac:dyDescent="0.35">
      <c r="A24" s="27" t="s">
        <v>59</v>
      </c>
      <c r="B24" s="28">
        <v>43446</v>
      </c>
      <c r="C24" s="29">
        <v>0.8747800925925926</v>
      </c>
      <c r="D24" s="29" t="s">
        <v>42</v>
      </c>
      <c r="E24" s="30">
        <v>2.44</v>
      </c>
      <c r="F24" s="30">
        <v>20.900400000000001</v>
      </c>
      <c r="G24" s="30" t="s">
        <v>43</v>
      </c>
      <c r="H24" s="30">
        <v>3.36</v>
      </c>
      <c r="I24" s="30">
        <v>4714.3051999999998</v>
      </c>
      <c r="J24" s="30" t="s">
        <v>44</v>
      </c>
      <c r="K24" s="30">
        <v>3.58</v>
      </c>
      <c r="L24" s="30">
        <v>783.65060000000005</v>
      </c>
      <c r="O24" s="14">
        <f>($O$2/$M$2)*F24</f>
        <v>1.993810568897336</v>
      </c>
      <c r="P24" s="3"/>
      <c r="R24" s="14">
        <f>($R$2/$P$2)*I24</f>
        <v>480.55668272036047</v>
      </c>
      <c r="S24" s="3"/>
      <c r="U24" s="14">
        <f t="shared" si="2"/>
        <v>2046.3924744976541</v>
      </c>
      <c r="AD24" s="7">
        <v>43116</v>
      </c>
    </row>
    <row r="25" spans="1:30" x14ac:dyDescent="0.35">
      <c r="A25" s="27" t="s">
        <v>60</v>
      </c>
      <c r="B25" s="28">
        <v>43446</v>
      </c>
      <c r="C25" s="29">
        <v>0.87885416666666671</v>
      </c>
      <c r="D25" s="29" t="s">
        <v>42</v>
      </c>
      <c r="E25" s="30">
        <v>2.4460000000000002</v>
      </c>
      <c r="F25" s="30">
        <v>20.623000000000001</v>
      </c>
      <c r="G25" s="30" t="s">
        <v>43</v>
      </c>
      <c r="H25" s="30">
        <v>3.363</v>
      </c>
      <c r="I25" s="30">
        <v>4295.0780999999997</v>
      </c>
      <c r="J25" s="30" t="s">
        <v>44</v>
      </c>
      <c r="K25" s="30">
        <v>3.5830000000000002</v>
      </c>
      <c r="L25" s="30">
        <v>733.05619999999999</v>
      </c>
      <c r="O25" s="17">
        <f>($O$2/$M$2)*F25</f>
        <v>1.9673477714479035</v>
      </c>
      <c r="P25" s="3"/>
      <c r="R25" s="17">
        <f t="shared" ref="R20:R29" si="3">($R$2/$P$2)*I25</f>
        <v>437.82241416208456</v>
      </c>
      <c r="S25" s="3"/>
      <c r="U25" s="17">
        <f t="shared" si="2"/>
        <v>1914.2723696808846</v>
      </c>
      <c r="AD25" s="7">
        <v>43116</v>
      </c>
    </row>
    <row r="26" spans="1:30" x14ac:dyDescent="0.35">
      <c r="A26" s="27" t="s">
        <v>61</v>
      </c>
      <c r="B26" s="28">
        <v>43446</v>
      </c>
      <c r="C26" s="29">
        <v>0.88249999999999995</v>
      </c>
      <c r="D26" s="29" t="s">
        <v>42</v>
      </c>
      <c r="E26" s="30">
        <v>2.4460000000000002</v>
      </c>
      <c r="F26" s="30">
        <v>19.8522</v>
      </c>
      <c r="G26" s="30" t="s">
        <v>43</v>
      </c>
      <c r="H26" s="30">
        <v>3.363</v>
      </c>
      <c r="I26" s="30">
        <v>5212.9273999999996</v>
      </c>
      <c r="J26" s="30" t="s">
        <v>44</v>
      </c>
      <c r="K26" s="30">
        <v>3.59</v>
      </c>
      <c r="L26" s="30">
        <v>727.44100000000003</v>
      </c>
      <c r="O26" s="17">
        <f>($O$2/$M$2)*F26</f>
        <v>1.8938166817794728</v>
      </c>
      <c r="P26" s="3"/>
      <c r="R26" s="17">
        <f t="shared" si="3"/>
        <v>531.3841578619207</v>
      </c>
      <c r="S26" s="3"/>
      <c r="U26" s="17">
        <f t="shared" si="2"/>
        <v>1899.6090707275002</v>
      </c>
      <c r="AD26" s="7">
        <v>43116</v>
      </c>
    </row>
    <row r="27" spans="1:30" x14ac:dyDescent="0.35">
      <c r="A27" s="27" t="s">
        <v>62</v>
      </c>
      <c r="B27" s="28">
        <v>43446</v>
      </c>
      <c r="C27" s="29">
        <v>0.88615740740740734</v>
      </c>
      <c r="D27" s="29" t="s">
        <v>42</v>
      </c>
      <c r="E27" s="30">
        <v>2.4430000000000001</v>
      </c>
      <c r="F27" s="30">
        <v>19.986999999999998</v>
      </c>
      <c r="G27" s="30" t="s">
        <v>43</v>
      </c>
      <c r="H27" s="30">
        <v>3.36</v>
      </c>
      <c r="I27" s="30">
        <v>6263.8310000000001</v>
      </c>
      <c r="J27" s="30" t="s">
        <v>44</v>
      </c>
      <c r="K27" s="30">
        <v>3.5760000000000001</v>
      </c>
      <c r="L27" s="30">
        <v>722.5489</v>
      </c>
      <c r="N27" s="17">
        <f>($O$2/$M$2)*F27</f>
        <v>1.9066760368486273</v>
      </c>
      <c r="P27" s="3"/>
      <c r="Q27" s="17">
        <f>($R$2/$P$2)*I27</f>
        <v>638.50890402279401</v>
      </c>
      <c r="S27" s="3"/>
      <c r="U27" s="17">
        <f t="shared" si="2"/>
        <v>1886.8340449385962</v>
      </c>
      <c r="AD27" s="7">
        <v>43116</v>
      </c>
    </row>
    <row r="28" spans="1:30" x14ac:dyDescent="0.35">
      <c r="A28" s="27" t="s">
        <v>63</v>
      </c>
      <c r="B28" s="28">
        <v>43446</v>
      </c>
      <c r="C28" s="29">
        <v>0.88981481481481473</v>
      </c>
      <c r="D28" s="29" t="s">
        <v>42</v>
      </c>
      <c r="E28" s="30">
        <v>2.44</v>
      </c>
      <c r="F28" s="30">
        <v>19.700299999999999</v>
      </c>
      <c r="G28" s="30" t="s">
        <v>43</v>
      </c>
      <c r="H28" s="30">
        <v>3.36</v>
      </c>
      <c r="I28" s="30">
        <v>6046.0402000000004</v>
      </c>
      <c r="J28" s="30" t="s">
        <v>44</v>
      </c>
      <c r="K28" s="30">
        <v>3.58</v>
      </c>
      <c r="L28" s="30">
        <v>739.23540000000003</v>
      </c>
      <c r="O28" s="17">
        <f>($O$2/$M$2)*F28</f>
        <v>1.879326058374394</v>
      </c>
      <c r="P28" s="3"/>
      <c r="R28" s="17">
        <f t="shared" si="3"/>
        <v>616.30821485760941</v>
      </c>
      <c r="S28" s="3"/>
      <c r="U28" s="17">
        <f t="shared" si="2"/>
        <v>1930.4084746981155</v>
      </c>
      <c r="AD28" s="7">
        <v>43116</v>
      </c>
    </row>
    <row r="29" spans="1:30" x14ac:dyDescent="0.35">
      <c r="A29" s="27" t="s">
        <v>64</v>
      </c>
      <c r="B29" s="28">
        <v>43446</v>
      </c>
      <c r="C29" s="29">
        <v>0.89388888888888884</v>
      </c>
      <c r="D29" s="29" t="s">
        <v>42</v>
      </c>
      <c r="E29" s="30">
        <v>2.4460000000000002</v>
      </c>
      <c r="F29" s="30">
        <v>19.2834</v>
      </c>
      <c r="G29" s="30" t="s">
        <v>43</v>
      </c>
      <c r="H29" s="30">
        <v>3.363</v>
      </c>
      <c r="I29" s="30">
        <v>6125.3867</v>
      </c>
      <c r="J29" s="30" t="s">
        <v>44</v>
      </c>
      <c r="K29" s="30">
        <v>3.59</v>
      </c>
      <c r="L29" s="30">
        <v>748.44920000000002</v>
      </c>
      <c r="O29" s="17">
        <f>($O$2/$M$2)*F29</f>
        <v>1.8395555455529506</v>
      </c>
      <c r="P29" s="3"/>
      <c r="R29" s="17">
        <f t="shared" si="3"/>
        <v>624.39646735884139</v>
      </c>
      <c r="S29" s="3"/>
      <c r="U29" s="17">
        <f t="shared" si="2"/>
        <v>1954.469007519154</v>
      </c>
      <c r="AD29" s="7">
        <v>43116</v>
      </c>
    </row>
    <row r="30" spans="1:30" x14ac:dyDescent="0.35">
      <c r="A30" s="5" t="s">
        <v>41</v>
      </c>
      <c r="B30" s="7">
        <v>43446</v>
      </c>
      <c r="C30" s="8">
        <v>0.89754629629629623</v>
      </c>
      <c r="D30" s="8" t="s">
        <v>42</v>
      </c>
      <c r="E30" s="9">
        <v>2.44</v>
      </c>
      <c r="F30" s="9">
        <v>41.218600000000002</v>
      </c>
      <c r="G30" s="9" t="s">
        <v>43</v>
      </c>
      <c r="H30" s="9">
        <v>3.3559999999999999</v>
      </c>
      <c r="I30" s="9">
        <v>4002.4360999999999</v>
      </c>
      <c r="J30" s="9" t="s">
        <v>44</v>
      </c>
      <c r="K30" s="9">
        <v>3.58</v>
      </c>
      <c r="L30" s="9">
        <v>948.12049999999999</v>
      </c>
      <c r="M30" s="5"/>
      <c r="N30" s="4"/>
      <c r="O30" s="5"/>
      <c r="P30" s="5"/>
      <c r="Q30" s="4"/>
      <c r="R30" s="4"/>
      <c r="S30" s="5"/>
      <c r="T30" s="4"/>
      <c r="U30" s="4"/>
      <c r="AD30" s="7">
        <v>43116</v>
      </c>
    </row>
    <row r="31" spans="1:30" x14ac:dyDescent="0.35">
      <c r="A31" s="5" t="s">
        <v>41</v>
      </c>
      <c r="B31" s="7">
        <v>43446</v>
      </c>
      <c r="C31" s="8">
        <v>0.90119212962962969</v>
      </c>
      <c r="D31" s="8" t="s">
        <v>42</v>
      </c>
      <c r="E31" s="9">
        <v>2.4430000000000001</v>
      </c>
      <c r="F31" s="9">
        <v>41.166400000000003</v>
      </c>
      <c r="G31" s="9" t="s">
        <v>43</v>
      </c>
      <c r="H31" s="9">
        <v>3.36</v>
      </c>
      <c r="I31" s="9">
        <v>4002.6923999999999</v>
      </c>
      <c r="J31" s="9" t="s">
        <v>44</v>
      </c>
      <c r="K31" s="9">
        <v>3.58</v>
      </c>
      <c r="L31" s="9">
        <v>948.89599999999996</v>
      </c>
      <c r="M31" s="5"/>
      <c r="N31" s="4"/>
      <c r="O31" s="5"/>
      <c r="P31" s="5"/>
      <c r="Q31" s="4"/>
      <c r="R31" s="4"/>
      <c r="S31" s="5"/>
      <c r="T31" s="4"/>
      <c r="U31" s="4"/>
      <c r="AD31" s="7">
        <v>43116</v>
      </c>
    </row>
    <row r="32" spans="1:30" x14ac:dyDescent="0.35">
      <c r="A32" s="5" t="s">
        <v>41</v>
      </c>
      <c r="B32" s="7">
        <v>43446</v>
      </c>
      <c r="C32" s="8">
        <v>0.90484953703703708</v>
      </c>
      <c r="D32" s="8" t="s">
        <v>42</v>
      </c>
      <c r="E32" s="9">
        <v>2.44</v>
      </c>
      <c r="F32" s="9">
        <v>41.4026</v>
      </c>
      <c r="G32" s="9" t="s">
        <v>43</v>
      </c>
      <c r="H32" s="9">
        <v>3.36</v>
      </c>
      <c r="I32" s="9">
        <v>4008.9448000000002</v>
      </c>
      <c r="J32" s="9" t="s">
        <v>44</v>
      </c>
      <c r="K32" s="9">
        <v>3.5830000000000002</v>
      </c>
      <c r="L32" s="9">
        <v>948.95680000000004</v>
      </c>
      <c r="M32" s="5"/>
      <c r="N32" s="4"/>
      <c r="O32" s="5"/>
      <c r="P32" s="5"/>
      <c r="Q32" s="4"/>
      <c r="R32" s="4"/>
      <c r="S32" s="5"/>
      <c r="T32" s="4"/>
      <c r="U32" s="4"/>
      <c r="AD32" s="7">
        <v>43116</v>
      </c>
    </row>
    <row r="33" spans="1:30" x14ac:dyDescent="0.35">
      <c r="A33" s="5" t="s">
        <v>41</v>
      </c>
      <c r="B33" s="7">
        <v>43446</v>
      </c>
      <c r="C33" s="8">
        <v>0.90849537037037031</v>
      </c>
      <c r="D33" s="8" t="s">
        <v>42</v>
      </c>
      <c r="E33" s="9">
        <v>2.4460000000000002</v>
      </c>
      <c r="F33" s="9">
        <v>41.658799999999999</v>
      </c>
      <c r="G33" s="9" t="s">
        <v>43</v>
      </c>
      <c r="H33" s="9">
        <v>3.363</v>
      </c>
      <c r="I33" s="9">
        <v>4005.4238</v>
      </c>
      <c r="J33" s="9" t="s">
        <v>44</v>
      </c>
      <c r="K33" s="9">
        <v>3.59</v>
      </c>
      <c r="L33" s="9">
        <v>956.86569999999995</v>
      </c>
      <c r="M33" s="5"/>
      <c r="N33" s="4"/>
      <c r="O33" s="5"/>
      <c r="P33" s="5"/>
      <c r="Q33" s="4"/>
      <c r="R33" s="4"/>
      <c r="S33" s="5"/>
      <c r="T33" s="4"/>
      <c r="U33" s="4"/>
      <c r="AD33" s="7">
        <v>43116</v>
      </c>
    </row>
    <row r="34" spans="1:30" x14ac:dyDescent="0.35">
      <c r="A34" s="27" t="s">
        <v>65</v>
      </c>
      <c r="B34" s="28">
        <v>43446</v>
      </c>
      <c r="C34" s="29">
        <v>0.9121527777777777</v>
      </c>
      <c r="D34" s="29" t="s">
        <v>42</v>
      </c>
      <c r="E34" s="30">
        <v>2.4460000000000002</v>
      </c>
      <c r="F34" s="30">
        <v>21.037600000000001</v>
      </c>
      <c r="G34" s="30" t="s">
        <v>43</v>
      </c>
      <c r="H34" s="30">
        <v>3.3660000000000001</v>
      </c>
      <c r="I34" s="30">
        <v>4504.4745000000003</v>
      </c>
      <c r="J34" s="30" t="s">
        <v>44</v>
      </c>
      <c r="K34" s="30">
        <v>3.5859999999999999</v>
      </c>
      <c r="L34" s="30">
        <v>747.42679999999996</v>
      </c>
      <c r="O34" s="19">
        <f t="shared" ref="O34:O40" si="4">($O$2/$M$2)*F34</f>
        <v>2.0068988739083746</v>
      </c>
      <c r="R34" s="19">
        <f t="shared" ref="R34:R42" si="5">($R$2/$P$2)*I34</f>
        <v>459.16741307254665</v>
      </c>
      <c r="U34" s="19">
        <f t="shared" ref="U34:U41" si="6">($S$2/$U$2)*L34</f>
        <v>1951.7991548246923</v>
      </c>
      <c r="AD34" s="7">
        <v>43116</v>
      </c>
    </row>
    <row r="35" spans="1:30" x14ac:dyDescent="0.35">
      <c r="A35" s="27" t="s">
        <v>66</v>
      </c>
      <c r="B35" s="28">
        <v>43446</v>
      </c>
      <c r="C35" s="29">
        <v>0.91579861111111116</v>
      </c>
      <c r="D35" s="29" t="s">
        <v>42</v>
      </c>
      <c r="E35" s="30">
        <v>2.4460000000000002</v>
      </c>
      <c r="F35" s="30">
        <v>20.3185</v>
      </c>
      <c r="G35" s="30" t="s">
        <v>43</v>
      </c>
      <c r="H35" s="30">
        <v>3.3660000000000001</v>
      </c>
      <c r="I35" s="30">
        <v>4437.1873999999998</v>
      </c>
      <c r="J35" s="30" t="s">
        <v>44</v>
      </c>
      <c r="K35" s="30">
        <v>3.5859999999999999</v>
      </c>
      <c r="L35" s="30">
        <v>743.54499999999996</v>
      </c>
      <c r="O35" s="19">
        <f t="shared" si="4"/>
        <v>1.9382997475713633</v>
      </c>
      <c r="R35" s="19">
        <f t="shared" si="5"/>
        <v>452.30844569685081</v>
      </c>
      <c r="U35" s="19">
        <f t="shared" si="6"/>
        <v>1941.6623842951922</v>
      </c>
      <c r="AD35" s="7">
        <v>43116</v>
      </c>
    </row>
    <row r="36" spans="1:30" x14ac:dyDescent="0.35">
      <c r="A36" s="27" t="s">
        <v>67</v>
      </c>
      <c r="B36" s="28">
        <v>43446</v>
      </c>
      <c r="C36" s="29">
        <v>0.91988425925925921</v>
      </c>
      <c r="D36" s="29" t="s">
        <v>42</v>
      </c>
      <c r="E36" s="30">
        <v>2.4430000000000001</v>
      </c>
      <c r="F36" s="30">
        <v>20.271799999999999</v>
      </c>
      <c r="G36" s="30" t="s">
        <v>43</v>
      </c>
      <c r="H36" s="30">
        <v>3.36</v>
      </c>
      <c r="I36" s="30">
        <v>4949.6594999999998</v>
      </c>
      <c r="J36" s="30" t="s">
        <v>44</v>
      </c>
      <c r="K36" s="30">
        <v>3.5830000000000002</v>
      </c>
      <c r="L36" s="30">
        <v>732.49590000000001</v>
      </c>
      <c r="O36" s="19">
        <f t="shared" si="4"/>
        <v>1.9338447632855358</v>
      </c>
      <c r="R36" s="19">
        <f t="shared" si="5"/>
        <v>504.54772209387676</v>
      </c>
      <c r="U36" s="19">
        <f t="shared" si="6"/>
        <v>1912.8092256426346</v>
      </c>
      <c r="AD36" s="7">
        <v>43116</v>
      </c>
    </row>
    <row r="37" spans="1:30" x14ac:dyDescent="0.35">
      <c r="A37" s="27" t="s">
        <v>68</v>
      </c>
      <c r="B37" s="28">
        <v>43446</v>
      </c>
      <c r="C37" s="29">
        <v>0.92395833333333333</v>
      </c>
      <c r="D37" s="29" t="s">
        <v>42</v>
      </c>
      <c r="E37" s="30">
        <v>2.4430000000000001</v>
      </c>
      <c r="F37" s="30">
        <v>20.4725</v>
      </c>
      <c r="G37" s="30" t="s">
        <v>43</v>
      </c>
      <c r="H37" s="30">
        <v>3.36</v>
      </c>
      <c r="I37" s="30">
        <v>5499.2417999999998</v>
      </c>
      <c r="J37" s="30" t="s">
        <v>44</v>
      </c>
      <c r="K37" s="30">
        <v>3.58</v>
      </c>
      <c r="L37" s="30">
        <v>735.96540000000005</v>
      </c>
      <c r="O37" s="19">
        <f t="shared" si="4"/>
        <v>1.9529907021755906</v>
      </c>
      <c r="R37" s="19">
        <f t="shared" si="5"/>
        <v>560.56985807476872</v>
      </c>
      <c r="U37" s="19">
        <f t="shared" si="6"/>
        <v>1921.869333157731</v>
      </c>
      <c r="AD37" s="7">
        <v>43116</v>
      </c>
    </row>
    <row r="38" spans="1:30" x14ac:dyDescent="0.35">
      <c r="A38" s="27" t="s">
        <v>69</v>
      </c>
      <c r="B38" s="28">
        <v>43446</v>
      </c>
      <c r="C38" s="29">
        <v>0.92761574074074071</v>
      </c>
      <c r="D38" s="29" t="s">
        <v>42</v>
      </c>
      <c r="E38" s="30">
        <v>2.4460000000000002</v>
      </c>
      <c r="F38" s="30">
        <v>20.511199999999999</v>
      </c>
      <c r="G38" s="30" t="s">
        <v>43</v>
      </c>
      <c r="H38" s="30">
        <v>3.3660000000000001</v>
      </c>
      <c r="I38" s="30">
        <v>5056.3951999999999</v>
      </c>
      <c r="J38" s="30" t="s">
        <v>44</v>
      </c>
      <c r="K38" s="30">
        <v>3.59</v>
      </c>
      <c r="L38" s="30">
        <v>736.70039999999995</v>
      </c>
      <c r="O38" s="19">
        <f t="shared" si="4"/>
        <v>1.9566825199884708</v>
      </c>
      <c r="R38" s="19">
        <f t="shared" si="5"/>
        <v>515.42791583267751</v>
      </c>
      <c r="U38" s="19">
        <f t="shared" si="6"/>
        <v>1923.7886814856154</v>
      </c>
      <c r="AD38" s="7">
        <v>43116</v>
      </c>
    </row>
    <row r="39" spans="1:30" x14ac:dyDescent="0.35">
      <c r="A39" s="27" t="s">
        <v>70</v>
      </c>
      <c r="B39" s="28">
        <v>43446</v>
      </c>
      <c r="C39" s="29">
        <v>0.93168981481481483</v>
      </c>
      <c r="D39" s="29" t="s">
        <v>42</v>
      </c>
      <c r="E39" s="30">
        <v>2.4460000000000002</v>
      </c>
      <c r="F39" s="30">
        <v>20.648</v>
      </c>
      <c r="G39" s="30" t="s">
        <v>43</v>
      </c>
      <c r="H39" s="30">
        <v>3.363</v>
      </c>
      <c r="I39" s="30">
        <v>4364.3963999999996</v>
      </c>
      <c r="J39" s="30" t="s">
        <v>44</v>
      </c>
      <c r="K39" s="30">
        <v>3.59</v>
      </c>
      <c r="L39" s="30">
        <v>721.25519999999995</v>
      </c>
      <c r="O39" s="26">
        <f t="shared" si="4"/>
        <v>1.9697326666758623</v>
      </c>
      <c r="R39" s="16">
        <f t="shared" si="5"/>
        <v>444.88843362552842</v>
      </c>
      <c r="T39" s="16">
        <f>($S$2/$U$2)*L39</f>
        <v>1883.4557307456921</v>
      </c>
      <c r="AD39" s="7">
        <v>43116</v>
      </c>
    </row>
    <row r="40" spans="1:30" x14ac:dyDescent="0.35">
      <c r="A40" s="27" t="s">
        <v>71</v>
      </c>
      <c r="B40" s="28">
        <v>43446</v>
      </c>
      <c r="C40" s="29">
        <v>0.93576388888888884</v>
      </c>
      <c r="D40" s="29" t="s">
        <v>42</v>
      </c>
      <c r="E40" s="30">
        <v>2.4460000000000002</v>
      </c>
      <c r="F40" s="30">
        <v>20.466799999999999</v>
      </c>
      <c r="G40" s="30" t="s">
        <v>43</v>
      </c>
      <c r="H40" s="30">
        <v>3.363</v>
      </c>
      <c r="I40" s="30">
        <v>4457.2503999999999</v>
      </c>
      <c r="J40" s="30" t="s">
        <v>44</v>
      </c>
      <c r="K40" s="30">
        <v>3.5859999999999999</v>
      </c>
      <c r="L40" s="30">
        <v>740.13620000000003</v>
      </c>
      <c r="N40" s="16">
        <f>($O$2/$M$2)*F40</f>
        <v>1.9524469460636158</v>
      </c>
      <c r="R40" s="16">
        <f t="shared" si="5"/>
        <v>454.35358454900205</v>
      </c>
      <c r="U40" s="16">
        <f t="shared" si="6"/>
        <v>1932.7607862270386</v>
      </c>
      <c r="AD40" s="7">
        <v>43116</v>
      </c>
    </row>
    <row r="41" spans="1:30" x14ac:dyDescent="0.35">
      <c r="A41" s="27" t="s">
        <v>72</v>
      </c>
      <c r="B41" s="28">
        <v>43446</v>
      </c>
      <c r="C41" s="29">
        <v>0.9394097222222223</v>
      </c>
      <c r="D41" s="29" t="s">
        <v>42</v>
      </c>
      <c r="E41" s="30">
        <v>2.4430000000000001</v>
      </c>
      <c r="F41" s="30">
        <v>20.511199999999999</v>
      </c>
      <c r="G41" s="30" t="s">
        <v>43</v>
      </c>
      <c r="H41" s="30">
        <v>3.36</v>
      </c>
      <c r="I41" s="30">
        <v>4702.7245999999996</v>
      </c>
      <c r="J41" s="30" t="s">
        <v>44</v>
      </c>
      <c r="K41" s="30">
        <v>3.58</v>
      </c>
      <c r="L41" s="30">
        <v>723.53920000000005</v>
      </c>
      <c r="O41" s="16">
        <f>($O$2/$M$2)*F41</f>
        <v>1.9566825199884708</v>
      </c>
      <c r="R41" s="16">
        <f t="shared" si="5"/>
        <v>479.37620447726511</v>
      </c>
      <c r="U41" s="16">
        <f t="shared" si="6"/>
        <v>1889.4200730326156</v>
      </c>
      <c r="AD41" s="7">
        <v>43116</v>
      </c>
    </row>
    <row r="42" spans="1:30" x14ac:dyDescent="0.35">
      <c r="A42" s="27" t="s">
        <v>73</v>
      </c>
      <c r="B42" s="28">
        <v>43446</v>
      </c>
      <c r="C42" s="29">
        <v>0.94306712962962969</v>
      </c>
      <c r="D42" s="29" t="s">
        <v>42</v>
      </c>
      <c r="E42" s="30">
        <v>2.4460000000000002</v>
      </c>
      <c r="F42" s="30">
        <v>20.323</v>
      </c>
      <c r="G42" s="30" t="s">
        <v>43</v>
      </c>
      <c r="H42" s="30">
        <v>3.363</v>
      </c>
      <c r="I42" s="30">
        <v>4831.1180000000004</v>
      </c>
      <c r="J42" s="30" t="s">
        <v>44</v>
      </c>
      <c r="K42" s="30">
        <v>3.59</v>
      </c>
      <c r="L42" s="30">
        <v>739.84990000000005</v>
      </c>
      <c r="O42" s="16">
        <f>($O$2/$M$2)*F42</f>
        <v>1.9387290287123959</v>
      </c>
      <c r="R42" s="16">
        <f t="shared" si="5"/>
        <v>492.46409415975506</v>
      </c>
      <c r="U42" s="16">
        <f>($S$2/$U$2)*L42</f>
        <v>1932.0131543545579</v>
      </c>
      <c r="AD42" s="7">
        <v>43116</v>
      </c>
    </row>
    <row r="43" spans="1:30" x14ac:dyDescent="0.35">
      <c r="A43" s="27" t="s">
        <v>74</v>
      </c>
      <c r="B43" s="28">
        <v>43446</v>
      </c>
      <c r="C43" s="29">
        <v>0.94672453703703707</v>
      </c>
      <c r="D43" s="29" t="s">
        <v>42</v>
      </c>
      <c r="E43" s="30">
        <v>2.4460000000000002</v>
      </c>
      <c r="F43" s="30">
        <v>20.237200000000001</v>
      </c>
      <c r="G43" s="30" t="s">
        <v>43</v>
      </c>
      <c r="H43" s="30">
        <v>3.363</v>
      </c>
      <c r="I43" s="30">
        <v>5067.7533000000003</v>
      </c>
      <c r="J43" s="30" t="s">
        <v>44</v>
      </c>
      <c r="K43" s="30">
        <v>3.5830000000000002</v>
      </c>
      <c r="L43" s="30">
        <v>746.61509999999998</v>
      </c>
      <c r="O43" s="16">
        <f t="shared" ref="O43" si="7">($O$2/$M$2)*F43</f>
        <v>1.9305440682900408</v>
      </c>
      <c r="R43" s="16">
        <f>($R$2/$P$2)*I43</f>
        <v>516.58571335032786</v>
      </c>
      <c r="U43" s="16">
        <f>($S$2/$U$2)*L43</f>
        <v>1949.6795153175576</v>
      </c>
      <c r="AD43" s="7">
        <v>43116</v>
      </c>
    </row>
    <row r="44" spans="1:30" x14ac:dyDescent="0.35">
      <c r="A44" s="5" t="s">
        <v>41</v>
      </c>
      <c r="B44" s="7">
        <v>43446</v>
      </c>
      <c r="C44" s="8">
        <v>0.95079861111111119</v>
      </c>
      <c r="D44" s="8" t="s">
        <v>42</v>
      </c>
      <c r="E44" s="9">
        <v>2.4460000000000002</v>
      </c>
      <c r="F44" s="9">
        <v>41.248100000000001</v>
      </c>
      <c r="G44" s="9" t="s">
        <v>43</v>
      </c>
      <c r="H44" s="9">
        <v>3.363</v>
      </c>
      <c r="I44" s="9">
        <v>3984.3317999999999</v>
      </c>
      <c r="J44" s="9" t="s">
        <v>44</v>
      </c>
      <c r="K44" s="9">
        <v>3.59</v>
      </c>
      <c r="L44" s="9">
        <v>946.63850000000002</v>
      </c>
      <c r="M44" s="5"/>
      <c r="N44" s="4"/>
      <c r="O44" s="4"/>
      <c r="P44" s="5"/>
      <c r="Q44" s="4"/>
      <c r="R44" s="4"/>
      <c r="S44" s="5"/>
      <c r="T44" s="4"/>
      <c r="U44" s="4"/>
      <c r="AD44" s="7">
        <v>43116</v>
      </c>
    </row>
    <row r="45" spans="1:30" x14ac:dyDescent="0.35">
      <c r="A45" s="5" t="s">
        <v>41</v>
      </c>
      <c r="B45" s="7">
        <v>43446</v>
      </c>
      <c r="C45" s="8">
        <v>0.95487268518518509</v>
      </c>
      <c r="D45" s="8" t="s">
        <v>42</v>
      </c>
      <c r="E45" s="9">
        <v>2.4460000000000002</v>
      </c>
      <c r="F45" s="9">
        <v>40.909399999999998</v>
      </c>
      <c r="G45" s="9" t="s">
        <v>43</v>
      </c>
      <c r="H45" s="9">
        <v>3.363</v>
      </c>
      <c r="I45" s="9">
        <v>3987.5758000000001</v>
      </c>
      <c r="J45" s="9" t="s">
        <v>44</v>
      </c>
      <c r="K45" s="9">
        <v>3.59</v>
      </c>
      <c r="L45" s="9">
        <v>950.34720000000004</v>
      </c>
      <c r="M45" s="5"/>
      <c r="N45" s="4"/>
      <c r="O45" s="4"/>
      <c r="P45" s="5"/>
      <c r="Q45" s="4"/>
      <c r="R45" s="4"/>
      <c r="S45" s="5"/>
      <c r="T45" s="4"/>
      <c r="U45" s="4"/>
      <c r="AD45" s="7">
        <v>43116</v>
      </c>
    </row>
    <row r="46" spans="1:30" x14ac:dyDescent="0.35">
      <c r="A46" s="5" t="s">
        <v>41</v>
      </c>
      <c r="B46" s="7">
        <v>43446</v>
      </c>
      <c r="C46" s="8">
        <v>0.95851851851851855</v>
      </c>
      <c r="D46" s="8" t="s">
        <v>42</v>
      </c>
      <c r="E46" s="9">
        <v>2.4460000000000002</v>
      </c>
      <c r="F46" s="9">
        <v>41.352699999999999</v>
      </c>
      <c r="G46" s="9" t="s">
        <v>43</v>
      </c>
      <c r="H46" s="9">
        <v>3.363</v>
      </c>
      <c r="I46" s="9">
        <v>4000.7955999999999</v>
      </c>
      <c r="J46" s="9" t="s">
        <v>44</v>
      </c>
      <c r="K46" s="9">
        <v>3.59</v>
      </c>
      <c r="L46" s="9">
        <v>952.28980000000001</v>
      </c>
      <c r="M46" s="5"/>
      <c r="N46" s="4"/>
      <c r="O46" s="4"/>
      <c r="P46" s="5"/>
      <c r="Q46" s="4"/>
      <c r="R46" s="4"/>
      <c r="S46" s="5"/>
      <c r="T46" s="4"/>
      <c r="U46" s="4"/>
      <c r="AD46" s="7">
        <v>43116</v>
      </c>
    </row>
    <row r="47" spans="1:30" x14ac:dyDescent="0.35">
      <c r="A47" s="5" t="s">
        <v>41</v>
      </c>
      <c r="B47" s="7">
        <v>43446</v>
      </c>
      <c r="C47" s="8">
        <v>0.96217592592592593</v>
      </c>
      <c r="D47" s="8" t="s">
        <v>42</v>
      </c>
      <c r="E47" s="9">
        <v>2.4430000000000001</v>
      </c>
      <c r="F47" s="9">
        <v>41.5396</v>
      </c>
      <c r="G47" s="9" t="s">
        <v>43</v>
      </c>
      <c r="H47" s="9">
        <v>3.363</v>
      </c>
      <c r="I47" s="9">
        <v>4008.0855999999999</v>
      </c>
      <c r="J47" s="9" t="s">
        <v>44</v>
      </c>
      <c r="K47" s="9">
        <v>3.5859999999999999</v>
      </c>
      <c r="L47" s="9">
        <v>953.31439999999998</v>
      </c>
      <c r="M47" s="5"/>
      <c r="N47" s="4"/>
      <c r="O47" s="4"/>
      <c r="P47" s="5"/>
      <c r="Q47" s="4"/>
      <c r="R47" s="4"/>
      <c r="S47" s="5"/>
      <c r="T47" s="4"/>
      <c r="U47" s="4"/>
      <c r="AD47" s="7">
        <v>43116</v>
      </c>
    </row>
    <row r="48" spans="1:30" x14ac:dyDescent="0.35">
      <c r="A48" s="27" t="s">
        <v>75</v>
      </c>
      <c r="B48" s="28">
        <v>43446</v>
      </c>
      <c r="C48" s="29">
        <v>0.96625000000000005</v>
      </c>
      <c r="D48" s="29" t="s">
        <v>42</v>
      </c>
      <c r="E48" s="30">
        <v>2.4430000000000001</v>
      </c>
      <c r="F48" s="30">
        <v>20.698599999999999</v>
      </c>
      <c r="G48" s="30" t="s">
        <v>43</v>
      </c>
      <c r="H48" s="30">
        <v>3.363</v>
      </c>
      <c r="I48" s="30">
        <v>4252.7835999999998</v>
      </c>
      <c r="J48" s="30" t="s">
        <v>44</v>
      </c>
      <c r="K48" s="30">
        <v>3.5859999999999999</v>
      </c>
      <c r="L48" s="30">
        <v>741.43380000000002</v>
      </c>
      <c r="O48" s="22">
        <f t="shared" ref="O48:O57" si="8">($O$2/$M$2)*F48</f>
        <v>1.9745596946172512</v>
      </c>
      <c r="R48" s="22">
        <f t="shared" ref="R48:R57" si="9">($R$2/$P$2)*I48</f>
        <v>433.51108857855712</v>
      </c>
      <c r="U48" s="22">
        <f t="shared" ref="U48:U57" si="10">($S$2/$U$2)*L48</f>
        <v>1936.1492847171924</v>
      </c>
      <c r="AD48" s="7">
        <v>43116</v>
      </c>
    </row>
    <row r="49" spans="1:30" x14ac:dyDescent="0.35">
      <c r="A49" s="27" t="s">
        <v>76</v>
      </c>
      <c r="B49" s="28">
        <v>43446</v>
      </c>
      <c r="C49" s="29">
        <v>0.97031250000000002</v>
      </c>
      <c r="D49" s="29" t="s">
        <v>42</v>
      </c>
      <c r="E49" s="30">
        <v>2.4460000000000002</v>
      </c>
      <c r="F49" s="30">
        <v>20.203800000000001</v>
      </c>
      <c r="G49" s="30" t="s">
        <v>43</v>
      </c>
      <c r="H49" s="30">
        <v>3.3660000000000001</v>
      </c>
      <c r="I49" s="30">
        <v>4590.2834000000003</v>
      </c>
      <c r="J49" s="30" t="s">
        <v>44</v>
      </c>
      <c r="K49" s="30">
        <v>3.593</v>
      </c>
      <c r="L49" s="30">
        <v>742.24239999999998</v>
      </c>
      <c r="O49" s="22">
        <f t="shared" si="8"/>
        <v>1.9273578482654876</v>
      </c>
      <c r="R49" s="22">
        <f t="shared" si="9"/>
        <v>467.91441577654706</v>
      </c>
      <c r="U49" s="22">
        <f t="shared" si="10"/>
        <v>1938.2608290136923</v>
      </c>
      <c r="AD49" s="7">
        <v>43116</v>
      </c>
    </row>
    <row r="50" spans="1:30" x14ac:dyDescent="0.35">
      <c r="A50" s="27" t="s">
        <v>77</v>
      </c>
      <c r="B50" s="28">
        <v>43446</v>
      </c>
      <c r="C50" s="29">
        <v>0.97438657407407403</v>
      </c>
      <c r="D50" s="29" t="s">
        <v>42</v>
      </c>
      <c r="E50" s="30">
        <v>2.4460000000000002</v>
      </c>
      <c r="F50" s="30">
        <v>20.166799999999999</v>
      </c>
      <c r="G50" s="30" t="s">
        <v>43</v>
      </c>
      <c r="H50" s="30">
        <v>3.363</v>
      </c>
      <c r="I50" s="30">
        <v>4794.0853999999999</v>
      </c>
      <c r="J50" s="30" t="s">
        <v>44</v>
      </c>
      <c r="K50" s="30">
        <v>3.5830000000000002</v>
      </c>
      <c r="L50" s="30">
        <v>751.95029999999997</v>
      </c>
      <c r="O50" s="22">
        <f t="shared" si="8"/>
        <v>1.9238282033281082</v>
      </c>
      <c r="R50" s="22">
        <f t="shared" si="9"/>
        <v>488.68914479743751</v>
      </c>
      <c r="U50" s="22">
        <f t="shared" si="10"/>
        <v>1963.6116339555576</v>
      </c>
      <c r="AD50" s="7">
        <v>43116</v>
      </c>
    </row>
    <row r="51" spans="1:30" x14ac:dyDescent="0.35">
      <c r="A51" s="27" t="s">
        <v>78</v>
      </c>
      <c r="B51" s="28">
        <v>43446</v>
      </c>
      <c r="C51" s="29">
        <v>0.97846064814814815</v>
      </c>
      <c r="D51" s="29" t="s">
        <v>42</v>
      </c>
      <c r="E51" s="30">
        <v>2.4430000000000001</v>
      </c>
      <c r="F51" s="30">
        <v>20.440799999999999</v>
      </c>
      <c r="G51" s="30" t="s">
        <v>43</v>
      </c>
      <c r="H51" s="30">
        <v>3.36</v>
      </c>
      <c r="I51" s="30">
        <v>4560.3222999999998</v>
      </c>
      <c r="J51" s="30" t="s">
        <v>44</v>
      </c>
      <c r="K51" s="30">
        <v>3.5859999999999999</v>
      </c>
      <c r="L51" s="30">
        <v>720.96199999999999</v>
      </c>
      <c r="O51" s="22">
        <f t="shared" si="8"/>
        <v>1.9499666550265384</v>
      </c>
      <c r="Q51" s="22">
        <f>($R$2/$P$2)*I51</f>
        <v>464.86030574000273</v>
      </c>
      <c r="U51" s="22">
        <f t="shared" si="10"/>
        <v>1882.6900805011539</v>
      </c>
      <c r="AD51" s="7">
        <v>43116</v>
      </c>
    </row>
    <row r="52" spans="1:30" x14ac:dyDescent="0.35">
      <c r="A52" s="27" t="s">
        <v>79</v>
      </c>
      <c r="B52" s="28">
        <v>43446</v>
      </c>
      <c r="C52" s="29">
        <v>0.98253472222222227</v>
      </c>
      <c r="D52" s="29" t="s">
        <v>42</v>
      </c>
      <c r="E52" s="30">
        <v>2.4430000000000001</v>
      </c>
      <c r="F52" s="30">
        <v>20.293900000000001</v>
      </c>
      <c r="G52" s="30" t="s">
        <v>43</v>
      </c>
      <c r="H52" s="30">
        <v>3.36</v>
      </c>
      <c r="I52" s="30">
        <v>5058.3879999999999</v>
      </c>
      <c r="J52" s="30" t="s">
        <v>44</v>
      </c>
      <c r="K52" s="30">
        <v>3.58</v>
      </c>
      <c r="L52" s="30">
        <v>750.5951</v>
      </c>
      <c r="O52" s="22">
        <f t="shared" si="8"/>
        <v>1.9359530106670517</v>
      </c>
      <c r="R52" s="22">
        <f t="shared" si="9"/>
        <v>515.63105358398923</v>
      </c>
      <c r="U52" s="22">
        <f t="shared" si="10"/>
        <v>1960.0727212290963</v>
      </c>
      <c r="AD52" s="7">
        <v>43116</v>
      </c>
    </row>
    <row r="53" spans="1:30" x14ac:dyDescent="0.35">
      <c r="A53" s="27" t="s">
        <v>80</v>
      </c>
      <c r="B53" s="28">
        <v>43446</v>
      </c>
      <c r="C53" s="29">
        <v>0.98660879629629628</v>
      </c>
      <c r="D53" s="29" t="s">
        <v>42</v>
      </c>
      <c r="E53" s="30">
        <v>2.44</v>
      </c>
      <c r="F53" s="30">
        <v>20.728899999999999</v>
      </c>
      <c r="G53" s="30" t="s">
        <v>43</v>
      </c>
      <c r="H53" s="30">
        <v>3.3559999999999999</v>
      </c>
      <c r="I53" s="30">
        <v>4554.3477999999996</v>
      </c>
      <c r="J53" s="30" t="s">
        <v>44</v>
      </c>
      <c r="K53" s="30">
        <v>3.58</v>
      </c>
      <c r="L53" s="30">
        <v>750.53120000000001</v>
      </c>
      <c r="O53" s="24">
        <f t="shared" si="8"/>
        <v>1.9774501876335375</v>
      </c>
      <c r="R53" s="24">
        <f t="shared" si="9"/>
        <v>464.25129003586187</v>
      </c>
      <c r="U53" s="24">
        <f t="shared" si="10"/>
        <v>1959.9058554356925</v>
      </c>
      <c r="AD53" s="7">
        <v>43116</v>
      </c>
    </row>
    <row r="54" spans="1:30" x14ac:dyDescent="0.35">
      <c r="A54" s="27" t="s">
        <v>81</v>
      </c>
      <c r="B54" s="28">
        <v>43446</v>
      </c>
      <c r="C54" s="29">
        <v>0.99025462962962962</v>
      </c>
      <c r="D54" s="29" t="s">
        <v>42</v>
      </c>
      <c r="E54" s="30">
        <v>2.4460000000000002</v>
      </c>
      <c r="F54" s="30">
        <v>20.8506</v>
      </c>
      <c r="G54" s="30" t="s">
        <v>43</v>
      </c>
      <c r="H54" s="30">
        <v>3.363</v>
      </c>
      <c r="I54" s="30">
        <v>4520.2272999999996</v>
      </c>
      <c r="J54" s="30" t="s">
        <v>44</v>
      </c>
      <c r="K54" s="30">
        <v>3.59</v>
      </c>
      <c r="L54" s="30">
        <v>760.06560000000002</v>
      </c>
      <c r="O54" s="24">
        <f t="shared" si="8"/>
        <v>1.9890598576032417</v>
      </c>
      <c r="R54" s="24">
        <f t="shared" si="9"/>
        <v>460.77318804688582</v>
      </c>
      <c r="U54" s="24">
        <f t="shared" si="10"/>
        <v>1984.8035897178463</v>
      </c>
      <c r="AD54" s="7">
        <v>43116</v>
      </c>
    </row>
    <row r="55" spans="1:30" x14ac:dyDescent="0.35">
      <c r="A55" s="27" t="s">
        <v>82</v>
      </c>
      <c r="B55" s="28">
        <v>43446</v>
      </c>
      <c r="C55" s="29">
        <v>0.99432870370370363</v>
      </c>
      <c r="D55" s="29" t="s">
        <v>42</v>
      </c>
      <c r="E55" s="30">
        <v>2.4460000000000002</v>
      </c>
      <c r="F55" s="30">
        <v>20.4693</v>
      </c>
      <c r="G55" s="30" t="s">
        <v>43</v>
      </c>
      <c r="H55" s="30">
        <v>3.3660000000000001</v>
      </c>
      <c r="I55" s="30">
        <v>4910.0892999999996</v>
      </c>
      <c r="J55" s="30" t="s">
        <v>44</v>
      </c>
      <c r="K55" s="30">
        <v>3.5859999999999999</v>
      </c>
      <c r="L55" s="30">
        <v>748.92280000000005</v>
      </c>
      <c r="O55" s="24">
        <f t="shared" si="8"/>
        <v>1.9526854355864118</v>
      </c>
      <c r="R55" s="24">
        <f t="shared" si="9"/>
        <v>500.51410033205673</v>
      </c>
      <c r="U55" s="24">
        <f t="shared" si="10"/>
        <v>1955.7057467954617</v>
      </c>
      <c r="AD55" s="7">
        <v>43116</v>
      </c>
    </row>
    <row r="56" spans="1:30" x14ac:dyDescent="0.35">
      <c r="A56" s="27" t="s">
        <v>83</v>
      </c>
      <c r="B56" s="28">
        <v>43446</v>
      </c>
      <c r="C56" s="29">
        <v>0.9984143518518519</v>
      </c>
      <c r="D56" s="29" t="s">
        <v>42</v>
      </c>
      <c r="E56" s="30">
        <v>2.44</v>
      </c>
      <c r="F56" s="30">
        <v>20.472999999999999</v>
      </c>
      <c r="G56" s="30" t="s">
        <v>43</v>
      </c>
      <c r="H56" s="30">
        <v>3.36</v>
      </c>
      <c r="I56" s="30">
        <v>4809.2464</v>
      </c>
      <c r="J56" s="30" t="s">
        <v>44</v>
      </c>
      <c r="K56" s="30">
        <v>3.5830000000000002</v>
      </c>
      <c r="L56" s="30">
        <v>743.80070000000001</v>
      </c>
      <c r="O56" s="24">
        <f t="shared" si="8"/>
        <v>1.9530384000801495</v>
      </c>
      <c r="R56" s="24">
        <f t="shared" si="9"/>
        <v>490.2345941388852</v>
      </c>
      <c r="U56" s="24">
        <f t="shared" si="10"/>
        <v>1942.3301086046347</v>
      </c>
      <c r="AD56" s="7">
        <v>43116</v>
      </c>
    </row>
    <row r="57" spans="1:30" x14ac:dyDescent="0.35">
      <c r="A57" s="27" t="s">
        <v>84</v>
      </c>
      <c r="B57" s="28">
        <v>43447</v>
      </c>
      <c r="C57" s="29">
        <v>2.488425925925926E-3</v>
      </c>
      <c r="D57" s="29" t="s">
        <v>42</v>
      </c>
      <c r="E57" s="30">
        <v>2.44</v>
      </c>
      <c r="F57" s="30">
        <v>20.589400000000001</v>
      </c>
      <c r="G57" s="30" t="s">
        <v>43</v>
      </c>
      <c r="H57" s="30">
        <v>3.36</v>
      </c>
      <c r="I57" s="30">
        <v>4592.8909000000003</v>
      </c>
      <c r="J57" s="30" t="s">
        <v>44</v>
      </c>
      <c r="K57" s="30">
        <v>3.58</v>
      </c>
      <c r="L57" s="30">
        <v>733.94749999999999</v>
      </c>
      <c r="M57" s="3"/>
      <c r="N57" s="2"/>
      <c r="O57" s="24">
        <f t="shared" si="8"/>
        <v>1.9641424722615266</v>
      </c>
      <c r="P57" s="3"/>
      <c r="Q57" s="2"/>
      <c r="R57" s="24">
        <f t="shared" si="9"/>
        <v>468.18021349159386</v>
      </c>
      <c r="S57" s="3"/>
      <c r="U57" s="24">
        <f t="shared" si="10"/>
        <v>1916.5998733062499</v>
      </c>
      <c r="AD57" s="7">
        <v>43116</v>
      </c>
    </row>
    <row r="58" spans="1:30" x14ac:dyDescent="0.35">
      <c r="A58" s="5" t="s">
        <v>41</v>
      </c>
      <c r="B58" s="7">
        <v>43447</v>
      </c>
      <c r="C58" s="8">
        <v>6.5624999999999998E-3</v>
      </c>
      <c r="D58" s="8" t="s">
        <v>42</v>
      </c>
      <c r="E58" s="9">
        <v>2.44</v>
      </c>
      <c r="F58" s="9">
        <v>41.017099999999999</v>
      </c>
      <c r="G58" s="9" t="s">
        <v>43</v>
      </c>
      <c r="H58" s="9">
        <v>3.36</v>
      </c>
      <c r="I58" s="9">
        <v>3980.3861999999999</v>
      </c>
      <c r="J58" s="9" t="s">
        <v>44</v>
      </c>
      <c r="K58" s="9">
        <v>3.5830000000000002</v>
      </c>
      <c r="L58" s="9">
        <v>963.08659999999998</v>
      </c>
      <c r="AD58" s="7">
        <v>43116</v>
      </c>
    </row>
    <row r="59" spans="1:30" x14ac:dyDescent="0.35">
      <c r="A59" s="5" t="s">
        <v>41</v>
      </c>
      <c r="B59" s="7">
        <v>43447</v>
      </c>
      <c r="C59" s="8">
        <v>1.0636574074074074E-2</v>
      </c>
      <c r="D59" s="8" t="s">
        <v>42</v>
      </c>
      <c r="E59" s="9">
        <v>2.44</v>
      </c>
      <c r="F59" s="9">
        <v>41.144399999999997</v>
      </c>
      <c r="G59" s="9" t="s">
        <v>43</v>
      </c>
      <c r="H59" s="9">
        <v>3.36</v>
      </c>
      <c r="I59" s="9">
        <v>3976.404</v>
      </c>
      <c r="J59" s="9" t="s">
        <v>44</v>
      </c>
      <c r="K59" s="9">
        <v>3.58</v>
      </c>
      <c r="L59" s="9">
        <v>951.74839999999995</v>
      </c>
    </row>
    <row r="60" spans="1:30" x14ac:dyDescent="0.35">
      <c r="A60" s="5" t="s">
        <v>41</v>
      </c>
      <c r="B60" s="7">
        <v>43447</v>
      </c>
      <c r="C60" s="8">
        <v>1.4293981481481482E-2</v>
      </c>
      <c r="D60" s="8" t="s">
        <v>42</v>
      </c>
      <c r="E60" s="9">
        <v>2.4460000000000002</v>
      </c>
      <c r="F60" s="9">
        <v>41.723999999999997</v>
      </c>
      <c r="G60" s="9" t="s">
        <v>43</v>
      </c>
      <c r="H60" s="9">
        <v>3.3660000000000001</v>
      </c>
      <c r="I60" s="9">
        <v>4006.0574999999999</v>
      </c>
      <c r="J60" s="9" t="s">
        <v>44</v>
      </c>
      <c r="K60" s="9">
        <v>3.5859999999999999</v>
      </c>
      <c r="L60" s="9">
        <v>960.2894</v>
      </c>
    </row>
    <row r="61" spans="1:30" x14ac:dyDescent="0.35">
      <c r="A61" s="5" t="s">
        <v>41</v>
      </c>
      <c r="B61" s="7">
        <v>43447</v>
      </c>
      <c r="C61" s="8">
        <v>1.8368055555555554E-2</v>
      </c>
      <c r="D61" s="8" t="s">
        <v>42</v>
      </c>
      <c r="E61" s="9">
        <v>2.4430000000000001</v>
      </c>
      <c r="F61" s="9">
        <v>41.169199999999996</v>
      </c>
      <c r="G61" s="9" t="s">
        <v>43</v>
      </c>
      <c r="H61" s="9">
        <v>3.36</v>
      </c>
      <c r="I61" s="9">
        <v>3985.0581999999999</v>
      </c>
      <c r="J61" s="9" t="s">
        <v>44</v>
      </c>
      <c r="K61" s="9">
        <v>3.5859999999999999</v>
      </c>
      <c r="L61" s="9">
        <v>951.16650000000004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2020-04-18T14:32:44Z</dcterms:modified>
</cp:coreProperties>
</file>