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D82C6681-56D6-4B4B-82E0-5E11D432C4E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T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N9" i="1"/>
  <c r="O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Q57" i="1"/>
  <c r="R55" i="1"/>
  <c r="R53" i="1"/>
  <c r="R51" i="1"/>
  <c r="R49" i="1"/>
  <c r="Q43" i="1"/>
  <c r="R41" i="1"/>
  <c r="R39" i="1"/>
  <c r="Q37" i="1"/>
  <c r="R35" i="1"/>
  <c r="R29" i="1"/>
  <c r="R27" i="1"/>
  <c r="R23" i="1"/>
  <c r="R21" i="1"/>
  <c r="R15" i="1"/>
  <c r="Q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<sst xmlns="http://schemas.openxmlformats.org/spreadsheetml/2006/main" count="279" uniqueCount="86">
  <si>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</si>
  <si>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</si>
  <si>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</si>
  <si>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</si>
  <si>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</si>
  <si>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</si>
  <si>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</si>
  <si>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</si>
  <si>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</si>
  <si>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</si>
  <si>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</si>
  <si>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</si>
  <si>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</si>
  <si>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</si>
  <si>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</si>
  <si>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</si>
  <si>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</si>
  <si>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</si>
  <si>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</si>
  <si>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</si>
  <si>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</si>
  <si>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</si>
  <si>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</si>
  <si>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</si>
  <si>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</si>
  <si>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</si>
  <si>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</si>
  <si>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</si>
  <si>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</si>
  <si>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</si>
  <si>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</si>
  <si>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</si>
  <si>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</si>
  <si>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</si>
  <si>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</si>
  <si>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</si>
  <si>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</si>
  <si>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</si>
  <si>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</si>
  <si>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</si>
  <si>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</si>
  <si>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</si>
  <si>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</si>
  <si>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</si>
  <si>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</si>
  <si>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</si>
  <si>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</si>
  <si>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</si>
  <si>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</si>
  <si>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</si>
  <si>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</si>
  <si>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</si>
  <si>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</si>
  <si>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</si>
  <si>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</si>
  <si>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</si>
  <si>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</si>
  <si>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</si>
  <si>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</si>
  <si>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</si>
  <si>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</si>
  <si>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</si>
  <si>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</si>
  <si>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</si>
  <si>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</si>
  <si>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</si>
  <si>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</si>
  <si>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</si>
  <si>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</si>
  <si>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</si>
  <si>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</si>
  <si>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</si>
  <si>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</si>
  <si>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</si>
  <si>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</si>
  <si>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</si>
  <si>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</si>
  <si>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</si>
  <si>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</si>
  <si>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</si>
  <si>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</si>
  <si>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</si>
  <si>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</si>
  <si>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</si>
  <si>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</si>
  <si>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Autosamplerfehler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</si>
</sst>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164" fontId="1" fillId="5" borderId="0" xfId="0" applyNumberFormat="1" applyFont="1" applyFill="1"/>
    <xf numFmtId="0" fontId="1" fillId="0" borderId="0" xfId="0" applyFont="1" applyFill="1"/>
    <xf numFmtId="164" fontId="1" fillId="0" borderId="0" xfId="0" applyNumberFormat="1" applyFon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70" zoomScaleNormal="70" workbookViewId="0">
      <selection activeCell="T57" sqref="T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43467</v>
      </c>
      <c r="C2" s="8">
        <v>0.31789351851851849</v>
      </c>
      <c r="D2" s="5" t="s">
        <v>42</v>
      </c>
      <c r="E2" s="9">
        <v>2.4460000000000002</v>
      </c>
      <c r="F2" s="9">
        <v>39.794699999999999</v>
      </c>
      <c r="G2" s="9" t="s">
        <v>43</v>
      </c>
      <c r="H2" s="9">
        <v>3.363</v>
      </c>
      <c r="I2" s="9">
        <v>4107.6682000000001</v>
      </c>
      <c r="J2" s="9" t="s">
        <v>44</v>
      </c>
      <c r="K2" s="9">
        <v>3.5859999999999999</v>
      </c>
      <c r="L2" s="9">
        <v>993.84190000000001</v>
      </c>
      <c r="M2" s="4">
        <f>AVERAGE(F2:F5,F16:F19,F30:F33,F44:F47,F58:F61)</f>
        <v>40.917460000000013</v>
      </c>
      <c r="N2" s="4">
        <f>STDEV(F2:F5,F16:F19,F30:F33,F44:F47,G58:G61)</f>
        <v>0.55580628744794425</v>
      </c>
      <c r="O2" s="4">
        <v>3.9420000000000002</v>
      </c>
      <c r="P2" s="4">
        <f>AVERAGE(I2:I5,I16:I19,I30:I33,I44:I47,I58:I61)</f>
        <v>4031.7704949999998</v>
      </c>
      <c r="Q2" s="4">
        <f>STDEV(I2:I5,I16:I19,I30:I33,I44:I47,I58:I61)</f>
        <v>49.996343981171826</v>
      </c>
      <c r="R2" s="4">
        <v>407.1</v>
      </c>
      <c r="S2" s="4">
        <f>AVERAGE(L2:L5,L16:L19,L30:L33,L44:L47,L58:L61)</f>
        <v>978.91563000000019</v>
      </c>
      <c r="T2" s="4">
        <f>STDEV(L2:L5,L16:L19,L30:L33,L44:L47,L58:L61)</f>
        <v>10.069832026096039</v>
      </c>
      <c r="U2" s="4">
        <v>364</v>
      </c>
      <c r="AD2" s="7">
        <v>43109</v>
      </c>
      <c r="AE2" s="6">
        <f>(N2/M2)^2</f>
        <v>1.8451410781981359E-4</v>
      </c>
      <c r="AF2" s="6">
        <f>(T2/S2)^2</f>
        <v>1.0581663014548042E-4</v>
      </c>
      <c r="AG2" s="6">
        <f>(T2/S2)^2</f>
        <v>1.0581663014548042E-4</v>
      </c>
    </row>
    <row r="3" spans="1:33" x14ac:dyDescent="0.35">
      <c r="A3" s="5" t="s">
        <v>41</v>
      </c>
      <c r="B3" s="7">
        <v>43467</v>
      </c>
      <c r="C3" s="8">
        <v>0.32155092592592593</v>
      </c>
      <c r="D3" s="5" t="s">
        <v>42</v>
      </c>
      <c r="E3" s="9">
        <v>2.4430000000000001</v>
      </c>
      <c r="F3" s="9">
        <v>40.616199999999999</v>
      </c>
      <c r="G3" s="9" t="s">
        <v>43</v>
      </c>
      <c r="H3" s="9">
        <v>3.36</v>
      </c>
      <c r="I3" s="9">
        <v>4079.7053999999998</v>
      </c>
      <c r="J3" s="9" t="s">
        <v>44</v>
      </c>
      <c r="K3" s="9">
        <v>3.5859999999999999</v>
      </c>
      <c r="L3" s="9">
        <v>977.30880000000002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43467</v>
      </c>
      <c r="C4" s="8">
        <v>0.32519675925925923</v>
      </c>
      <c r="D4" s="5" t="s">
        <v>42</v>
      </c>
      <c r="E4" s="9">
        <v>2.44</v>
      </c>
      <c r="F4" s="9">
        <v>40.458599999999997</v>
      </c>
      <c r="G4" s="9" t="s">
        <v>43</v>
      </c>
      <c r="H4" s="9">
        <v>3.3559999999999999</v>
      </c>
      <c r="I4" s="9">
        <v>4085.2143999999998</v>
      </c>
      <c r="J4" s="9" t="s">
        <v>44</v>
      </c>
      <c r="K4" s="9">
        <v>3.58</v>
      </c>
      <c r="L4" s="9">
        <v>982.72040000000004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43467</v>
      </c>
      <c r="C5" s="8">
        <v>0.32885416666666667</v>
      </c>
      <c r="D5" s="5" t="s">
        <v>42</v>
      </c>
      <c r="E5" s="9">
        <v>2.4430000000000001</v>
      </c>
      <c r="F5" s="9">
        <v>41.332099999999997</v>
      </c>
      <c r="G5" s="9" t="s">
        <v>43</v>
      </c>
      <c r="H5" s="9">
        <v>3.363</v>
      </c>
      <c r="I5" s="9">
        <v>4066.1529999999998</v>
      </c>
      <c r="J5" s="9" t="s">
        <v>44</v>
      </c>
      <c r="K5" s="9">
        <v>3.5830000000000002</v>
      </c>
      <c r="L5" s="9">
        <v>995.78060000000005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11" t="s">
        <v>45</v>
      </c>
      <c r="B6" s="27">
        <v>43467</v>
      </c>
      <c r="C6" s="28">
        <v>0.33251157407407406</v>
      </c>
      <c r="D6" s="11" t="s">
        <v>42</v>
      </c>
      <c r="E6" s="29">
        <v>2.4359999999999999</v>
      </c>
      <c r="F6" s="29">
        <v>20.107900000000001</v>
      </c>
      <c r="G6" s="29" t="s">
        <v>43</v>
      </c>
      <c r="H6" s="29">
        <v>3.3530000000000002</v>
      </c>
      <c r="I6" s="29">
        <v>4522.9323999999997</v>
      </c>
      <c r="J6" s="29" t="s">
        <v>44</v>
      </c>
      <c r="K6" s="29">
        <v>3.5830000000000002</v>
      </c>
      <c r="L6" s="29">
        <v>744.05840000000001</v>
      </c>
      <c r="O6" s="10">
        <f>($O$2/$M$2)*F6</f>
        <v>1.9372009357374573</v>
      </c>
      <c r="R6" s="10">
        <f t="shared" ref="R6:R15" si="0">($R$2/$P$2)*I6</f>
        <v>456.69409563948903</v>
      </c>
      <c r="U6" s="10">
        <f>($S$2/$U$2)*L6</f>
        <v>2001.0175752549235</v>
      </c>
      <c r="V6" s="3">
        <v>0</v>
      </c>
      <c r="W6" s="11" t="s">
        <v>33</v>
      </c>
      <c r="X6" s="2">
        <f>SLOPE(O6:O10,$V$6:$V$10)</f>
        <v>-1.0620003154783201E-3</v>
      </c>
      <c r="Y6" s="2">
        <f>RSQ(O6:O10,$V$6:$V$10)</f>
        <v>0.89985957296102159</v>
      </c>
      <c r="Z6" s="2">
        <f>SLOPE($R6:$R10,$V$6:$V$10)</f>
        <v>2.8761469046367449</v>
      </c>
      <c r="AA6" s="2">
        <f>RSQ(R6:R10,$V$6:$V$10)</f>
        <v>0.99510482371931563</v>
      </c>
      <c r="AB6" s="2">
        <f>SLOPE(U6:U10,$V$6:$V$10)</f>
        <v>0.35269469563730582</v>
      </c>
      <c r="AC6" s="2">
        <f>RSQ(U6:U10,$V$6:$V$10)</f>
        <v>4.629652539521896E-2</v>
      </c>
      <c r="AD6" s="7">
        <v>43109</v>
      </c>
      <c r="AE6" s="2"/>
    </row>
    <row r="7" spans="1:33" x14ac:dyDescent="0.35">
      <c r="A7" s="11" t="s">
        <v>46</v>
      </c>
      <c r="B7" s="27">
        <v>43467</v>
      </c>
      <c r="C7" s="28">
        <v>0.3361574074074074</v>
      </c>
      <c r="D7" s="11" t="s">
        <v>42</v>
      </c>
      <c r="E7" s="29">
        <v>2.4430000000000001</v>
      </c>
      <c r="F7" s="29">
        <v>19.970800000000001</v>
      </c>
      <c r="G7" s="29" t="s">
        <v>43</v>
      </c>
      <c r="H7" s="29">
        <v>3.36</v>
      </c>
      <c r="I7" s="29">
        <v>5238.5236000000004</v>
      </c>
      <c r="J7" s="29" t="s">
        <v>44</v>
      </c>
      <c r="K7" s="29">
        <v>3.58</v>
      </c>
      <c r="L7" s="29">
        <v>747.41340000000002</v>
      </c>
      <c r="O7" s="10">
        <f>($O$2/$M$2)*F7</f>
        <v>1.9239926818526853</v>
      </c>
      <c r="Q7" s="10">
        <f>($R$2/$P$2)*I7</f>
        <v>528.94949258762324</v>
      </c>
      <c r="U7" s="10">
        <f>($S$2/$U$2)*L7</f>
        <v>2010.0402728885774</v>
      </c>
      <c r="V7" s="3">
        <v>10</v>
      </c>
      <c r="W7" s="13" t="s">
        <v>34</v>
      </c>
      <c r="X7" s="2">
        <f>SLOPE($O11:$O15,$V$6:$V$10)</f>
        <v>-2.450704320356145E-3</v>
      </c>
      <c r="Y7" s="2">
        <f>RSQ(O11:O15,$V$6:$V$10)</f>
        <v>0.93056850960190218</v>
      </c>
      <c r="Z7" s="2">
        <f>SLOPE($R11:$R15,$V$6:$V$10)</f>
        <v>3.0007439631803732</v>
      </c>
      <c r="AA7" s="2">
        <f>RSQ(R11:R15,$V$6:$V$10)</f>
        <v>0.81271581702696838</v>
      </c>
      <c r="AB7" s="2">
        <f>SLOPE(U11:U15,$V$6:$V$10)</f>
        <v>-2.2961945232409562</v>
      </c>
      <c r="AC7" s="2">
        <f>RSQ(U11:U15,$V$6:$V$10)</f>
        <v>0.26409179169318125</v>
      </c>
      <c r="AD7" s="7">
        <v>43109</v>
      </c>
      <c r="AE7" s="2"/>
    </row>
    <row r="8" spans="1:33" x14ac:dyDescent="0.35">
      <c r="A8" s="11" t="s">
        <v>47</v>
      </c>
      <c r="B8" s="27">
        <v>43467</v>
      </c>
      <c r="C8" s="28">
        <v>0.34023148148148147</v>
      </c>
      <c r="D8" s="11" t="s">
        <v>42</v>
      </c>
      <c r="E8" s="29">
        <v>2.4430000000000001</v>
      </c>
      <c r="F8" s="29">
        <v>19.757899999999999</v>
      </c>
      <c r="G8" s="29" t="s">
        <v>43</v>
      </c>
      <c r="H8" s="29">
        <v>3.36</v>
      </c>
      <c r="I8" s="29">
        <v>5155.4440000000004</v>
      </c>
      <c r="J8" s="29" t="s">
        <v>44</v>
      </c>
      <c r="K8" s="29">
        <v>3.5859999999999999</v>
      </c>
      <c r="L8" s="29">
        <v>736.09939999999995</v>
      </c>
      <c r="O8" s="10">
        <f>($O$2/$M$2)*F8</f>
        <v>1.9034818339163764</v>
      </c>
      <c r="R8" s="10">
        <f t="shared" si="0"/>
        <v>520.5606953577352</v>
      </c>
      <c r="U8" s="10">
        <f>($S$2/$U$2)*L8</f>
        <v>1979.6132084989617</v>
      </c>
      <c r="V8" s="3">
        <v>20</v>
      </c>
      <c r="W8" s="15" t="s">
        <v>35</v>
      </c>
      <c r="X8" s="2">
        <f>SLOPE($O20:$O24,$V$6:$V$10)</f>
        <v>1.0876818844571545E-4</v>
      </c>
      <c r="Y8" s="2">
        <f>RSQ(O20:O24,$V$6:$V$10)</f>
        <v>3.9192531772549067E-6</v>
      </c>
      <c r="Z8" s="2">
        <f>SLOPE($R20:$R24,$V$6:$V$10)</f>
        <v>3.7297056798368193</v>
      </c>
      <c r="AA8" s="2">
        <f>RSQ(R20:R24,$V$6:$V$10)</f>
        <v>4.8738078502052147E-2</v>
      </c>
      <c r="AB8" s="2">
        <f>SLOPE($U20:$U24,$V$6:$V$10)</f>
        <v>5.2184808930692324</v>
      </c>
      <c r="AC8" s="2">
        <f>RSQ(U20:U24,$V$6:$V$10)</f>
        <v>7.2916527357574758E-3</v>
      </c>
      <c r="AD8" s="7">
        <v>43109</v>
      </c>
      <c r="AE8" s="2"/>
    </row>
    <row r="9" spans="1:33" x14ac:dyDescent="0.35">
      <c r="A9" s="11" t="s">
        <v>48</v>
      </c>
      <c r="B9" s="27">
        <v>43467</v>
      </c>
      <c r="C9" s="28">
        <v>0.34388888888888891</v>
      </c>
      <c r="D9" s="11" t="s">
        <v>42</v>
      </c>
      <c r="E9" s="29">
        <v>2.44</v>
      </c>
      <c r="F9" s="29">
        <v>19.8948</v>
      </c>
      <c r="G9" s="29" t="s">
        <v>43</v>
      </c>
      <c r="H9" s="29">
        <v>3.3559999999999999</v>
      </c>
      <c r="I9" s="29">
        <v>5419.3734000000004</v>
      </c>
      <c r="J9" s="29" t="s">
        <v>44</v>
      </c>
      <c r="K9" s="29">
        <v>3.58</v>
      </c>
      <c r="L9" s="29">
        <v>762.18119999999999</v>
      </c>
      <c r="N9" s="10">
        <f>($O$2/$M$2)*F9</f>
        <v>1.9166708197429649</v>
      </c>
      <c r="R9" s="10">
        <f t="shared" si="0"/>
        <v>547.21044113896187</v>
      </c>
      <c r="U9" s="10">
        <f>($S$2/$U$2)*L9</f>
        <v>2049.7557405828466</v>
      </c>
      <c r="V9" s="3">
        <v>30</v>
      </c>
      <c r="W9" s="18" t="s">
        <v>36</v>
      </c>
      <c r="X9" s="2">
        <f>SLOPE($O25:$O29,$V$6:$V$10)</f>
        <v>-2.6118816270609122E-3</v>
      </c>
      <c r="Y9" s="2">
        <f>RSQ(O25:O29,$V$6:$V$10)</f>
        <v>0.96356647400204942</v>
      </c>
      <c r="Z9" s="2">
        <f>SLOPE($R25:$R29,$V$6:$V$10)</f>
        <v>7.4622622316204072</v>
      </c>
      <c r="AA9" s="2">
        <f>RSQ(R25:R29,$V$6:$V$10)</f>
        <v>0.95539780036313993</v>
      </c>
      <c r="AB9" s="2">
        <f>SLOPE(U25:U29,$V$6:$V$10)</f>
        <v>1.6885918111488467</v>
      </c>
      <c r="AC9" s="2">
        <f>RSQ(U25:U29,$V$6:$V$10)</f>
        <v>0.26885926612846955</v>
      </c>
      <c r="AD9" s="7">
        <v>43109</v>
      </c>
      <c r="AE9" s="2"/>
    </row>
    <row r="10" spans="1:33" x14ac:dyDescent="0.35">
      <c r="A10" s="11" t="s">
        <v>49</v>
      </c>
      <c r="B10" s="27">
        <v>43467</v>
      </c>
      <c r="C10" s="28">
        <v>0.3475347222222222</v>
      </c>
      <c r="D10" s="11" t="s">
        <v>42</v>
      </c>
      <c r="E10" s="29">
        <v>2.44</v>
      </c>
      <c r="F10" s="29">
        <v>19.6724</v>
      </c>
      <c r="G10" s="29" t="s">
        <v>43</v>
      </c>
      <c r="H10" s="29">
        <v>3.3559999999999999</v>
      </c>
      <c r="I10" s="29">
        <v>5653.3179</v>
      </c>
      <c r="J10" s="29" t="s">
        <v>44</v>
      </c>
      <c r="K10" s="29">
        <v>3.58</v>
      </c>
      <c r="L10" s="29">
        <v>743.23180000000002</v>
      </c>
      <c r="O10" s="10">
        <f t="shared" ref="O9:O15" si="1">($O$2/$M$2)*F10</f>
        <v>1.895244739042941</v>
      </c>
      <c r="R10" s="10">
        <f t="shared" si="0"/>
        <v>570.83252133130168</v>
      </c>
      <c r="U10" s="10">
        <f>($S$2/$U$2)*L10</f>
        <v>1998.7945761896542</v>
      </c>
      <c r="V10" s="3">
        <v>40</v>
      </c>
      <c r="W10" s="20" t="s">
        <v>37</v>
      </c>
      <c r="X10" s="2">
        <f>SLOPE($O34:$O38,$V$6:$V$10)</f>
        <v>-1.9050329126001485E-3</v>
      </c>
      <c r="Y10" s="2">
        <f>RSQ(O34:O38,$V$6:$V$10)</f>
        <v>0.73348692877402877</v>
      </c>
      <c r="Z10" s="2">
        <f>SLOPE($R34:$R38,$V$6:$V$10)</f>
        <v>4.2025956038452534</v>
      </c>
      <c r="AA10" s="2">
        <f>RSQ(R34:R38,$V$6:$V$10)</f>
        <v>0.91628817630208204</v>
      </c>
      <c r="AB10" s="2">
        <f>SLOPE(U34:U38,$V$6:$V$10)</f>
        <v>-3.3628763938592328</v>
      </c>
      <c r="AC10" s="2">
        <f>RSQ(U34:U38,$V$6:$V$10)</f>
        <v>0.7876225083220425</v>
      </c>
      <c r="AD10" s="7">
        <v>43109</v>
      </c>
      <c r="AE10" s="2"/>
    </row>
    <row r="11" spans="1:33" x14ac:dyDescent="0.35">
      <c r="A11" s="11" t="s">
        <v>50</v>
      </c>
      <c r="B11" s="27">
        <v>43467</v>
      </c>
      <c r="C11" s="28">
        <v>0.35160879629629632</v>
      </c>
      <c r="D11" s="11" t="s">
        <v>42</v>
      </c>
      <c r="E11" s="29">
        <v>2.44</v>
      </c>
      <c r="F11" s="29">
        <v>20.441199999999998</v>
      </c>
      <c r="G11" s="29" t="s">
        <v>43</v>
      </c>
      <c r="H11" s="29">
        <v>3.3559999999999999</v>
      </c>
      <c r="I11" s="29">
        <v>4900.2608</v>
      </c>
      <c r="J11" s="29" t="s">
        <v>44</v>
      </c>
      <c r="K11" s="29">
        <v>3.58</v>
      </c>
      <c r="L11" s="29">
        <v>748.16679999999997</v>
      </c>
      <c r="O11" s="12">
        <f t="shared" si="1"/>
        <v>1.9693111547002178</v>
      </c>
      <c r="R11" s="12">
        <f t="shared" si="0"/>
        <v>494.7940797111271</v>
      </c>
      <c r="U11" s="12">
        <f>($S$2/$U$2)*L11</f>
        <v>2012.0664130963848</v>
      </c>
      <c r="V11" s="3"/>
      <c r="W11" s="21" t="s">
        <v>38</v>
      </c>
      <c r="X11" s="2">
        <f>SLOPE($O39:$O43,$V$6:$V$10)</f>
        <v>-2.6341362342628292E-3</v>
      </c>
      <c r="Y11" s="2">
        <f>RSQ(O39:O43,$V$6:$V$10)</f>
        <v>0.92905313367763109</v>
      </c>
      <c r="Z11" s="2">
        <f>SLOPE($R39:$R43,$V$6:$V$10)</f>
        <v>3.3141142026488288</v>
      </c>
      <c r="AA11" s="2">
        <f>RSQ(R39:R43,$V$6:$V$10)</f>
        <v>0.85709136044811252</v>
      </c>
      <c r="AB11" s="2">
        <f>SLOPE($U39:$U43,$V$6:$V$10)</f>
        <v>0.18099988638980904</v>
      </c>
      <c r="AC11" s="2">
        <f>RSQ(U39:U43,$V$6:$V$10)</f>
        <v>2.5255709056540617E-3</v>
      </c>
      <c r="AD11" s="7">
        <v>43109</v>
      </c>
      <c r="AE11" s="2"/>
    </row>
    <row r="12" spans="1:33" x14ac:dyDescent="0.35">
      <c r="A12" s="11" t="s">
        <v>51</v>
      </c>
      <c r="B12" s="27">
        <v>43467</v>
      </c>
      <c r="C12" s="28">
        <v>0.35568287037037033</v>
      </c>
      <c r="D12" s="11" t="s">
        <v>42</v>
      </c>
      <c r="E12" s="29">
        <v>2.44</v>
      </c>
      <c r="F12" s="29">
        <v>19.991</v>
      </c>
      <c r="G12" s="29" t="s">
        <v>43</v>
      </c>
      <c r="H12" s="29">
        <v>3.3559999999999999</v>
      </c>
      <c r="I12" s="29">
        <v>5519.4258</v>
      </c>
      <c r="J12" s="29" t="s">
        <v>44</v>
      </c>
      <c r="K12" s="29">
        <v>3.58</v>
      </c>
      <c r="L12" s="29">
        <v>768.08159999999998</v>
      </c>
      <c r="O12" s="12">
        <f t="shared" si="1"/>
        <v>1.9259387557292162</v>
      </c>
      <c r="R12" s="12">
        <f t="shared" si="0"/>
        <v>557.31303306241398</v>
      </c>
      <c r="U12" s="12">
        <f>($S$2/$U$2)*L12</f>
        <v>2065.6238553720004</v>
      </c>
      <c r="V12" s="3"/>
      <c r="W12" s="23" t="s">
        <v>39</v>
      </c>
      <c r="X12" s="2">
        <f>SLOPE($O48:$O52,$V$6:$V$10)</f>
        <v>-6.1079744441615129E-4</v>
      </c>
      <c r="Y12" s="2">
        <f>RSQ(O48:O52,$V$6:$V$10)</f>
        <v>0.31587900817719672</v>
      </c>
      <c r="Z12" s="2">
        <f>SLOPE($R48:$R52,$V$6:$V$10)</f>
        <v>-0.9993501693850777</v>
      </c>
      <c r="AA12" s="2">
        <f>RSQ(R48:R52,$V$6:$V$10)</f>
        <v>0.78870661280418719</v>
      </c>
      <c r="AB12" s="2">
        <f>SLOPE(U48:U52,$V$6:$V$10)</f>
        <v>-0.29244028714787873</v>
      </c>
      <c r="AC12" s="2">
        <f>RSQ(U48:U52,$V$6:$V$10)</f>
        <v>2.0427448517089157E-2</v>
      </c>
      <c r="AD12" s="7">
        <v>43109</v>
      </c>
      <c r="AE12" s="2"/>
    </row>
    <row r="13" spans="1:33" x14ac:dyDescent="0.35">
      <c r="A13" s="11" t="s">
        <v>52</v>
      </c>
      <c r="B13" s="27">
        <v>43467</v>
      </c>
      <c r="C13" s="28">
        <v>0.35975694444444445</v>
      </c>
      <c r="D13" s="11" t="s">
        <v>42</v>
      </c>
      <c r="E13" s="29">
        <v>2.44</v>
      </c>
      <c r="F13" s="29">
        <v>19.8139</v>
      </c>
      <c r="G13" s="29" t="s">
        <v>43</v>
      </c>
      <c r="H13" s="29">
        <v>3.3559999999999999</v>
      </c>
      <c r="I13" s="29">
        <v>5598.62</v>
      </c>
      <c r="J13" s="29" t="s">
        <v>44</v>
      </c>
      <c r="K13" s="29">
        <v>3.5760000000000001</v>
      </c>
      <c r="L13" s="29">
        <v>734.01139999999998</v>
      </c>
      <c r="O13" s="12">
        <f t="shared" si="1"/>
        <v>1.9088768902077493</v>
      </c>
      <c r="R13" s="12">
        <f>($R$2/$P$2)*I13</f>
        <v>565.30950976166616</v>
      </c>
      <c r="U13" s="12">
        <f>($S$2/$U$2)*L13</f>
        <v>1973.997890269731</v>
      </c>
      <c r="V13" s="3"/>
      <c r="W13" s="25" t="s">
        <v>40</v>
      </c>
      <c r="X13" s="2">
        <f>SLOPE($O53:$O57,$V$6:$V$10)</f>
        <v>-2.4300874980998288E-3</v>
      </c>
      <c r="Y13" s="2">
        <f>RSQ(O53:O57,$V$6:$V$10)</f>
        <v>0.93205686595072679</v>
      </c>
      <c r="Z13" s="2">
        <f>SLOPE($R53:$R57,$V$6:$V$10)</f>
        <v>1.8338580639868485</v>
      </c>
      <c r="AA13" s="2">
        <f>RSQ(R53:R57,$V$6:$V$10)</f>
        <v>0.8138818029905186</v>
      </c>
      <c r="AB13" s="2">
        <f>SLOPE(U53:U57,$V$6:$V$10)</f>
        <v>3.2179215794169274</v>
      </c>
      <c r="AC13" s="2">
        <f>RSQ(U53:U57,$V$6:$V$10)</f>
        <v>0.82813995048517774</v>
      </c>
      <c r="AD13" s="7">
        <v>43109</v>
      </c>
      <c r="AE13" s="2"/>
    </row>
    <row r="14" spans="1:33" x14ac:dyDescent="0.35">
      <c r="A14" s="11" t="s">
        <v>53</v>
      </c>
      <c r="B14" s="27">
        <v>43467</v>
      </c>
      <c r="C14" s="28">
        <v>0.36384259259259261</v>
      </c>
      <c r="D14" s="11" t="s">
        <v>42</v>
      </c>
      <c r="E14" s="29">
        <v>2.44</v>
      </c>
      <c r="F14" s="29">
        <v>19.6523</v>
      </c>
      <c r="G14" s="29" t="s">
        <v>43</v>
      </c>
      <c r="H14" s="29">
        <v>3.3559999999999999</v>
      </c>
      <c r="I14" s="29">
        <v>5556.4157999999998</v>
      </c>
      <c r="J14" s="29" t="s">
        <v>44</v>
      </c>
      <c r="K14" s="29">
        <v>3.58</v>
      </c>
      <c r="L14" s="29">
        <v>696.45230000000004</v>
      </c>
      <c r="O14" s="12">
        <f t="shared" si="1"/>
        <v>1.8933082991955019</v>
      </c>
      <c r="R14" s="12">
        <f t="shared" si="0"/>
        <v>561.04802467929176</v>
      </c>
      <c r="U14" s="12">
        <f>($S$2/$U$2)*L14</f>
        <v>1872.9891264270582</v>
      </c>
      <c r="AD14" s="7">
        <v>43109</v>
      </c>
    </row>
    <row r="15" spans="1:33" x14ac:dyDescent="0.35">
      <c r="A15" s="11" t="s">
        <v>54</v>
      </c>
      <c r="B15" s="27">
        <v>43467</v>
      </c>
      <c r="C15" s="28">
        <v>0.36791666666666667</v>
      </c>
      <c r="D15" s="11" t="s">
        <v>42</v>
      </c>
      <c r="E15" s="29">
        <v>2.4430000000000001</v>
      </c>
      <c r="F15" s="29">
        <v>19.887899999999998</v>
      </c>
      <c r="G15" s="29" t="s">
        <v>43</v>
      </c>
      <c r="H15" s="29">
        <v>3.36</v>
      </c>
      <c r="I15" s="29">
        <v>6367.6796999999997</v>
      </c>
      <c r="J15" s="29" t="s">
        <v>44</v>
      </c>
      <c r="K15" s="29">
        <v>3.5859999999999999</v>
      </c>
      <c r="L15" s="29">
        <v>741.29060000000004</v>
      </c>
      <c r="N15" s="12">
        <f>($O$2/$M$2)*F15</f>
        <v>1.9160060717356349</v>
      </c>
      <c r="R15" s="12">
        <f t="shared" si="0"/>
        <v>642.96378206170687</v>
      </c>
      <c r="U15" s="12">
        <f>($S$2/$U$2)*L15</f>
        <v>1993.5740514068082</v>
      </c>
      <c r="AD15" s="7">
        <v>43109</v>
      </c>
    </row>
    <row r="16" spans="1:33" x14ac:dyDescent="0.35">
      <c r="A16" s="5" t="s">
        <v>41</v>
      </c>
      <c r="B16" s="7">
        <v>43467</v>
      </c>
      <c r="C16" s="8">
        <v>0.37156250000000002</v>
      </c>
      <c r="D16" s="5" t="s">
        <v>42</v>
      </c>
      <c r="E16" s="9">
        <v>2.4430000000000001</v>
      </c>
      <c r="F16" s="9">
        <v>40.610999999999997</v>
      </c>
      <c r="G16" s="9" t="s">
        <v>43</v>
      </c>
      <c r="H16" s="9">
        <v>3.36</v>
      </c>
      <c r="I16" s="9">
        <v>3978.0454</v>
      </c>
      <c r="J16" s="9" t="s">
        <v>44</v>
      </c>
      <c r="K16" s="9">
        <v>3.5830000000000002</v>
      </c>
      <c r="L16" s="9">
        <v>968.01620000000003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43467</v>
      </c>
      <c r="C17" s="8">
        <v>0.37564814814814818</v>
      </c>
      <c r="D17" s="5" t="s">
        <v>42</v>
      </c>
      <c r="E17" s="9">
        <v>2.4460000000000002</v>
      </c>
      <c r="F17" s="9">
        <v>40.878999999999998</v>
      </c>
      <c r="G17" s="9" t="s">
        <v>43</v>
      </c>
      <c r="H17" s="9">
        <v>3.363</v>
      </c>
      <c r="I17" s="9">
        <v>4051.5216</v>
      </c>
      <c r="J17" s="9" t="s">
        <v>44</v>
      </c>
      <c r="K17" s="9">
        <v>3.5859999999999999</v>
      </c>
      <c r="L17" s="9">
        <v>980.89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43467</v>
      </c>
      <c r="C18" s="8">
        <v>0.37929398148148147</v>
      </c>
      <c r="D18" s="5" t="s">
        <v>42</v>
      </c>
      <c r="E18" s="9">
        <v>2.4430000000000001</v>
      </c>
      <c r="F18" s="9">
        <v>41.512700000000002</v>
      </c>
      <c r="G18" s="9" t="s">
        <v>43</v>
      </c>
      <c r="H18" s="9">
        <v>3.36</v>
      </c>
      <c r="I18" s="9">
        <v>4063.2174</v>
      </c>
      <c r="J18" s="9" t="s">
        <v>44</v>
      </c>
      <c r="K18" s="9">
        <v>3.5859999999999999</v>
      </c>
      <c r="L18" s="9">
        <v>987.21799999999996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43467</v>
      </c>
      <c r="C19" s="8">
        <v>0.38336805555555559</v>
      </c>
      <c r="D19" s="5" t="s">
        <v>42</v>
      </c>
      <c r="E19" s="9">
        <v>2.44</v>
      </c>
      <c r="F19" s="9">
        <v>40.788400000000003</v>
      </c>
      <c r="G19" s="9" t="s">
        <v>43</v>
      </c>
      <c r="H19" s="9">
        <v>3.3559999999999999</v>
      </c>
      <c r="I19" s="9">
        <v>4038.3978000000002</v>
      </c>
      <c r="J19" s="9" t="s">
        <v>44</v>
      </c>
      <c r="K19" s="9">
        <v>3.5830000000000002</v>
      </c>
      <c r="L19" s="9">
        <v>983.38980000000004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11" t="s">
        <v>55</v>
      </c>
      <c r="B20" s="27">
        <v>43467</v>
      </c>
      <c r="C20" s="28">
        <v>0.38702546296296297</v>
      </c>
      <c r="D20" s="11" t="s">
        <v>42</v>
      </c>
      <c r="E20" s="29">
        <v>2.44</v>
      </c>
      <c r="F20" s="29">
        <v>20.202999999999999</v>
      </c>
      <c r="G20" s="29" t="s">
        <v>43</v>
      </c>
      <c r="H20" s="29">
        <v>3.3559999999999999</v>
      </c>
      <c r="I20" s="29">
        <v>4545.9530000000004</v>
      </c>
      <c r="J20" s="29" t="s">
        <v>44</v>
      </c>
      <c r="K20" s="29">
        <v>3.58</v>
      </c>
      <c r="L20" s="29">
        <v>739.67089999999996</v>
      </c>
      <c r="O20" s="14">
        <f t="shared" ref="O20:O29" si="2">($O$2/$M$2)*F20</f>
        <v>1.9463628974036995</v>
      </c>
      <c r="P20" s="3"/>
      <c r="R20" s="14">
        <f t="shared" ref="R20:R29" si="3">($R$2/$P$2)*I20</f>
        <v>459.01855489916727</v>
      </c>
      <c r="S20" s="3"/>
      <c r="U20" s="14">
        <f t="shared" ref="U20:U26" si="4">($S$2/$U$2)*L20</f>
        <v>1989.2181457861732</v>
      </c>
      <c r="AD20" s="7">
        <v>43109</v>
      </c>
    </row>
    <row r="21" spans="1:30" x14ac:dyDescent="0.35">
      <c r="A21" s="11" t="s">
        <v>56</v>
      </c>
      <c r="B21" s="27">
        <v>43467</v>
      </c>
      <c r="C21" s="28">
        <v>0.3923611111111111</v>
      </c>
      <c r="D21" s="11" t="s">
        <v>42</v>
      </c>
      <c r="E21" s="29">
        <v>2.4460000000000002</v>
      </c>
      <c r="F21" s="29">
        <v>19.994800000000001</v>
      </c>
      <c r="G21" s="29" t="s">
        <v>43</v>
      </c>
      <c r="H21" s="29">
        <v>3.36</v>
      </c>
      <c r="I21" s="29">
        <v>5848.8707999999997</v>
      </c>
      <c r="J21" s="29" t="s">
        <v>44</v>
      </c>
      <c r="K21" s="29">
        <v>3.5859999999999999</v>
      </c>
      <c r="L21" s="29">
        <v>807.5068</v>
      </c>
      <c r="O21" s="14">
        <f t="shared" si="2"/>
        <v>1.9263048488347023</v>
      </c>
      <c r="P21" s="3"/>
      <c r="R21" s="14">
        <f t="shared" si="3"/>
        <v>590.57808613682016</v>
      </c>
      <c r="S21" s="3"/>
      <c r="U21" s="14">
        <f t="shared" si="4"/>
        <v>2171.6511754156159</v>
      </c>
      <c r="AD21" s="7">
        <v>43109</v>
      </c>
    </row>
    <row r="22" spans="1:30" x14ac:dyDescent="0.35">
      <c r="A22" s="11" t="s">
        <v>57</v>
      </c>
      <c r="B22" s="27" t="s">
        <v>85</v>
      </c>
      <c r="C22" s="28"/>
      <c r="D22" s="11"/>
      <c r="E22" s="29"/>
      <c r="F22" s="29"/>
      <c r="G22" s="29"/>
      <c r="H22" s="29"/>
      <c r="I22" s="29"/>
      <c r="J22" s="29"/>
      <c r="K22" s="29"/>
      <c r="L22" s="29"/>
      <c r="O22" s="30">
        <f t="shared" si="2"/>
        <v>0</v>
      </c>
      <c r="P22" s="31"/>
      <c r="Q22" s="32"/>
      <c r="R22" s="30">
        <f t="shared" si="3"/>
        <v>0</v>
      </c>
      <c r="S22" s="31"/>
      <c r="T22" s="32"/>
      <c r="U22" s="30">
        <f t="shared" si="4"/>
        <v>0</v>
      </c>
      <c r="AD22" s="7">
        <v>43109</v>
      </c>
    </row>
    <row r="23" spans="1:30" x14ac:dyDescent="0.35">
      <c r="A23" s="11" t="s">
        <v>58</v>
      </c>
      <c r="B23" s="27">
        <v>43467</v>
      </c>
      <c r="C23" s="28">
        <v>0.39600694444444445</v>
      </c>
      <c r="D23" s="11" t="s">
        <v>42</v>
      </c>
      <c r="E23" s="29">
        <v>2.4359999999999999</v>
      </c>
      <c r="F23" s="29">
        <v>20.371500000000001</v>
      </c>
      <c r="G23" s="29" t="s">
        <v>43</v>
      </c>
      <c r="H23" s="29">
        <v>3.3530000000000002</v>
      </c>
      <c r="I23" s="29">
        <v>6260.9579999999996</v>
      </c>
      <c r="J23" s="29" t="s">
        <v>44</v>
      </c>
      <c r="K23" s="29">
        <v>3.5760000000000001</v>
      </c>
      <c r="L23" s="29">
        <v>820.72860000000003</v>
      </c>
      <c r="O23" s="14">
        <f t="shared" si="2"/>
        <v>1.962596236423277</v>
      </c>
      <c r="P23" s="3"/>
      <c r="R23" s="14">
        <f t="shared" si="3"/>
        <v>632.18777084681255</v>
      </c>
      <c r="S23" s="3"/>
      <c r="U23" s="14">
        <f t="shared" si="4"/>
        <v>2207.2089410110389</v>
      </c>
      <c r="AD23" s="7">
        <v>43109</v>
      </c>
    </row>
    <row r="24" spans="1:30" x14ac:dyDescent="0.35">
      <c r="A24" s="11" t="s">
        <v>59</v>
      </c>
      <c r="B24" s="27">
        <v>43467</v>
      </c>
      <c r="C24" s="28">
        <v>0.40008101851851857</v>
      </c>
      <c r="D24" s="11" t="s">
        <v>42</v>
      </c>
      <c r="E24" s="29">
        <v>2.4460000000000002</v>
      </c>
      <c r="F24" s="29">
        <v>20.071100000000001</v>
      </c>
      <c r="G24" s="29" t="s">
        <v>43</v>
      </c>
      <c r="H24" s="29">
        <v>3.363</v>
      </c>
      <c r="I24" s="29">
        <v>6186.7919000000002</v>
      </c>
      <c r="J24" s="29" t="s">
        <v>44</v>
      </c>
      <c r="K24" s="29">
        <v>3.59</v>
      </c>
      <c r="L24" s="29">
        <v>830.08199999999999</v>
      </c>
      <c r="O24" s="14">
        <f t="shared" si="2"/>
        <v>1.933655613031698</v>
      </c>
      <c r="P24" s="3"/>
      <c r="R24" s="14">
        <f t="shared" si="3"/>
        <v>624.69899653601203</v>
      </c>
      <c r="S24" s="3"/>
      <c r="U24" s="14">
        <f t="shared" si="4"/>
        <v>2232.3633076419233</v>
      </c>
      <c r="AD24" s="7">
        <v>43109</v>
      </c>
    </row>
    <row r="25" spans="1:30" x14ac:dyDescent="0.35">
      <c r="A25" s="11" t="s">
        <v>60</v>
      </c>
      <c r="B25" s="27">
        <v>43467</v>
      </c>
      <c r="C25" s="28">
        <v>0.40373842592592596</v>
      </c>
      <c r="D25" s="11" t="s">
        <v>42</v>
      </c>
      <c r="E25" s="29">
        <v>2.44</v>
      </c>
      <c r="F25" s="29">
        <v>20.1554</v>
      </c>
      <c r="G25" s="29" t="s">
        <v>43</v>
      </c>
      <c r="H25" s="29">
        <v>3.3559999999999999</v>
      </c>
      <c r="I25" s="29">
        <v>4940.4018999999998</v>
      </c>
      <c r="J25" s="29" t="s">
        <v>44</v>
      </c>
      <c r="K25" s="29">
        <v>3.58</v>
      </c>
      <c r="L25" s="29">
        <v>720.39099999999996</v>
      </c>
      <c r="O25" s="17">
        <f t="shared" si="2"/>
        <v>1.9417770995560324</v>
      </c>
      <c r="P25" s="3"/>
      <c r="R25" s="17">
        <f t="shared" si="3"/>
        <v>498.84724737785456</v>
      </c>
      <c r="S25" s="3"/>
      <c r="U25" s="17">
        <f t="shared" si="4"/>
        <v>1937.3681582728848</v>
      </c>
      <c r="AD25" s="7">
        <v>43109</v>
      </c>
    </row>
    <row r="26" spans="1:30" x14ac:dyDescent="0.35">
      <c r="A26" s="11" t="s">
        <v>61</v>
      </c>
      <c r="B26" s="27">
        <v>43467</v>
      </c>
      <c r="C26" s="28">
        <v>0.40738425925925931</v>
      </c>
      <c r="D26" s="11" t="s">
        <v>42</v>
      </c>
      <c r="E26" s="29">
        <v>2.4430000000000001</v>
      </c>
      <c r="F26" s="29">
        <v>19.913900000000002</v>
      </c>
      <c r="G26" s="29" t="s">
        <v>43</v>
      </c>
      <c r="H26" s="29">
        <v>3.36</v>
      </c>
      <c r="I26" s="29">
        <v>5224.9615999999996</v>
      </c>
      <c r="J26" s="29" t="s">
        <v>44</v>
      </c>
      <c r="K26" s="29">
        <v>3.5859999999999999</v>
      </c>
      <c r="L26" s="29">
        <v>707.75360000000001</v>
      </c>
      <c r="O26" s="17">
        <f t="shared" si="2"/>
        <v>1.9185109192994869</v>
      </c>
      <c r="P26" s="3"/>
      <c r="R26" s="17">
        <f t="shared" si="3"/>
        <v>527.58009663444398</v>
      </c>
      <c r="S26" s="3"/>
      <c r="U26" s="17">
        <f t="shared" si="4"/>
        <v>1903.3820363427697</v>
      </c>
      <c r="AD26" s="7">
        <v>43109</v>
      </c>
    </row>
    <row r="27" spans="1:30" x14ac:dyDescent="0.35">
      <c r="A27" s="11" t="s">
        <v>62</v>
      </c>
      <c r="B27" s="27">
        <v>43467</v>
      </c>
      <c r="C27" s="28">
        <v>0.41146990740740735</v>
      </c>
      <c r="D27" s="11" t="s">
        <v>42</v>
      </c>
      <c r="E27" s="29">
        <v>2.44</v>
      </c>
      <c r="F27" s="29">
        <v>19.447600000000001</v>
      </c>
      <c r="G27" s="29" t="s">
        <v>43</v>
      </c>
      <c r="H27" s="29">
        <v>3.3559999999999999</v>
      </c>
      <c r="I27" s="29">
        <v>6408.5888999999997</v>
      </c>
      <c r="J27" s="29" t="s">
        <v>44</v>
      </c>
      <c r="K27" s="29">
        <v>3.58</v>
      </c>
      <c r="L27" s="29">
        <v>758.08119999999997</v>
      </c>
      <c r="O27" s="17">
        <f t="shared" si="2"/>
        <v>1.8735874416447156</v>
      </c>
      <c r="P27" s="3"/>
      <c r="R27" s="17">
        <f t="shared" si="3"/>
        <v>647.09450709693738</v>
      </c>
      <c r="S27" s="3"/>
      <c r="U27" s="17">
        <f>($S$2/$U$2)*L27</f>
        <v>2038.7294931020772</v>
      </c>
      <c r="AD27" s="7">
        <v>43109</v>
      </c>
    </row>
    <row r="28" spans="1:30" x14ac:dyDescent="0.35">
      <c r="A28" s="11" t="s">
        <v>63</v>
      </c>
      <c r="B28" s="27">
        <v>43467</v>
      </c>
      <c r="C28" s="28">
        <v>0.41554398148148147</v>
      </c>
      <c r="D28" s="11" t="s">
        <v>42</v>
      </c>
      <c r="E28" s="29">
        <v>2.4460000000000002</v>
      </c>
      <c r="F28" s="29">
        <v>19.295000000000002</v>
      </c>
      <c r="G28" s="29" t="s">
        <v>43</v>
      </c>
      <c r="H28" s="29">
        <v>3.363</v>
      </c>
      <c r="I28" s="29">
        <v>6688.7060000000001</v>
      </c>
      <c r="J28" s="29" t="s">
        <v>44</v>
      </c>
      <c r="K28" s="29">
        <v>3.5859999999999999</v>
      </c>
      <c r="L28" s="29">
        <v>731.30119999999999</v>
      </c>
      <c r="O28" s="17">
        <f t="shared" si="2"/>
        <v>1.8588859132507243</v>
      </c>
      <c r="P28" s="3"/>
      <c r="R28" s="17">
        <f t="shared" si="3"/>
        <v>675.3787736620659</v>
      </c>
      <c r="S28" s="3"/>
      <c r="U28" s="17">
        <f>($S$2/$U$2)*L28</f>
        <v>1966.7092717520773</v>
      </c>
      <c r="AD28" s="7">
        <v>43109</v>
      </c>
    </row>
    <row r="29" spans="1:30" x14ac:dyDescent="0.35">
      <c r="A29" s="11" t="s">
        <v>64</v>
      </c>
      <c r="B29" s="27">
        <v>43467</v>
      </c>
      <c r="C29" s="28">
        <v>0.41918981481481482</v>
      </c>
      <c r="D29" s="11" t="s">
        <v>42</v>
      </c>
      <c r="E29" s="29">
        <v>2.44</v>
      </c>
      <c r="F29" s="29">
        <v>19.109300000000001</v>
      </c>
      <c r="G29" s="29" t="s">
        <v>43</v>
      </c>
      <c r="H29" s="29">
        <v>3.3559999999999999</v>
      </c>
      <c r="I29" s="29">
        <v>7903.7064</v>
      </c>
      <c r="J29" s="29" t="s">
        <v>44</v>
      </c>
      <c r="K29" s="29">
        <v>3.58</v>
      </c>
      <c r="L29" s="29">
        <v>740.01149999999996</v>
      </c>
      <c r="O29" s="17">
        <f t="shared" si="2"/>
        <v>1.8409955212273681</v>
      </c>
      <c r="P29" s="3"/>
      <c r="R29" s="17">
        <f t="shared" si="3"/>
        <v>798.06102044506395</v>
      </c>
      <c r="S29" s="3"/>
      <c r="U29" s="17">
        <f>($S$2/$U$2)*L29</f>
        <v>1990.1341311256733</v>
      </c>
      <c r="AD29" s="7">
        <v>43109</v>
      </c>
    </row>
    <row r="30" spans="1:30" x14ac:dyDescent="0.35">
      <c r="A30" s="5" t="s">
        <v>41</v>
      </c>
      <c r="B30" s="7">
        <v>43467</v>
      </c>
      <c r="C30" s="8">
        <v>0.42284722222222221</v>
      </c>
      <c r="D30" s="5" t="s">
        <v>42</v>
      </c>
      <c r="E30" s="9">
        <v>2.4430000000000001</v>
      </c>
      <c r="F30" s="9">
        <v>41.488100000000003</v>
      </c>
      <c r="G30" s="9" t="s">
        <v>43</v>
      </c>
      <c r="H30" s="9">
        <v>3.36</v>
      </c>
      <c r="I30" s="9">
        <v>4053.5198</v>
      </c>
      <c r="J30" s="9" t="s">
        <v>44</v>
      </c>
      <c r="K30" s="9">
        <v>3.5859999999999999</v>
      </c>
      <c r="L30" s="9">
        <v>977.60810000000004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43467</v>
      </c>
      <c r="C31" s="8">
        <v>0.42692129629629627</v>
      </c>
      <c r="D31" s="5" t="s">
        <v>42</v>
      </c>
      <c r="E31" s="9">
        <v>2.4460000000000002</v>
      </c>
      <c r="F31" s="9">
        <v>41.4193</v>
      </c>
      <c r="G31" s="9" t="s">
        <v>43</v>
      </c>
      <c r="H31" s="9">
        <v>3.36</v>
      </c>
      <c r="I31" s="9">
        <v>4033.7127999999998</v>
      </c>
      <c r="J31" s="9" t="s">
        <v>44</v>
      </c>
      <c r="K31" s="9">
        <v>3.5859999999999999</v>
      </c>
      <c r="L31" s="9">
        <v>984.2133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43467</v>
      </c>
      <c r="C32" s="8">
        <v>0.43056712962962962</v>
      </c>
      <c r="D32" s="5" t="s">
        <v>42</v>
      </c>
      <c r="E32" s="9">
        <v>2.44</v>
      </c>
      <c r="F32" s="9">
        <v>41.2622</v>
      </c>
      <c r="G32" s="9" t="s">
        <v>43</v>
      </c>
      <c r="H32" s="9">
        <v>3.3559999999999999</v>
      </c>
      <c r="I32" s="9">
        <v>4049.6749</v>
      </c>
      <c r="J32" s="9" t="s">
        <v>44</v>
      </c>
      <c r="K32" s="9">
        <v>3.58</v>
      </c>
      <c r="L32" s="9">
        <v>983.11059999999998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43467</v>
      </c>
      <c r="C33" s="8">
        <v>0.43473379629629627</v>
      </c>
      <c r="D33" s="5" t="s">
        <v>42</v>
      </c>
      <c r="E33" s="9">
        <v>2.44</v>
      </c>
      <c r="F33" s="9">
        <v>40.878</v>
      </c>
      <c r="G33" s="9" t="s">
        <v>43</v>
      </c>
      <c r="H33" s="9">
        <v>3.3559999999999999</v>
      </c>
      <c r="I33" s="9">
        <v>4018.0812000000001</v>
      </c>
      <c r="J33" s="9" t="s">
        <v>44</v>
      </c>
      <c r="K33" s="9">
        <v>3.5830000000000002</v>
      </c>
      <c r="L33" s="9">
        <v>978.19880000000001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11" t="s">
        <v>65</v>
      </c>
      <c r="B34" s="27">
        <v>43467</v>
      </c>
      <c r="C34" s="28">
        <v>0.43837962962962962</v>
      </c>
      <c r="D34" s="11" t="s">
        <v>42</v>
      </c>
      <c r="E34" s="29">
        <v>2.4460000000000002</v>
      </c>
      <c r="F34" s="29">
        <v>19.983000000000001</v>
      </c>
      <c r="G34" s="29" t="s">
        <v>43</v>
      </c>
      <c r="H34" s="29">
        <v>3.363</v>
      </c>
      <c r="I34" s="29">
        <v>4607.5622999999996</v>
      </c>
      <c r="J34" s="29" t="s">
        <v>44</v>
      </c>
      <c r="K34" s="29">
        <v>3.5859999999999999</v>
      </c>
      <c r="L34" s="29">
        <v>748.7704</v>
      </c>
      <c r="O34" s="19">
        <f>($O$2/$M$2)*F34</f>
        <v>1.9251680334018773</v>
      </c>
      <c r="R34" s="19">
        <f t="shared" ref="R34:R43" si="5">($R$2/$P$2)*I34</f>
        <v>465.23943132581508</v>
      </c>
      <c r="U34" s="19">
        <f>($S$2/$U$2)*L34</f>
        <v>2013.6896918718464</v>
      </c>
      <c r="AD34" s="7">
        <v>43109</v>
      </c>
    </row>
    <row r="35" spans="1:30" x14ac:dyDescent="0.35">
      <c r="A35" s="11" t="s">
        <v>66</v>
      </c>
      <c r="B35" s="27">
        <v>43467</v>
      </c>
      <c r="C35" s="28">
        <v>0.44246527777777778</v>
      </c>
      <c r="D35" s="11" t="s">
        <v>42</v>
      </c>
      <c r="E35" s="29">
        <v>2.4430000000000001</v>
      </c>
      <c r="F35" s="29">
        <v>19.5534</v>
      </c>
      <c r="G35" s="29" t="s">
        <v>43</v>
      </c>
      <c r="H35" s="29">
        <v>3.36</v>
      </c>
      <c r="I35" s="29">
        <v>5200.4931999999999</v>
      </c>
      <c r="J35" s="29" t="s">
        <v>44</v>
      </c>
      <c r="K35" s="29">
        <v>3.5859999999999999</v>
      </c>
      <c r="L35" s="29">
        <v>739.11419999999998</v>
      </c>
      <c r="O35" s="19">
        <f>($O$2/$M$2)*F35</f>
        <v>1.8837802444237735</v>
      </c>
      <c r="R35" s="19">
        <f t="shared" si="5"/>
        <v>525.10944865178897</v>
      </c>
      <c r="U35" s="19">
        <f>($S$2/$U$2)*L35</f>
        <v>1987.7209965245772</v>
      </c>
      <c r="AD35" s="7">
        <v>43109</v>
      </c>
    </row>
    <row r="36" spans="1:30" x14ac:dyDescent="0.35">
      <c r="A36" s="11" t="s">
        <v>67</v>
      </c>
      <c r="B36" s="27">
        <v>43467</v>
      </c>
      <c r="C36" s="28">
        <v>0.44653935185185184</v>
      </c>
      <c r="D36" s="11" t="s">
        <v>42</v>
      </c>
      <c r="E36" s="29">
        <v>2.4460000000000002</v>
      </c>
      <c r="F36" s="29">
        <v>19.247499999999999</v>
      </c>
      <c r="G36" s="29" t="s">
        <v>43</v>
      </c>
      <c r="H36" s="29">
        <v>3.363</v>
      </c>
      <c r="I36" s="29">
        <v>5899.0937999999996</v>
      </c>
      <c r="J36" s="29" t="s">
        <v>44</v>
      </c>
      <c r="K36" s="29">
        <v>3.5830000000000002</v>
      </c>
      <c r="L36" s="29">
        <v>732.73760000000004</v>
      </c>
      <c r="O36" s="19">
        <f>($O$2/$M$2)*F36</f>
        <v>1.8543097494321488</v>
      </c>
      <c r="R36" s="19">
        <f t="shared" si="5"/>
        <v>595.64925358679181</v>
      </c>
      <c r="U36" s="19">
        <f>($S$2/$U$2)*L36</f>
        <v>1970.5722234304619</v>
      </c>
      <c r="AD36" s="7">
        <v>43109</v>
      </c>
    </row>
    <row r="37" spans="1:30" x14ac:dyDescent="0.35">
      <c r="A37" s="11" t="s">
        <v>68</v>
      </c>
      <c r="B37" s="27">
        <v>43467</v>
      </c>
      <c r="C37" s="28">
        <v>0.45061342592592596</v>
      </c>
      <c r="D37" s="11" t="s">
        <v>42</v>
      </c>
      <c r="E37" s="29">
        <v>2.4430000000000001</v>
      </c>
      <c r="F37" s="29">
        <v>19.0474</v>
      </c>
      <c r="G37" s="29" t="s">
        <v>43</v>
      </c>
      <c r="H37" s="29">
        <v>3.36</v>
      </c>
      <c r="I37" s="29">
        <v>6556.8253999999997</v>
      </c>
      <c r="J37" s="29" t="s">
        <v>44</v>
      </c>
      <c r="K37" s="29">
        <v>3.58</v>
      </c>
      <c r="L37" s="29">
        <v>695.40740000000005</v>
      </c>
      <c r="O37" s="19">
        <f>($O$2/$M$2)*F37</f>
        <v>1.8350320572195824</v>
      </c>
      <c r="Q37" s="19">
        <f>($R$2/$P$2)*I37</f>
        <v>662.06239260154121</v>
      </c>
      <c r="U37" s="19">
        <f>($S$2/$U$2)*L37</f>
        <v>1870.1790469166542</v>
      </c>
      <c r="AD37" s="7">
        <v>43109</v>
      </c>
    </row>
    <row r="38" spans="1:30" x14ac:dyDescent="0.35">
      <c r="A38" s="11" t="s">
        <v>69</v>
      </c>
      <c r="B38" s="27">
        <v>43467</v>
      </c>
      <c r="C38" s="28">
        <v>0.45425925925925931</v>
      </c>
      <c r="D38" s="11" t="s">
        <v>42</v>
      </c>
      <c r="E38" s="29">
        <v>2.4430000000000001</v>
      </c>
      <c r="F38" s="29">
        <v>19.247299999999999</v>
      </c>
      <c r="G38" s="29" t="s">
        <v>43</v>
      </c>
      <c r="H38" s="29">
        <v>3.36</v>
      </c>
      <c r="I38" s="29">
        <v>6280.2960999999996</v>
      </c>
      <c r="J38" s="29" t="s">
        <v>44</v>
      </c>
      <c r="K38" s="29">
        <v>3.5859999999999999</v>
      </c>
      <c r="L38" s="29">
        <v>708.10119999999995</v>
      </c>
      <c r="O38" s="19">
        <f>($O$2/$M$2)*F38</f>
        <v>1.8542904813739653</v>
      </c>
      <c r="R38" s="19">
        <f t="shared" si="5"/>
        <v>634.14039699945772</v>
      </c>
      <c r="U38" s="19">
        <f>($S$2/$U$2)*L38</f>
        <v>1904.3168469828463</v>
      </c>
      <c r="AD38" s="7">
        <v>43109</v>
      </c>
    </row>
    <row r="39" spans="1:30" x14ac:dyDescent="0.35">
      <c r="A39" s="11" t="s">
        <v>70</v>
      </c>
      <c r="B39" s="27">
        <v>43467</v>
      </c>
      <c r="C39" s="28">
        <v>0.45791666666666669</v>
      </c>
      <c r="D39" s="11" t="s">
        <v>42</v>
      </c>
      <c r="E39" s="29">
        <v>2.4430000000000001</v>
      </c>
      <c r="F39" s="29">
        <v>20.468399999999999</v>
      </c>
      <c r="G39" s="29" t="s">
        <v>43</v>
      </c>
      <c r="H39" s="29">
        <v>3.36</v>
      </c>
      <c r="I39" s="29">
        <v>5837.433</v>
      </c>
      <c r="J39" s="29" t="s">
        <v>44</v>
      </c>
      <c r="K39" s="29">
        <v>3.5830000000000002</v>
      </c>
      <c r="L39" s="29">
        <v>722.27679999999998</v>
      </c>
      <c r="O39" s="26">
        <f>($O$2/$M$2)*F39</f>
        <v>1.9719316106131703</v>
      </c>
      <c r="R39" s="16">
        <f t="shared" si="5"/>
        <v>589.42317705016103</v>
      </c>
      <c r="U39" s="16">
        <f>($S$2/$U$2)*L39</f>
        <v>1942.4396942483079</v>
      </c>
      <c r="AD39" s="7">
        <v>43109</v>
      </c>
    </row>
    <row r="40" spans="1:30" x14ac:dyDescent="0.35">
      <c r="A40" s="11" t="s">
        <v>71</v>
      </c>
      <c r="B40" s="27">
        <v>43467</v>
      </c>
      <c r="C40" s="28">
        <v>0.4619907407407407</v>
      </c>
      <c r="D40" s="11" t="s">
        <v>42</v>
      </c>
      <c r="E40" s="29">
        <v>2.44</v>
      </c>
      <c r="F40" s="29">
        <v>19.876000000000001</v>
      </c>
      <c r="G40" s="29" t="s">
        <v>43</v>
      </c>
      <c r="H40" s="29">
        <v>3.3559999999999999</v>
      </c>
      <c r="I40" s="29">
        <v>6566.9270999999999</v>
      </c>
      <c r="J40" s="29" t="s">
        <v>44</v>
      </c>
      <c r="K40" s="29">
        <v>3.5830000000000002</v>
      </c>
      <c r="L40" s="29">
        <v>771.31169999999997</v>
      </c>
      <c r="O40" s="16">
        <f>($O$2/$M$2)*F40</f>
        <v>1.9148596222737184</v>
      </c>
      <c r="R40" s="16">
        <f t="shared" si="5"/>
        <v>663.08239165037105</v>
      </c>
      <c r="U40" s="16">
        <f>($S$2/$U$2)*L40</f>
        <v>2074.3106558567888</v>
      </c>
      <c r="AD40" s="7">
        <v>43109</v>
      </c>
    </row>
    <row r="41" spans="1:30" x14ac:dyDescent="0.35">
      <c r="A41" s="11" t="s">
        <v>72</v>
      </c>
      <c r="B41" s="27">
        <v>43467</v>
      </c>
      <c r="C41" s="28">
        <v>0.4656481481481482</v>
      </c>
      <c r="D41" s="11" t="s">
        <v>42</v>
      </c>
      <c r="E41" s="29">
        <v>2.4430000000000001</v>
      </c>
      <c r="F41" s="29">
        <v>19.959</v>
      </c>
      <c r="G41" s="29" t="s">
        <v>43</v>
      </c>
      <c r="H41" s="29">
        <v>3.36</v>
      </c>
      <c r="I41" s="29">
        <v>6608.8342000000002</v>
      </c>
      <c r="J41" s="29" t="s">
        <v>44</v>
      </c>
      <c r="K41" s="29">
        <v>3.5830000000000002</v>
      </c>
      <c r="L41" s="29">
        <v>719.89840000000004</v>
      </c>
      <c r="N41" s="16">
        <f>($O$2/$M$2)*F41</f>
        <v>1.9228558664198603</v>
      </c>
      <c r="R41" s="16">
        <f t="shared" si="5"/>
        <v>667.31387765165948</v>
      </c>
      <c r="U41" s="16">
        <f>($S$2/$U$2)*L41</f>
        <v>1936.0433949780004</v>
      </c>
      <c r="AD41" s="7">
        <v>43109</v>
      </c>
    </row>
    <row r="42" spans="1:30" x14ac:dyDescent="0.35">
      <c r="A42" s="11" t="s">
        <v>73</v>
      </c>
      <c r="B42" s="27">
        <v>43467</v>
      </c>
      <c r="C42" s="28">
        <v>0.46929398148148144</v>
      </c>
      <c r="D42" s="11" t="s">
        <v>42</v>
      </c>
      <c r="E42" s="29">
        <v>2.4430000000000001</v>
      </c>
      <c r="F42" s="29">
        <v>19.5852</v>
      </c>
      <c r="G42" s="29" t="s">
        <v>43</v>
      </c>
      <c r="H42" s="29">
        <v>3.36</v>
      </c>
      <c r="I42" s="29">
        <v>6917.5234</v>
      </c>
      <c r="J42" s="29" t="s">
        <v>44</v>
      </c>
      <c r="K42" s="29">
        <v>3.5830000000000002</v>
      </c>
      <c r="L42" s="29">
        <v>749.17499999999995</v>
      </c>
      <c r="O42" s="16">
        <f>($O$2/$M$2)*F42</f>
        <v>1.886843865674946</v>
      </c>
      <c r="R42" s="16">
        <f t="shared" si="5"/>
        <v>698.48315513802584</v>
      </c>
      <c r="U42" s="16">
        <f>($S$2/$U$2)*L42</f>
        <v>2014.7777942451926</v>
      </c>
      <c r="AD42" s="7">
        <v>43109</v>
      </c>
    </row>
    <row r="43" spans="1:30" x14ac:dyDescent="0.35">
      <c r="A43" s="11" t="s">
        <v>74</v>
      </c>
      <c r="B43" s="27">
        <v>43467</v>
      </c>
      <c r="C43" s="28">
        <v>0.47336805555555556</v>
      </c>
      <c r="D43" s="11" t="s">
        <v>42</v>
      </c>
      <c r="E43" s="29">
        <v>2.44</v>
      </c>
      <c r="F43" s="29">
        <v>19.246700000000001</v>
      </c>
      <c r="G43" s="29" t="s">
        <v>43</v>
      </c>
      <c r="H43" s="29">
        <v>3.3559999999999999</v>
      </c>
      <c r="I43" s="29">
        <v>5991.0802000000003</v>
      </c>
      <c r="J43" s="29" t="s">
        <v>44</v>
      </c>
      <c r="K43" s="29">
        <v>3.58</v>
      </c>
      <c r="L43" s="29">
        <v>736.71029999999996</v>
      </c>
      <c r="O43" s="16">
        <f t="shared" ref="O43" si="6">($O$2/$M$2)*F43</f>
        <v>1.8542326771994151</v>
      </c>
      <c r="Q43" s="16">
        <f>($R$2/$P$2)*I43</f>
        <v>604.93739721660427</v>
      </c>
      <c r="U43" s="16">
        <f>($S$2/$U$2)*L43</f>
        <v>1981.2561193735964</v>
      </c>
      <c r="AD43" s="7">
        <v>43109</v>
      </c>
    </row>
    <row r="44" spans="1:30" x14ac:dyDescent="0.35">
      <c r="A44" s="5" t="s">
        <v>41</v>
      </c>
      <c r="B44" s="7">
        <v>43467</v>
      </c>
      <c r="C44" s="8">
        <v>0.47702546296296294</v>
      </c>
      <c r="D44" s="5" t="s">
        <v>42</v>
      </c>
      <c r="E44" s="9">
        <v>2.44</v>
      </c>
      <c r="F44" s="9">
        <v>40.970100000000002</v>
      </c>
      <c r="G44" s="9" t="s">
        <v>43</v>
      </c>
      <c r="H44" s="9">
        <v>3.3559999999999999</v>
      </c>
      <c r="I44" s="9">
        <v>4045.5039999999999</v>
      </c>
      <c r="J44" s="9" t="s">
        <v>44</v>
      </c>
      <c r="K44" s="9">
        <v>3.58</v>
      </c>
      <c r="L44" s="9">
        <v>969.60540000000003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43467</v>
      </c>
      <c r="C45" s="8">
        <v>0.48068287037037033</v>
      </c>
      <c r="D45" s="5" t="s">
        <v>42</v>
      </c>
      <c r="E45" s="9">
        <v>2.44</v>
      </c>
      <c r="F45" s="9">
        <v>39.690800000000003</v>
      </c>
      <c r="G45" s="9" t="s">
        <v>43</v>
      </c>
      <c r="H45" s="9">
        <v>3.3559999999999999</v>
      </c>
      <c r="I45" s="9">
        <v>3919.6035000000002</v>
      </c>
      <c r="J45" s="9" t="s">
        <v>44</v>
      </c>
      <c r="K45" s="9">
        <v>3.5830000000000002</v>
      </c>
      <c r="L45" s="9">
        <v>967.58529999999996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43467</v>
      </c>
      <c r="C46" s="8">
        <v>0.48432870370370368</v>
      </c>
      <c r="D46" s="5" t="s">
        <v>42</v>
      </c>
      <c r="E46" s="9">
        <v>2.4430000000000001</v>
      </c>
      <c r="F46" s="9">
        <v>41.246600000000001</v>
      </c>
      <c r="G46" s="9" t="s">
        <v>43</v>
      </c>
      <c r="H46" s="9">
        <v>3.36</v>
      </c>
      <c r="I46" s="9">
        <v>4041.1828</v>
      </c>
      <c r="J46" s="9" t="s">
        <v>44</v>
      </c>
      <c r="K46" s="9">
        <v>3.5859999999999999</v>
      </c>
      <c r="L46" s="9">
        <v>974.66399999999999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43467</v>
      </c>
      <c r="C47" s="8">
        <v>0.48841435185185184</v>
      </c>
      <c r="D47" s="5" t="s">
        <v>42</v>
      </c>
      <c r="E47" s="9">
        <v>2.44</v>
      </c>
      <c r="F47" s="9">
        <v>41.281599999999997</v>
      </c>
      <c r="G47" s="9" t="s">
        <v>43</v>
      </c>
      <c r="H47" s="9">
        <v>3.3559999999999999</v>
      </c>
      <c r="I47" s="9">
        <v>4015.3015999999998</v>
      </c>
      <c r="J47" s="9" t="s">
        <v>44</v>
      </c>
      <c r="K47" s="9">
        <v>3.5830000000000002</v>
      </c>
      <c r="L47" s="9">
        <v>984.18240000000003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11" t="s">
        <v>75</v>
      </c>
      <c r="B48" s="27">
        <v>43467</v>
      </c>
      <c r="C48" s="28">
        <v>0.49247685185185186</v>
      </c>
      <c r="D48" s="11" t="s">
        <v>42</v>
      </c>
      <c r="E48" s="29">
        <v>2.4430000000000001</v>
      </c>
      <c r="F48" s="29">
        <v>20.316700000000001</v>
      </c>
      <c r="G48" s="29" t="s">
        <v>43</v>
      </c>
      <c r="H48" s="29">
        <v>3.36</v>
      </c>
      <c r="I48" s="29">
        <v>5212.4736999999996</v>
      </c>
      <c r="J48" s="29" t="s">
        <v>44</v>
      </c>
      <c r="K48" s="29">
        <v>3.5859999999999999</v>
      </c>
      <c r="L48" s="29">
        <v>719.41319999999996</v>
      </c>
      <c r="O48" s="22">
        <f t="shared" ref="O48:O57" si="7">($O$2/$M$2)*F48</f>
        <v>1.957316788481005</v>
      </c>
      <c r="R48" s="22">
        <f t="shared" ref="R48:R57" si="8">($R$2/$P$2)*I48</f>
        <v>526.31915579063741</v>
      </c>
      <c r="U48" s="22">
        <f>($S$2/$U$2)*L48</f>
        <v>1934.738532715154</v>
      </c>
      <c r="AD48" s="7">
        <v>43109</v>
      </c>
    </row>
    <row r="49" spans="1:30" x14ac:dyDescent="0.35">
      <c r="A49" s="11" t="s">
        <v>76</v>
      </c>
      <c r="B49" s="27">
        <v>43467</v>
      </c>
      <c r="C49" s="28">
        <v>0.49655092592592592</v>
      </c>
      <c r="D49" s="11" t="s">
        <v>42</v>
      </c>
      <c r="E49" s="29">
        <v>2.4430000000000001</v>
      </c>
      <c r="F49" s="29">
        <v>19.983899999999998</v>
      </c>
      <c r="G49" s="29" t="s">
        <v>43</v>
      </c>
      <c r="H49" s="29">
        <v>3.36</v>
      </c>
      <c r="I49" s="29">
        <v>5247.3414000000002</v>
      </c>
      <c r="J49" s="29" t="s">
        <v>44</v>
      </c>
      <c r="K49" s="29">
        <v>3.59</v>
      </c>
      <c r="L49" s="29">
        <v>744.77139999999997</v>
      </c>
      <c r="O49" s="22">
        <f t="shared" si="7"/>
        <v>1.9252547396637028</v>
      </c>
      <c r="R49" s="22">
        <f t="shared" si="8"/>
        <v>529.83985238971309</v>
      </c>
      <c r="U49" s="22">
        <f>($S$2/$U$2)*L49</f>
        <v>2002.9350665851157</v>
      </c>
      <c r="AD49" s="7">
        <v>43109</v>
      </c>
    </row>
    <row r="50" spans="1:30" x14ac:dyDescent="0.35">
      <c r="A50" s="11" t="s">
        <v>77</v>
      </c>
      <c r="B50" s="27">
        <v>43467</v>
      </c>
      <c r="C50" s="28">
        <v>0.50063657407407403</v>
      </c>
      <c r="D50" s="11" t="s">
        <v>42</v>
      </c>
      <c r="E50" s="29">
        <v>2.44</v>
      </c>
      <c r="F50" s="29">
        <v>20.058399999999999</v>
      </c>
      <c r="G50" s="29" t="s">
        <v>43</v>
      </c>
      <c r="H50" s="29">
        <v>3.3559999999999999</v>
      </c>
      <c r="I50" s="29">
        <v>4970.4619000000002</v>
      </c>
      <c r="J50" s="29" t="s">
        <v>44</v>
      </c>
      <c r="K50" s="29">
        <v>3.5760000000000001</v>
      </c>
      <c r="L50" s="29">
        <v>712.71780000000001</v>
      </c>
      <c r="O50" s="22">
        <f t="shared" si="7"/>
        <v>1.9324320913370472</v>
      </c>
      <c r="R50" s="22">
        <f t="shared" si="8"/>
        <v>501.88249603974555</v>
      </c>
      <c r="U50" s="22">
        <f>($S$2/$U$2)*L50</f>
        <v>1916.7324016461926</v>
      </c>
      <c r="AD50" s="7">
        <v>43109</v>
      </c>
    </row>
    <row r="51" spans="1:30" x14ac:dyDescent="0.35">
      <c r="A51" s="11" t="s">
        <v>78</v>
      </c>
      <c r="B51" s="27">
        <v>43467</v>
      </c>
      <c r="C51" s="28">
        <v>0.50471064814814814</v>
      </c>
      <c r="D51" s="11" t="s">
        <v>42</v>
      </c>
      <c r="E51" s="29">
        <v>2.44</v>
      </c>
      <c r="F51" s="29">
        <v>19.8245</v>
      </c>
      <c r="G51" s="29" t="s">
        <v>43</v>
      </c>
      <c r="H51" s="29">
        <v>3.3559999999999999</v>
      </c>
      <c r="I51" s="29">
        <v>4870.7156999999997</v>
      </c>
      <c r="J51" s="29" t="s">
        <v>44</v>
      </c>
      <c r="K51" s="29">
        <v>3.58</v>
      </c>
      <c r="L51" s="29">
        <v>726.61210000000005</v>
      </c>
      <c r="O51" s="22">
        <f t="shared" si="7"/>
        <v>1.9098980972914736</v>
      </c>
      <c r="R51" s="22">
        <f t="shared" si="8"/>
        <v>491.81082205176466</v>
      </c>
      <c r="U51" s="22">
        <f>($S$2/$U$2)*L51</f>
        <v>1954.0987407613275</v>
      </c>
      <c r="AD51" s="7">
        <v>43109</v>
      </c>
    </row>
    <row r="52" spans="1:30" x14ac:dyDescent="0.35">
      <c r="A52" s="11" t="s">
        <v>79</v>
      </c>
      <c r="B52" s="27">
        <v>43467</v>
      </c>
      <c r="C52" s="28">
        <v>0.50835648148148149</v>
      </c>
      <c r="D52" s="11" t="s">
        <v>42</v>
      </c>
      <c r="E52" s="29">
        <v>2.44</v>
      </c>
      <c r="F52" s="29">
        <v>20.0794</v>
      </c>
      <c r="G52" s="29" t="s">
        <v>43</v>
      </c>
      <c r="H52" s="29">
        <v>3.3530000000000002</v>
      </c>
      <c r="I52" s="29">
        <v>4905.9264999999996</v>
      </c>
      <c r="J52" s="29" t="s">
        <v>44</v>
      </c>
      <c r="K52" s="29">
        <v>3.58</v>
      </c>
      <c r="L52" s="29">
        <v>723.05579999999998</v>
      </c>
      <c r="O52" s="22">
        <f t="shared" si="7"/>
        <v>1.934455237446312</v>
      </c>
      <c r="R52" s="22">
        <f t="shared" si="8"/>
        <v>495.36616249035774</v>
      </c>
      <c r="U52" s="22">
        <f t="shared" ref="U52:U57" si="9">($S$2/$U$2)*L52</f>
        <v>1944.5346812696541</v>
      </c>
      <c r="AD52" s="7">
        <v>43109</v>
      </c>
    </row>
    <row r="53" spans="1:30" x14ac:dyDescent="0.35">
      <c r="A53" s="11" t="s">
        <v>80</v>
      </c>
      <c r="B53" s="27">
        <v>43467</v>
      </c>
      <c r="C53" s="28">
        <v>0.51200231481481484</v>
      </c>
      <c r="D53" s="11" t="s">
        <v>42</v>
      </c>
      <c r="E53" s="29">
        <v>2.44</v>
      </c>
      <c r="F53" s="29">
        <v>20.591799999999999</v>
      </c>
      <c r="G53" s="29" t="s">
        <v>43</v>
      </c>
      <c r="H53" s="29">
        <v>3.3559999999999999</v>
      </c>
      <c r="I53" s="29">
        <v>4938.7380000000003</v>
      </c>
      <c r="J53" s="29" t="s">
        <v>44</v>
      </c>
      <c r="K53" s="29">
        <v>3.5830000000000002</v>
      </c>
      <c r="L53" s="29">
        <v>710.7056</v>
      </c>
      <c r="O53" s="24">
        <f t="shared" si="7"/>
        <v>1.9838200025123742</v>
      </c>
      <c r="R53" s="24">
        <f t="shared" si="8"/>
        <v>498.67923838755121</v>
      </c>
      <c r="U53" s="24">
        <f t="shared" si="9"/>
        <v>1911.3209345289233</v>
      </c>
      <c r="AD53" s="7">
        <v>43109</v>
      </c>
    </row>
    <row r="54" spans="1:30" x14ac:dyDescent="0.35">
      <c r="A54" s="11" t="s">
        <v>81</v>
      </c>
      <c r="B54" s="27">
        <v>43467</v>
      </c>
      <c r="C54" s="28">
        <v>0.51565972222222223</v>
      </c>
      <c r="D54" s="11" t="s">
        <v>42</v>
      </c>
      <c r="E54" s="29">
        <v>2.44</v>
      </c>
      <c r="F54" s="29">
        <v>20.217400000000001</v>
      </c>
      <c r="G54" s="29" t="s">
        <v>43</v>
      </c>
      <c r="H54" s="29">
        <v>3.3559999999999999</v>
      </c>
      <c r="I54" s="29">
        <v>5019.1436000000003</v>
      </c>
      <c r="J54" s="29" t="s">
        <v>44</v>
      </c>
      <c r="K54" s="29">
        <v>3.58</v>
      </c>
      <c r="L54" s="29">
        <v>713.97580000000005</v>
      </c>
      <c r="O54" s="24">
        <f t="shared" si="7"/>
        <v>1.9477501975929097</v>
      </c>
      <c r="R54" s="24">
        <f t="shared" si="8"/>
        <v>506.79803379036343</v>
      </c>
      <c r="U54" s="24">
        <f t="shared" si="9"/>
        <v>1920.1155770927312</v>
      </c>
      <c r="AD54" s="7">
        <v>43109</v>
      </c>
    </row>
    <row r="55" spans="1:30" x14ac:dyDescent="0.35">
      <c r="A55" s="11" t="s">
        <v>82</v>
      </c>
      <c r="B55" s="27">
        <v>43467</v>
      </c>
      <c r="C55" s="28">
        <v>0.51973379629629635</v>
      </c>
      <c r="D55" s="11" t="s">
        <v>42</v>
      </c>
      <c r="E55" s="29">
        <v>2.44</v>
      </c>
      <c r="F55" s="29">
        <v>19.969899999999999</v>
      </c>
      <c r="G55" s="29" t="s">
        <v>43</v>
      </c>
      <c r="H55" s="29">
        <v>3.3559999999999999</v>
      </c>
      <c r="I55" s="29">
        <v>5447.1907000000001</v>
      </c>
      <c r="J55" s="29" t="s">
        <v>44</v>
      </c>
      <c r="K55" s="29">
        <v>3.58</v>
      </c>
      <c r="L55" s="29">
        <v>742.06079999999997</v>
      </c>
      <c r="O55" s="24">
        <f t="shared" si="7"/>
        <v>1.9239059755908596</v>
      </c>
      <c r="R55" s="24">
        <f t="shared" si="8"/>
        <v>550.01923763272157</v>
      </c>
      <c r="U55" s="24">
        <f t="shared" si="9"/>
        <v>1995.6453723360003</v>
      </c>
      <c r="AD55" s="7">
        <v>43109</v>
      </c>
    </row>
    <row r="56" spans="1:30" x14ac:dyDescent="0.35">
      <c r="A56" s="11" t="s">
        <v>83</v>
      </c>
      <c r="B56" s="27">
        <v>43467</v>
      </c>
      <c r="C56" s="28">
        <v>0.52380787037037035</v>
      </c>
      <c r="D56" s="11" t="s">
        <v>42</v>
      </c>
      <c r="E56" s="29">
        <v>2.44</v>
      </c>
      <c r="F56" s="29">
        <v>19.613600000000002</v>
      </c>
      <c r="G56" s="29" t="s">
        <v>43</v>
      </c>
      <c r="H56" s="29">
        <v>3.3530000000000002</v>
      </c>
      <c r="I56" s="29">
        <v>5401.4511000000002</v>
      </c>
      <c r="J56" s="29" t="s">
        <v>44</v>
      </c>
      <c r="K56" s="29">
        <v>3.58</v>
      </c>
      <c r="L56" s="29">
        <v>741.22900000000004</v>
      </c>
      <c r="O56" s="24">
        <f t="shared" si="7"/>
        <v>1.8895799299369995</v>
      </c>
      <c r="R56" s="24">
        <f t="shared" si="8"/>
        <v>545.40077257299345</v>
      </c>
      <c r="U56" s="24">
        <f t="shared" si="9"/>
        <v>1993.4083887617312</v>
      </c>
      <c r="AD56" s="7">
        <v>43109</v>
      </c>
    </row>
    <row r="57" spans="1:30" x14ac:dyDescent="0.35">
      <c r="A57" s="11" t="s">
        <v>84</v>
      </c>
      <c r="B57" s="27">
        <v>43467</v>
      </c>
      <c r="C57" s="28">
        <v>0.5274537037037037</v>
      </c>
      <c r="D57" s="11" t="s">
        <v>42</v>
      </c>
      <c r="E57" s="29">
        <v>2.4460000000000002</v>
      </c>
      <c r="F57" s="29">
        <v>19.6325</v>
      </c>
      <c r="G57" s="29" t="s">
        <v>43</v>
      </c>
      <c r="H57" s="29">
        <v>3.363</v>
      </c>
      <c r="I57" s="29">
        <v>5075.9287999999997</v>
      </c>
      <c r="J57" s="29" t="s">
        <v>44</v>
      </c>
      <c r="K57" s="29">
        <v>3.5859999999999999</v>
      </c>
      <c r="L57" s="29">
        <v>719.97190000000001</v>
      </c>
      <c r="M57" s="3"/>
      <c r="N57" s="2"/>
      <c r="O57" s="24">
        <f t="shared" si="7"/>
        <v>1.8914007614353379</v>
      </c>
      <c r="P57" s="3"/>
      <c r="Q57" s="24">
        <f>($R$2/$P$2)*I57</f>
        <v>512.53180632247279</v>
      </c>
      <c r="S57" s="3"/>
      <c r="T57" s="24">
        <f>($S$2/$U$2)*L57</f>
        <v>1936.2410606340579</v>
      </c>
      <c r="AD57" s="7">
        <v>43109</v>
      </c>
    </row>
    <row r="58" spans="1:30" x14ac:dyDescent="0.35">
      <c r="A58" s="5" t="s">
        <v>41</v>
      </c>
      <c r="B58" s="7">
        <v>43467</v>
      </c>
      <c r="C58" s="8">
        <v>0.53111111111111109</v>
      </c>
      <c r="D58" s="5" t="s">
        <v>42</v>
      </c>
      <c r="E58" s="9">
        <v>2.4460000000000002</v>
      </c>
      <c r="F58" s="9">
        <v>41.310600000000001</v>
      </c>
      <c r="G58" s="9" t="s">
        <v>43</v>
      </c>
      <c r="H58" s="9">
        <v>3.363</v>
      </c>
      <c r="I58" s="9">
        <v>3966.9832999999999</v>
      </c>
      <c r="J58" s="9" t="s">
        <v>44</v>
      </c>
      <c r="K58" s="9">
        <v>3.5859999999999999</v>
      </c>
      <c r="L58" s="9">
        <v>969.57640000000004</v>
      </c>
      <c r="AD58" s="7">
        <v>43109</v>
      </c>
    </row>
    <row r="59" spans="1:30" x14ac:dyDescent="0.35">
      <c r="A59" s="5" t="s">
        <v>41</v>
      </c>
      <c r="B59" s="7">
        <v>43467</v>
      </c>
      <c r="C59" s="8">
        <v>0.53476851851851859</v>
      </c>
      <c r="D59" s="5" t="s">
        <v>42</v>
      </c>
      <c r="E59" s="9">
        <v>2.44</v>
      </c>
      <c r="F59" s="9">
        <v>41.73</v>
      </c>
      <c r="G59" s="9" t="s">
        <v>43</v>
      </c>
      <c r="H59" s="9">
        <v>3.3559999999999999</v>
      </c>
      <c r="I59" s="9">
        <v>4050.4087</v>
      </c>
      <c r="J59" s="9" t="s">
        <v>44</v>
      </c>
      <c r="K59" s="9">
        <v>3.5760000000000001</v>
      </c>
      <c r="L59" s="9">
        <v>980.47580000000005</v>
      </c>
    </row>
    <row r="60" spans="1:30" x14ac:dyDescent="0.35">
      <c r="A60" s="5" t="s">
        <v>41</v>
      </c>
      <c r="B60" s="7">
        <v>43467</v>
      </c>
      <c r="C60" s="8">
        <v>0.53841435185185182</v>
      </c>
      <c r="D60" s="5" t="s">
        <v>42</v>
      </c>
      <c r="E60" s="9">
        <v>2.44</v>
      </c>
      <c r="F60" s="9">
        <v>39.653199999999998</v>
      </c>
      <c r="G60" s="9" t="s">
        <v>43</v>
      </c>
      <c r="H60" s="9">
        <v>3.3530000000000002</v>
      </c>
      <c r="I60" s="9">
        <v>3921.7521999999999</v>
      </c>
      <c r="J60" s="9" t="s">
        <v>44</v>
      </c>
      <c r="K60" s="9">
        <v>3.5830000000000002</v>
      </c>
      <c r="L60" s="9">
        <v>952.18690000000004</v>
      </c>
    </row>
    <row r="61" spans="1:30" x14ac:dyDescent="0.35">
      <c r="A61" s="5" t="s">
        <v>41</v>
      </c>
      <c r="B61" s="7">
        <v>43467</v>
      </c>
      <c r="C61" s="8">
        <v>0.54206018518518517</v>
      </c>
      <c r="D61" s="5" t="s">
        <v>42</v>
      </c>
      <c r="E61" s="9">
        <v>2.4460000000000002</v>
      </c>
      <c r="F61" s="9">
        <v>41.426000000000002</v>
      </c>
      <c r="G61" s="9" t="s">
        <v>43</v>
      </c>
      <c r="H61" s="9">
        <v>3.363</v>
      </c>
      <c r="I61" s="9">
        <v>4049.7619</v>
      </c>
      <c r="J61" s="9" t="s">
        <v>44</v>
      </c>
      <c r="K61" s="9">
        <v>3.5859999999999999</v>
      </c>
      <c r="L61" s="9">
        <v>987.73990000000003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2020-04-18T14:36:29Z</dcterms:modified>
</cp:coreProperties>
</file>