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0BB14454-876F-43B2-B1F7-F1D7B2563EB2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5" i="1" l="1"/>
  <c r="O38" i="1"/>
  <c r="O43" i="1"/>
  <c r="O42" i="1"/>
  <c r="O27" i="1"/>
  <c r="O24" i="1"/>
  <c r="O13" i="1"/>
  <c r="O26" i="1"/>
  <c r="O14" i="1"/>
  <c r="O21" i="1"/>
  <c r="O20" i="1"/>
  <c r="O12" i="1"/>
  <c r="O34" i="1"/>
  <c r="N28" i="1"/>
  <c r="N8" i="1"/>
  <c r="O22" i="1"/>
  <c r="T2" i="1"/>
  <c r="S2" i="1"/>
  <c r="Q2" i="1"/>
  <c r="P2" i="1"/>
  <c r="O51" i="1"/>
  <c r="N2" i="1"/>
  <c r="AE2" i="1" s="1"/>
  <c r="U43" i="1" l="1"/>
  <c r="U24" i="1"/>
  <c r="R39" i="1"/>
  <c r="R43" i="1"/>
  <c r="U57" i="1"/>
  <c r="U49" i="1"/>
  <c r="R48" i="1"/>
  <c r="R25" i="1"/>
  <c r="U51" i="1"/>
  <c r="U35" i="1"/>
  <c r="U42" i="1"/>
  <c r="T41" i="1"/>
  <c r="U8" i="1"/>
  <c r="R13" i="1"/>
  <c r="R24" i="1"/>
  <c r="U54" i="1"/>
  <c r="U7" i="1"/>
  <c r="U6" i="1"/>
  <c r="O11" i="1"/>
  <c r="O23" i="1"/>
  <c r="O35" i="1"/>
  <c r="O55" i="1"/>
  <c r="R9" i="1"/>
  <c r="U10" i="1"/>
  <c r="U14" i="1"/>
  <c r="T22" i="1"/>
  <c r="T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T56" i="1"/>
  <c r="N56" i="1"/>
  <c r="O54" i="1"/>
  <c r="O52" i="1"/>
  <c r="O50" i="1"/>
  <c r="O48" i="1"/>
  <c r="O40" i="1"/>
  <c r="O36" i="1"/>
  <c r="O10" i="1"/>
  <c r="O6" i="1"/>
  <c r="O9" i="1"/>
  <c r="O29" i="1"/>
  <c r="O37" i="1"/>
  <c r="N41" i="1"/>
  <c r="O49" i="1"/>
  <c r="O53" i="1"/>
  <c r="O57" i="1"/>
  <c r="R6" i="1"/>
  <c r="Q56" i="1"/>
  <c r="R54" i="1"/>
  <c r="Q52" i="1"/>
  <c r="R50" i="1"/>
  <c r="R42" i="1"/>
  <c r="R40" i="1"/>
  <c r="R38" i="1"/>
  <c r="R36" i="1"/>
  <c r="R34" i="1"/>
  <c r="R28" i="1"/>
  <c r="Q26" i="1"/>
  <c r="R22" i="1"/>
  <c r="R20" i="1"/>
  <c r="R14" i="1"/>
  <c r="R12" i="1"/>
  <c r="R10" i="1"/>
  <c r="Q8" i="1"/>
  <c r="R57" i="1"/>
  <c r="R55" i="1"/>
  <c r="R53" i="1"/>
  <c r="R51" i="1"/>
  <c r="R49" i="1"/>
  <c r="Q41" i="1"/>
  <c r="R37" i="1"/>
  <c r="R35" i="1"/>
  <c r="R29" i="1"/>
  <c r="R27" i="1"/>
  <c r="R23" i="1"/>
  <c r="R21" i="1"/>
  <c r="Q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<sst xmlns="http://schemas.openxmlformats.org/spreadsheetml/2006/main" count="281" uniqueCount="85">
  <si>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</si>
  <si>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</si>
  <si>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</si>
  <si>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</si>
  <si>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</si>
  <si>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</si>
  <si>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</si>
  <si>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</si>
  <si>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</si>
  <si>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</si>
  <si>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</si>
  <si>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</si>
  <si>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</si>
  <si>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</si>
  <si>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</si>
  <si>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</si>
  <si>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</si>
  <si>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</si>
  <si>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</si>
  <si>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</si>
  <si>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</si>
  <si>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</si>
  <si>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</si>
  <si>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</si>
  <si>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</si>
  <si>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</si>
  <si>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</si>
  <si>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</si>
  <si>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</si>
  <si>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</si>
  <si>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</si>
  <si>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</si>
  <si>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</si>
  <si>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</si>
  <si>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</si>
  <si>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</si>
  <si>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</si>
  <si>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</si>
  <si>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</si>
  <si>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</si>
  <si>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</si>
  <si>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</si>
  <si>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</si>
  <si>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</si>
  <si>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</si>
  <si>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</si>
  <si>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</si>
  <si>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</si>
  <si>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</si>
  <si>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</si>
  <si>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</si>
  <si>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</si>
  <si>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</si>
  <si>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</si>
  <si>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</si>
  <si>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</si>
  <si>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</si>
  <si>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</si>
  <si>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</si>
  <si>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</si>
  <si>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</si>
  <si>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</si>
  <si>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</si>
  <si>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</si>
  <si>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</si>
  <si>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</si>
  <si>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</si>
  <si>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</si>
  <si>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</si>
  <si>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</si>
  <si>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</si>
  <si>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</si>
  <si>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</si>
  <si>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</si>
  <si>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</si>
  <si>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</si>
  <si>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</si>
  <si>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</si>
  <si>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</si>
  <si>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</si>
  <si>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</si>
  <si>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</si>
  <si>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</si>
  <si>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</si>
  <si>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W1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</si>
</sst>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1" zoomScale="70" zoomScaleNormal="70" workbookViewId="0">
      <selection activeCell="Q52" sqref="Q52"/>
    </sheetView>
  </sheetViews>
  <sheetFormatPr baseColWidth="10" defaultRowHeight="14.5" x14ac:dyDescent="0.35"/>
  <cols>
    <col min="2" max="2" width="13.26953125" customWidth="1"/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43467</v>
      </c>
      <c r="C2" s="8">
        <v>0.53111111111111109</v>
      </c>
      <c r="D2" s="5" t="s">
        <v>42</v>
      </c>
      <c r="E2" s="9">
        <v>2.4460000000000002</v>
      </c>
      <c r="F2" s="9">
        <v>41.310600000000001</v>
      </c>
      <c r="G2" s="9" t="s">
        <v>43</v>
      </c>
      <c r="H2" s="9">
        <v>3.363</v>
      </c>
      <c r="I2" s="9">
        <v>3966.9832999999999</v>
      </c>
      <c r="J2" s="9" t="s">
        <v>44</v>
      </c>
      <c r="K2" s="9">
        <v>3.5859999999999999</v>
      </c>
      <c r="L2" s="9">
        <v>969.57640000000004</v>
      </c>
      <c r="M2" s="4">
        <f>AVERAGE(F2:F5,F16:F19,F30:F33,F45:F48,F59:F62)</f>
        <v>40.127863157894737</v>
      </c>
      <c r="N2" s="4">
        <f>STDEV(F2:F5,F16:F19,F30:F33,F45:F48,G59:G62)</f>
        <v>5.2763110307257408</v>
      </c>
      <c r="O2" s="4">
        <v>3.9420000000000002</v>
      </c>
      <c r="P2" s="4">
        <f>AVERAGE(I2:I5,I16:I19,I30:I33,I45:I48,I59:I62)</f>
        <v>4064.5352526315792</v>
      </c>
      <c r="Q2" s="4">
        <f>STDEV(I2:I5,I16:I19,I30:I33,I45:I48,I59:I62)</f>
        <v>210.58257470852769</v>
      </c>
      <c r="R2" s="4">
        <v>407.1</v>
      </c>
      <c r="S2" s="4">
        <f>AVERAGE(L2:L5,L16:L19,L30:L33,L45:L48,L59:L62)</f>
        <v>963.05313157894739</v>
      </c>
      <c r="T2" s="4">
        <f>STDEV(L2:L5,L16:L19,L30:L33,L45:L48,L59:L62)</f>
        <v>54.427028610905076</v>
      </c>
      <c r="U2" s="4">
        <v>364</v>
      </c>
      <c r="AD2" s="7">
        <v>43126</v>
      </c>
      <c r="AE2" s="6">
        <f>(N2/M2)^2</f>
        <v>1.7288953637111491E-2</v>
      </c>
      <c r="AF2" s="6">
        <f>(T2/S2)^2</f>
        <v>3.1939547175620841E-3</v>
      </c>
      <c r="AG2" s="6">
        <f>(T2/S2)^2</f>
        <v>3.1939547175620841E-3</v>
      </c>
    </row>
    <row r="3" spans="1:33" x14ac:dyDescent="0.35">
      <c r="A3" s="5" t="s">
        <v>41</v>
      </c>
      <c r="B3" s="7">
        <v>43467</v>
      </c>
      <c r="C3" s="8">
        <v>0.53476851851851859</v>
      </c>
      <c r="D3" s="5" t="s">
        <v>42</v>
      </c>
      <c r="E3" s="9">
        <v>2.44</v>
      </c>
      <c r="F3" s="9">
        <v>41.73</v>
      </c>
      <c r="G3" s="9" t="s">
        <v>43</v>
      </c>
      <c r="H3" s="9">
        <v>3.3559999999999999</v>
      </c>
      <c r="I3" s="9">
        <v>4050.4087</v>
      </c>
      <c r="J3" s="9" t="s">
        <v>44</v>
      </c>
      <c r="K3" s="9">
        <v>3.5760000000000001</v>
      </c>
      <c r="L3" s="9">
        <v>980.47580000000005</v>
      </c>
      <c r="M3" s="5"/>
      <c r="N3" s="4"/>
      <c r="O3" s="5"/>
      <c r="P3" s="5"/>
      <c r="Q3" s="4"/>
      <c r="R3" s="4"/>
      <c r="S3" s="5"/>
      <c r="T3" s="4"/>
      <c r="U3" s="4"/>
      <c r="AD3" s="7">
        <v>43126</v>
      </c>
    </row>
    <row r="4" spans="1:33" x14ac:dyDescent="0.35">
      <c r="A4" s="5" t="s">
        <v>41</v>
      </c>
      <c r="B4" s="7">
        <v>43467</v>
      </c>
      <c r="C4" s="8">
        <v>0.53841435185185182</v>
      </c>
      <c r="D4" s="5" t="s">
        <v>42</v>
      </c>
      <c r="E4" s="9">
        <v>2.44</v>
      </c>
      <c r="F4" s="9">
        <v>39.653199999999998</v>
      </c>
      <c r="G4" s="9" t="s">
        <v>43</v>
      </c>
      <c r="H4" s="9">
        <v>3.3530000000000002</v>
      </c>
      <c r="I4" s="9">
        <v>3921.7521999999999</v>
      </c>
      <c r="J4" s="9" t="s">
        <v>44</v>
      </c>
      <c r="K4" s="9">
        <v>3.5830000000000002</v>
      </c>
      <c r="L4" s="9">
        <v>952.18690000000004</v>
      </c>
      <c r="M4" s="5"/>
      <c r="N4" s="4"/>
      <c r="O4" s="5"/>
      <c r="P4" s="5"/>
      <c r="Q4" s="4"/>
      <c r="R4" s="4"/>
      <c r="S4" s="5"/>
      <c r="T4" s="4"/>
      <c r="U4" s="4"/>
      <c r="AD4" s="7">
        <v>43126</v>
      </c>
    </row>
    <row r="5" spans="1:33" x14ac:dyDescent="0.35">
      <c r="A5" s="5" t="s">
        <v>41</v>
      </c>
      <c r="B5" s="7">
        <v>43467</v>
      </c>
      <c r="C5" s="8">
        <v>0.54206018518518517</v>
      </c>
      <c r="D5" s="5" t="s">
        <v>42</v>
      </c>
      <c r="E5" s="9">
        <v>2.4460000000000002</v>
      </c>
      <c r="F5" s="9">
        <v>41.426000000000002</v>
      </c>
      <c r="G5" s="9" t="s">
        <v>43</v>
      </c>
      <c r="H5" s="9">
        <v>3.363</v>
      </c>
      <c r="I5" s="9">
        <v>4049.7619</v>
      </c>
      <c r="J5" s="9" t="s">
        <v>44</v>
      </c>
      <c r="K5" s="9">
        <v>3.5859999999999999</v>
      </c>
      <c r="L5" s="9">
        <v>987.73990000000003</v>
      </c>
      <c r="M5" s="5"/>
      <c r="N5" s="4"/>
      <c r="O5" s="5"/>
      <c r="P5" s="5"/>
      <c r="Q5" s="4"/>
      <c r="R5" s="4"/>
      <c r="S5" s="5"/>
      <c r="T5" s="4"/>
      <c r="U5" s="4"/>
      <c r="AD5" s="7">
        <v>43126</v>
      </c>
    </row>
    <row r="6" spans="1:33" x14ac:dyDescent="0.35">
      <c r="A6" s="27" t="s">
        <v>45</v>
      </c>
      <c r="B6" s="28">
        <v>43467</v>
      </c>
      <c r="C6" s="29">
        <v>0.54614583333333333</v>
      </c>
      <c r="D6" s="27" t="s">
        <v>42</v>
      </c>
      <c r="E6" s="30">
        <v>2.44</v>
      </c>
      <c r="F6" s="30">
        <v>20.424700000000001</v>
      </c>
      <c r="G6" s="30" t="s">
        <v>43</v>
      </c>
      <c r="H6" s="30">
        <v>3.3559999999999999</v>
      </c>
      <c r="I6" s="30">
        <v>5077.1593999999996</v>
      </c>
      <c r="J6" s="30" t="s">
        <v>44</v>
      </c>
      <c r="K6" s="30">
        <v>3.58</v>
      </c>
      <c r="L6" s="30">
        <v>755.43520000000001</v>
      </c>
      <c r="O6" s="10">
        <f t="shared" ref="O6:O15" si="0">($O$2/$M$2)*F6</f>
        <v>2.006440439731207</v>
      </c>
      <c r="R6" s="10">
        <f t="shared" ref="R6:R15" si="1">($R$2/$P$2)*I6</f>
        <v>508.52347519972432</v>
      </c>
      <c r="U6" s="10">
        <f>($S$2/$U$2)*L6</f>
        <v>1998.692953475188</v>
      </c>
      <c r="V6" s="3">
        <v>0</v>
      </c>
      <c r="W6" s="11" t="s">
        <v>33</v>
      </c>
      <c r="X6" s="2">
        <f>SLOPE(O6:O10,$V$6:$V$10)</f>
        <v>-1.3690166302611129E-3</v>
      </c>
      <c r="Y6" s="2">
        <f>RSQ(O6:O10,$V$6:$V$10)</f>
        <v>0.94003587668876853</v>
      </c>
      <c r="Z6" s="2">
        <f>SLOPE($R6:$R10,$V$6:$V$10)</f>
        <v>2.5523330044150416</v>
      </c>
      <c r="AA6" s="2">
        <f>RSQ(R6:R10,$V$6:$V$10)</f>
        <v>0.71373234735795632</v>
      </c>
      <c r="AB6" s="2">
        <f>SLOPE(U6:U10,$V$6:$V$10)</f>
        <v>-0.39563492605436978</v>
      </c>
      <c r="AC6" s="2">
        <f>RSQ(U6:U10,$V$6:$V$10)</f>
        <v>0.12724824726348199</v>
      </c>
      <c r="AD6" s="7">
        <v>43126</v>
      </c>
      <c r="AE6" s="2"/>
    </row>
    <row r="7" spans="1:33" x14ac:dyDescent="0.35">
      <c r="A7" s="27" t="s">
        <v>46</v>
      </c>
      <c r="B7" s="28">
        <v>43467</v>
      </c>
      <c r="C7" s="29">
        <v>0.55021990740740734</v>
      </c>
      <c r="D7" s="27" t="s">
        <v>42</v>
      </c>
      <c r="E7" s="30">
        <v>2.44</v>
      </c>
      <c r="F7" s="30">
        <v>20.133600000000001</v>
      </c>
      <c r="G7" s="30" t="s">
        <v>43</v>
      </c>
      <c r="H7" s="30">
        <v>3.3559999999999999</v>
      </c>
      <c r="I7" s="30">
        <v>6016.2952999999998</v>
      </c>
      <c r="J7" s="30" t="s">
        <v>44</v>
      </c>
      <c r="K7" s="30">
        <v>3.5830000000000002</v>
      </c>
      <c r="L7" s="30">
        <v>765.55280000000005</v>
      </c>
      <c r="O7" s="10">
        <f t="shared" si="0"/>
        <v>1.9778439456820529</v>
      </c>
      <c r="R7" s="10">
        <f t="shared" si="1"/>
        <v>602.58643716873814</v>
      </c>
      <c r="U7" s="10">
        <f>($S$2/$U$2)*L7</f>
        <v>2025.4615973325044</v>
      </c>
      <c r="V7" s="3">
        <v>10</v>
      </c>
      <c r="W7" s="13" t="s">
        <v>34</v>
      </c>
      <c r="X7" s="2">
        <f>SLOPE($O11:$O15,$V$6:$V$10)</f>
        <v>-5.3931553531387788E-5</v>
      </c>
      <c r="Y7" s="2">
        <f>RSQ(O11:O15,$V$6:$V$10)</f>
        <v>3.2475340695800282E-3</v>
      </c>
      <c r="Z7" s="2">
        <f>SLOPE($R11:$R15,$V$6:$V$10)</f>
        <v>4.1519713298276235</v>
      </c>
      <c r="AA7" s="2">
        <f>RSQ(R11:R15,$V$6:$V$10)</f>
        <v>0.90868917509363234</v>
      </c>
      <c r="AB7" s="2">
        <f>SLOPE(U11:U15,$V$6:$V$10)</f>
        <v>0.60537678596074329</v>
      </c>
      <c r="AC7" s="2">
        <f>RSQ(U11:U15,$V$6:$V$10)</f>
        <v>9.7077824044303249E-2</v>
      </c>
      <c r="AD7" s="7">
        <v>43126</v>
      </c>
      <c r="AE7" s="2"/>
    </row>
    <row r="8" spans="1:33" x14ac:dyDescent="0.35">
      <c r="A8" s="27" t="s">
        <v>47</v>
      </c>
      <c r="B8" s="28">
        <v>43467</v>
      </c>
      <c r="C8" s="29">
        <v>0.55386574074074069</v>
      </c>
      <c r="D8" s="27" t="s">
        <v>42</v>
      </c>
      <c r="E8" s="30">
        <v>2.4430000000000001</v>
      </c>
      <c r="F8" s="30">
        <v>20.198499999999999</v>
      </c>
      <c r="G8" s="30" t="s">
        <v>43</v>
      </c>
      <c r="H8" s="30">
        <v>3.36</v>
      </c>
      <c r="I8" s="30">
        <v>6254.7338</v>
      </c>
      <c r="J8" s="30" t="s">
        <v>44</v>
      </c>
      <c r="K8" s="30">
        <v>3.5830000000000002</v>
      </c>
      <c r="L8" s="30">
        <v>758.64549999999997</v>
      </c>
      <c r="N8" s="10">
        <f>($O$2/$M$2)*F8</f>
        <v>1.9842194608445058</v>
      </c>
      <c r="Q8" s="10">
        <f>($R$2/$P$2)*I8</f>
        <v>626.46821142254817</v>
      </c>
      <c r="U8" s="10">
        <f t="shared" ref="U8:U15" si="2">($S$2/$U$2)*L8</f>
        <v>2007.186605860649</v>
      </c>
      <c r="V8" s="3">
        <v>20</v>
      </c>
      <c r="W8" s="15" t="s">
        <v>35</v>
      </c>
      <c r="X8" s="2">
        <f>SLOPE($O20:$O24,$V$6:$V$10)</f>
        <v>-1.071066900095936E-3</v>
      </c>
      <c r="Y8" s="2">
        <f>RSQ(O20:O24,$V$6:$V$10)</f>
        <v>0.75203816032519422</v>
      </c>
      <c r="Z8" s="2">
        <f>SLOPE($R20:$R24,$V$6:$V$10)</f>
        <v>6.3032818105372357</v>
      </c>
      <c r="AA8" s="2">
        <f>RSQ(R20:R24,$V$6:$V$10)</f>
        <v>0.93468269631963175</v>
      </c>
      <c r="AB8" s="2">
        <f>SLOPE($U20:$U24,$V$6:$V$10)</f>
        <v>6.6349571957635183</v>
      </c>
      <c r="AC8" s="2">
        <f>RSQ(U20:U24,$V$6:$V$10)</f>
        <v>0.94291029767500134</v>
      </c>
      <c r="AD8" s="7">
        <v>43126</v>
      </c>
      <c r="AE8" s="2"/>
    </row>
    <row r="9" spans="1:33" x14ac:dyDescent="0.35">
      <c r="A9" s="27" t="s">
        <v>48</v>
      </c>
      <c r="B9" s="28">
        <v>43467</v>
      </c>
      <c r="C9" s="29">
        <v>0.55795138888888884</v>
      </c>
      <c r="D9" s="27" t="s">
        <v>42</v>
      </c>
      <c r="E9" s="30">
        <v>2.4460000000000002</v>
      </c>
      <c r="F9" s="30">
        <v>19.965800000000002</v>
      </c>
      <c r="G9" s="30" t="s">
        <v>43</v>
      </c>
      <c r="H9" s="30">
        <v>3.363</v>
      </c>
      <c r="I9" s="30">
        <v>6202.3064000000004</v>
      </c>
      <c r="J9" s="30" t="s">
        <v>44</v>
      </c>
      <c r="K9" s="30">
        <v>3.5859999999999999</v>
      </c>
      <c r="L9" s="30">
        <v>763.55399999999997</v>
      </c>
      <c r="O9" s="10">
        <f t="shared" si="0"/>
        <v>1.9613599480817505</v>
      </c>
      <c r="R9" s="10">
        <f t="shared" si="1"/>
        <v>621.21713271036788</v>
      </c>
      <c r="U9" s="10">
        <f t="shared" si="2"/>
        <v>2020.1732715099768</v>
      </c>
      <c r="V9" s="3">
        <v>30</v>
      </c>
      <c r="W9" s="18" t="s">
        <v>36</v>
      </c>
      <c r="X9" s="2">
        <f>SLOPE($O25:$O29,$V$6:$V$10)</f>
        <v>-2.0151006431358941E-3</v>
      </c>
      <c r="Y9" s="2">
        <f>RSQ(O25:O29,$V$6:$V$10)</f>
        <v>0.98581051691462607</v>
      </c>
      <c r="Z9" s="2">
        <f>SLOPE($R25:$R29,$V$6:$V$10)</f>
        <v>7.0535249107496947</v>
      </c>
      <c r="AA9" s="2">
        <f>RSQ(R25:R29,$V$6:$V$10)</f>
        <v>0.88525452395457171</v>
      </c>
      <c r="AB9" s="2">
        <f>SLOPE(U25:U29,$V$6:$V$10)</f>
        <v>13.73545835734715</v>
      </c>
      <c r="AC9" s="2">
        <f>RSQ(U25:U29,$V$6:$V$10)</f>
        <v>0.9527382178547037</v>
      </c>
      <c r="AD9" s="7">
        <v>43126</v>
      </c>
      <c r="AE9" s="2"/>
    </row>
    <row r="10" spans="1:33" x14ac:dyDescent="0.35">
      <c r="A10" s="27" t="s">
        <v>49</v>
      </c>
      <c r="B10" s="28">
        <v>43467</v>
      </c>
      <c r="C10" s="29">
        <v>0.56159722222222219</v>
      </c>
      <c r="D10" s="27" t="s">
        <v>42</v>
      </c>
      <c r="E10" s="30">
        <v>2.44</v>
      </c>
      <c r="F10" s="30">
        <v>19.811800000000002</v>
      </c>
      <c r="G10" s="30" t="s">
        <v>43</v>
      </c>
      <c r="H10" s="30">
        <v>3.3559999999999999</v>
      </c>
      <c r="I10" s="30">
        <v>6258.2938000000004</v>
      </c>
      <c r="J10" s="30" t="s">
        <v>44</v>
      </c>
      <c r="K10" s="30">
        <v>3.58</v>
      </c>
      <c r="L10" s="30">
        <v>748.95780000000002</v>
      </c>
      <c r="O10" s="10">
        <f t="shared" si="0"/>
        <v>1.9462316070183026</v>
      </c>
      <c r="R10" s="10">
        <f t="shared" si="1"/>
        <v>626.82477764966154</v>
      </c>
      <c r="U10" s="10">
        <f t="shared" si="2"/>
        <v>1981.5553700837334</v>
      </c>
      <c r="V10" s="3">
        <v>40</v>
      </c>
      <c r="W10" s="20" t="s">
        <v>37</v>
      </c>
      <c r="X10" s="2">
        <f>SLOPE($O34:$O38,$V$6:$V$10)</f>
        <v>-2.3053037645190534E-3</v>
      </c>
      <c r="Y10" s="2">
        <f>RSQ(O34:O38,$V$6:$V$10)</f>
        <v>0.98711120309409472</v>
      </c>
      <c r="Z10" s="2">
        <f>SLOPE($R34:$R38,$V$6:$V$10)</f>
        <v>6.5128944754165463</v>
      </c>
      <c r="AA10" s="2">
        <f>RSQ(R34:R38,$V$6:$V$10)</f>
        <v>0.86512558934810735</v>
      </c>
      <c r="AB10" s="2">
        <f>SLOPE(U34:U38,$V$6:$V$10)</f>
        <v>0.17402158427602671</v>
      </c>
      <c r="AC10" s="2">
        <f>RSQ(U34:U38,$V$6:$V$10)</f>
        <v>2.5572070563633108E-2</v>
      </c>
      <c r="AD10" s="7">
        <v>43126</v>
      </c>
      <c r="AE10" s="2"/>
    </row>
    <row r="11" spans="1:33" x14ac:dyDescent="0.35">
      <c r="A11" s="27" t="s">
        <v>50</v>
      </c>
      <c r="B11" s="28">
        <v>43467</v>
      </c>
      <c r="C11" s="29">
        <v>0.56567129629629631</v>
      </c>
      <c r="D11" s="27" t="s">
        <v>42</v>
      </c>
      <c r="E11" s="30">
        <v>2.44</v>
      </c>
      <c r="F11" s="30">
        <v>20.063300000000002</v>
      </c>
      <c r="G11" s="30" t="s">
        <v>43</v>
      </c>
      <c r="H11" s="30">
        <v>3.3559999999999999</v>
      </c>
      <c r="I11" s="30">
        <v>4685.9012000000002</v>
      </c>
      <c r="J11" s="30" t="s">
        <v>44</v>
      </c>
      <c r="K11" s="30">
        <v>3.58</v>
      </c>
      <c r="L11" s="30">
        <v>745.16980000000001</v>
      </c>
      <c r="O11" s="12">
        <f t="shared" si="0"/>
        <v>1.97093795622257</v>
      </c>
      <c r="R11" s="12">
        <f t="shared" si="1"/>
        <v>469.33542458142222</v>
      </c>
      <c r="U11" s="12">
        <f t="shared" si="2"/>
        <v>1971.5332677144447</v>
      </c>
      <c r="V11" s="3"/>
      <c r="W11" s="21" t="s">
        <v>38</v>
      </c>
      <c r="X11" s="2">
        <f>SLOPE($O39:$O43,$V$6:$V$10)</f>
        <v>-4.2707110350151782E-3</v>
      </c>
      <c r="Y11" s="2">
        <f>RSQ(O39:O43,$V$6:$V$10)</f>
        <v>0.97836304979429622</v>
      </c>
      <c r="Z11" s="2">
        <f>SLOPE($R39:$R43,$V$6:$V$10)</f>
        <v>7.4078649884523999</v>
      </c>
      <c r="AA11" s="2">
        <f>RSQ(R39:R43,$V$6:$V$10)</f>
        <v>0.94791325602673915</v>
      </c>
      <c r="AB11" s="2">
        <f>SLOPE($U39:$U43,$V$6:$V$10)</f>
        <v>-0.43299821265919491</v>
      </c>
      <c r="AC11" s="2">
        <f>RSQ(U39:U43,$V$6:$V$10)</f>
        <v>0.2243110231606463</v>
      </c>
      <c r="AD11" s="7">
        <v>43126</v>
      </c>
      <c r="AE11" s="2"/>
    </row>
    <row r="12" spans="1:33" x14ac:dyDescent="0.35">
      <c r="A12" s="27" t="s">
        <v>51</v>
      </c>
      <c r="B12" s="28">
        <v>43467</v>
      </c>
      <c r="C12" s="29">
        <v>0.56974537037037043</v>
      </c>
      <c r="D12" s="27" t="s">
        <v>42</v>
      </c>
      <c r="E12" s="30">
        <v>2.44</v>
      </c>
      <c r="F12" s="30">
        <v>20.026</v>
      </c>
      <c r="G12" s="30" t="s">
        <v>43</v>
      </c>
      <c r="H12" s="30">
        <v>3.3559999999999999</v>
      </c>
      <c r="I12" s="30">
        <v>5487.8868000000002</v>
      </c>
      <c r="J12" s="30" t="s">
        <v>44</v>
      </c>
      <c r="K12" s="30">
        <v>3.58</v>
      </c>
      <c r="L12" s="30">
        <v>739.73069999999996</v>
      </c>
      <c r="O12" s="12">
        <f t="shared" si="0"/>
        <v>1.9672737541338254</v>
      </c>
      <c r="R12" s="12">
        <f t="shared" si="1"/>
        <v>549.66154244412633</v>
      </c>
      <c r="U12" s="12">
        <f t="shared" si="2"/>
        <v>1957.1427669233153</v>
      </c>
      <c r="V12" s="3"/>
      <c r="W12" s="23" t="s">
        <v>39</v>
      </c>
      <c r="X12" s="2">
        <f>SLOPE($O48:$O52,$V$6:$V$10)</f>
        <v>1.1392426708623749E-3</v>
      </c>
      <c r="Y12" s="2">
        <f>RSQ(O48:O52,$V$6:$V$10)</f>
        <v>0.16545679923192189</v>
      </c>
      <c r="Z12" s="2">
        <f>SLOPE($R48:$R52,$V$6:$V$10)</f>
        <v>4.9069466304879468</v>
      </c>
      <c r="AA12" s="2">
        <f>RSQ(R48:R52,$V$6:$V$10)</f>
        <v>0.98956238713690203</v>
      </c>
      <c r="AB12" s="2">
        <f>SLOPE(U48:U52,$V$6:$V$10)</f>
        <v>0.59219301190948725</v>
      </c>
      <c r="AC12" s="2">
        <f>RSQ(U48:U52,$V$6:$V$10)</f>
        <v>0.10308145041741057</v>
      </c>
      <c r="AD12" s="7">
        <v>43126</v>
      </c>
      <c r="AE12" s="2"/>
    </row>
    <row r="13" spans="1:33" x14ac:dyDescent="0.35">
      <c r="A13" s="27" t="s">
        <v>52</v>
      </c>
      <c r="B13" s="28">
        <v>43467</v>
      </c>
      <c r="C13" s="29">
        <v>0.57381944444444444</v>
      </c>
      <c r="D13" s="27" t="s">
        <v>42</v>
      </c>
      <c r="E13" s="30">
        <v>2.4430000000000001</v>
      </c>
      <c r="F13" s="30">
        <v>19.732900000000001</v>
      </c>
      <c r="G13" s="30" t="s">
        <v>43</v>
      </c>
      <c r="H13" s="30">
        <v>3.3559999999999999</v>
      </c>
      <c r="I13" s="30">
        <v>5698.3567999999996</v>
      </c>
      <c r="J13" s="30" t="s">
        <v>44</v>
      </c>
      <c r="K13" s="30">
        <v>3.5830000000000002</v>
      </c>
      <c r="L13" s="30">
        <v>765.28160000000003</v>
      </c>
      <c r="O13" s="12">
        <f>($O$2/$M$2)*F13</f>
        <v>1.9384807881228088</v>
      </c>
      <c r="R13" s="12">
        <f t="shared" si="1"/>
        <v>570.74201823641397</v>
      </c>
      <c r="U13" s="12">
        <f t="shared" si="2"/>
        <v>2024.7440698344708</v>
      </c>
      <c r="V13" s="3"/>
      <c r="W13" s="25" t="s">
        <v>40</v>
      </c>
      <c r="X13" s="2">
        <f>SLOPE($O53:$O57,$V$6:$V$10)</f>
        <v>5.470197622869364E-2</v>
      </c>
      <c r="Y13" s="2">
        <f>RSQ(O53:O57,$V$6:$V$10)</f>
        <v>0.76862555016966116</v>
      </c>
      <c r="Z13" s="2">
        <f>SLOPE($R53:$R57,$V$6:$V$10)</f>
        <v>-3.2914167120852982</v>
      </c>
      <c r="AA13" s="2">
        <f>RSQ(R53:R57,$V$6:$V$10)</f>
        <v>0.44539139390296262</v>
      </c>
      <c r="AB13" s="2">
        <f>SLOPE(U53:U57,$V$6:$V$10)</f>
        <v>15.666766921644388</v>
      </c>
      <c r="AC13" s="2">
        <f>RSQ(U53:U57,$V$6:$V$10)</f>
        <v>0.79906709955391642</v>
      </c>
      <c r="AD13" s="7">
        <v>43126</v>
      </c>
      <c r="AE13" s="2"/>
    </row>
    <row r="14" spans="1:33" x14ac:dyDescent="0.35">
      <c r="A14" s="27" t="s">
        <v>53</v>
      </c>
      <c r="B14" s="28">
        <v>43467</v>
      </c>
      <c r="C14" s="29">
        <v>0.57789351851851845</v>
      </c>
      <c r="D14" s="27" t="s">
        <v>42</v>
      </c>
      <c r="E14" s="30">
        <v>2.4359999999999999</v>
      </c>
      <c r="F14" s="30">
        <v>19.887699999999999</v>
      </c>
      <c r="G14" s="30" t="s">
        <v>43</v>
      </c>
      <c r="H14" s="30">
        <v>3.3559999999999999</v>
      </c>
      <c r="I14" s="30">
        <v>5997.5371999999998</v>
      </c>
      <c r="J14" s="30" t="s">
        <v>44</v>
      </c>
      <c r="K14" s="30">
        <v>3.58</v>
      </c>
      <c r="L14" s="30">
        <v>762.86500000000001</v>
      </c>
      <c r="O14" s="12">
        <f t="shared" si="0"/>
        <v>1.9536877179710017</v>
      </c>
      <c r="R14" s="12">
        <f>($R$2/$P$2)*I14</f>
        <v>600.70764364491379</v>
      </c>
      <c r="U14" s="12">
        <f t="shared" si="2"/>
        <v>2018.3503495109167</v>
      </c>
      <c r="AD14" s="7">
        <v>43126</v>
      </c>
    </row>
    <row r="15" spans="1:33" x14ac:dyDescent="0.35">
      <c r="A15" s="27" t="s">
        <v>54</v>
      </c>
      <c r="B15" s="28">
        <v>43467</v>
      </c>
      <c r="C15" s="29">
        <v>0.58153935185185179</v>
      </c>
      <c r="D15" s="27" t="s">
        <v>42</v>
      </c>
      <c r="E15" s="30">
        <v>2.4460000000000002</v>
      </c>
      <c r="F15" s="30">
        <v>20.105</v>
      </c>
      <c r="G15" s="30" t="s">
        <v>43</v>
      </c>
      <c r="H15" s="30">
        <v>3.36</v>
      </c>
      <c r="I15" s="30">
        <v>5736.3278</v>
      </c>
      <c r="J15" s="30" t="s">
        <v>44</v>
      </c>
      <c r="K15" s="30">
        <v>3.5859999999999999</v>
      </c>
      <c r="L15" s="30">
        <v>745.04319999999996</v>
      </c>
      <c r="O15" s="12">
        <f t="shared" si="0"/>
        <v>1.9750343966274124</v>
      </c>
      <c r="Q15" s="12">
        <f>($R$2/$P$2)*I15</f>
        <v>574.54515762116694</v>
      </c>
      <c r="U15" s="12">
        <f t="shared" si="2"/>
        <v>1971.1983157186812</v>
      </c>
      <c r="AD15" s="7">
        <v>43126</v>
      </c>
    </row>
    <row r="16" spans="1:33" x14ac:dyDescent="0.35">
      <c r="A16" s="5" t="s">
        <v>41</v>
      </c>
      <c r="B16" s="7">
        <v>43467</v>
      </c>
      <c r="C16" s="8">
        <v>0.58561342592592591</v>
      </c>
      <c r="D16" s="5" t="s">
        <v>42</v>
      </c>
      <c r="E16" s="9">
        <v>2.4430000000000001</v>
      </c>
      <c r="F16" s="9">
        <v>41.113399999999999</v>
      </c>
      <c r="G16" s="9" t="s">
        <v>43</v>
      </c>
      <c r="H16" s="9">
        <v>3.36</v>
      </c>
      <c r="I16" s="9">
        <v>4021.8611000000001</v>
      </c>
      <c r="J16" s="9" t="s">
        <v>44</v>
      </c>
      <c r="K16" s="9">
        <v>3.5859999999999999</v>
      </c>
      <c r="L16" s="9">
        <v>981.12040000000002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43126</v>
      </c>
    </row>
    <row r="17" spans="1:30" x14ac:dyDescent="0.35">
      <c r="A17" s="5" t="s">
        <v>41</v>
      </c>
      <c r="B17" s="7">
        <v>43467</v>
      </c>
      <c r="C17" s="8">
        <v>0.5892708333333333</v>
      </c>
      <c r="D17" s="5" t="s">
        <v>42</v>
      </c>
      <c r="E17" s="9">
        <v>2.44</v>
      </c>
      <c r="F17" s="9">
        <v>41.594200000000001</v>
      </c>
      <c r="G17" s="9" t="s">
        <v>43</v>
      </c>
      <c r="H17" s="9">
        <v>3.3559999999999999</v>
      </c>
      <c r="I17" s="9">
        <v>4037.2456000000002</v>
      </c>
      <c r="J17" s="9" t="s">
        <v>44</v>
      </c>
      <c r="K17" s="9">
        <v>3.58</v>
      </c>
      <c r="L17" s="9">
        <v>987.98919999999998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43126</v>
      </c>
    </row>
    <row r="18" spans="1:30" x14ac:dyDescent="0.35">
      <c r="A18" s="5" t="s">
        <v>41</v>
      </c>
      <c r="B18" s="7">
        <v>43467</v>
      </c>
      <c r="C18" s="8">
        <v>0.59291666666666665</v>
      </c>
      <c r="D18" s="5" t="s">
        <v>42</v>
      </c>
      <c r="E18" s="9">
        <v>2.44</v>
      </c>
      <c r="F18" s="9">
        <v>41.093800000000002</v>
      </c>
      <c r="G18" s="9" t="s">
        <v>43</v>
      </c>
      <c r="H18" s="9">
        <v>3.3559999999999999</v>
      </c>
      <c r="I18" s="9">
        <v>3987.0574000000001</v>
      </c>
      <c r="J18" s="9" t="s">
        <v>44</v>
      </c>
      <c r="K18" s="9">
        <v>3.5830000000000002</v>
      </c>
      <c r="L18" s="9">
        <v>956.6644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43126</v>
      </c>
    </row>
    <row r="19" spans="1:30" x14ac:dyDescent="0.35">
      <c r="A19" s="5" t="s">
        <v>41</v>
      </c>
      <c r="B19" s="7">
        <v>43467</v>
      </c>
      <c r="C19" s="8">
        <v>0.59699074074074077</v>
      </c>
      <c r="D19" s="5" t="s">
        <v>42</v>
      </c>
      <c r="E19" s="9">
        <v>2.4430000000000001</v>
      </c>
      <c r="F19" s="9">
        <v>41.087000000000003</v>
      </c>
      <c r="G19" s="9" t="s">
        <v>43</v>
      </c>
      <c r="H19" s="9">
        <v>3.36</v>
      </c>
      <c r="I19" s="9">
        <v>4017.498</v>
      </c>
      <c r="J19" s="9" t="s">
        <v>44</v>
      </c>
      <c r="K19" s="9">
        <v>3.5830000000000002</v>
      </c>
      <c r="L19" s="9">
        <v>989.99419999999998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43126</v>
      </c>
    </row>
    <row r="20" spans="1:30" x14ac:dyDescent="0.35">
      <c r="A20" s="27" t="s">
        <v>55</v>
      </c>
      <c r="B20" s="28">
        <v>43467</v>
      </c>
      <c r="C20" s="29">
        <v>0.60063657407407411</v>
      </c>
      <c r="D20" s="27" t="s">
        <v>42</v>
      </c>
      <c r="E20" s="30">
        <v>2.4430000000000001</v>
      </c>
      <c r="F20" s="30">
        <v>20.258400000000002</v>
      </c>
      <c r="G20" s="30" t="s">
        <v>43</v>
      </c>
      <c r="H20" s="30">
        <v>3.36</v>
      </c>
      <c r="I20" s="30">
        <v>4840.7592000000004</v>
      </c>
      <c r="J20" s="30" t="s">
        <v>44</v>
      </c>
      <c r="K20" s="30">
        <v>3.5830000000000002</v>
      </c>
      <c r="L20" s="30">
        <v>755.21130000000005</v>
      </c>
      <c r="O20" s="14">
        <f t="shared" ref="O20:O29" si="3">($O$2/$M$2)*F20</f>
        <v>1.9901037961023018</v>
      </c>
      <c r="P20" s="3"/>
      <c r="R20" s="14">
        <f t="shared" ref="R20:R29" si="4">($R$2/$P$2)*I20</f>
        <v>484.84585514274727</v>
      </c>
      <c r="S20" s="3"/>
      <c r="U20" s="14">
        <f t="shared" ref="U20:U29" si="5">($S$2/$U$2)*L20</f>
        <v>1998.1005699692525</v>
      </c>
      <c r="AD20" s="7">
        <v>43126</v>
      </c>
    </row>
    <row r="21" spans="1:30" x14ac:dyDescent="0.35">
      <c r="A21" s="27" t="s">
        <v>56</v>
      </c>
      <c r="B21" s="28">
        <v>43467</v>
      </c>
      <c r="C21" s="29">
        <v>0.6042939814814815</v>
      </c>
      <c r="D21" s="27" t="s">
        <v>42</v>
      </c>
      <c r="E21" s="30">
        <v>2.4359999999999999</v>
      </c>
      <c r="F21" s="30">
        <v>20.205300000000001</v>
      </c>
      <c r="G21" s="30" t="s">
        <v>43</v>
      </c>
      <c r="H21" s="30">
        <v>3.3530000000000002</v>
      </c>
      <c r="I21" s="30">
        <v>5400.6229999999996</v>
      </c>
      <c r="J21" s="30" t="s">
        <v>44</v>
      </c>
      <c r="K21" s="30">
        <v>3.58</v>
      </c>
      <c r="L21" s="30">
        <v>806.21640000000002</v>
      </c>
      <c r="O21" s="14">
        <f t="shared" si="3"/>
        <v>1.9848874655148401</v>
      </c>
      <c r="P21" s="3"/>
      <c r="R21" s="14">
        <f t="shared" si="4"/>
        <v>540.92128291334734</v>
      </c>
      <c r="S21" s="3"/>
      <c r="U21" s="14">
        <f t="shared" si="5"/>
        <v>2133.0473317316078</v>
      </c>
      <c r="AD21" s="7">
        <v>43126</v>
      </c>
    </row>
    <row r="22" spans="1:30" x14ac:dyDescent="0.35">
      <c r="A22" s="27" t="s">
        <v>57</v>
      </c>
      <c r="B22" s="28">
        <v>43467</v>
      </c>
      <c r="C22" s="29">
        <v>0.60836805555555562</v>
      </c>
      <c r="D22" s="27" t="s">
        <v>42</v>
      </c>
      <c r="E22" s="30">
        <v>2.4460000000000002</v>
      </c>
      <c r="F22" s="30">
        <v>20.0946</v>
      </c>
      <c r="G22" s="30" t="s">
        <v>43</v>
      </c>
      <c r="H22" s="30">
        <v>3.36</v>
      </c>
      <c r="I22" s="30">
        <v>5989.9733999999999</v>
      </c>
      <c r="J22" s="30" t="s">
        <v>44</v>
      </c>
      <c r="K22" s="30">
        <v>3.59</v>
      </c>
      <c r="L22" s="30">
        <v>847.74620000000004</v>
      </c>
      <c r="O22" s="14">
        <f t="shared" si="3"/>
        <v>1.974012742425725</v>
      </c>
      <c r="P22" s="3"/>
      <c r="R22" s="14">
        <f t="shared" si="4"/>
        <v>599.95006060316098</v>
      </c>
      <c r="S22" s="3"/>
      <c r="T22" s="14">
        <f>($S$2/$U$2)*L22</f>
        <v>2242.9248150938261</v>
      </c>
      <c r="AD22" s="7">
        <v>43126</v>
      </c>
    </row>
    <row r="23" spans="1:30" x14ac:dyDescent="0.35">
      <c r="A23" s="27" t="s">
        <v>58</v>
      </c>
      <c r="B23" s="28">
        <v>43467</v>
      </c>
      <c r="C23" s="29">
        <v>0.61201388888888886</v>
      </c>
      <c r="D23" s="27" t="s">
        <v>42</v>
      </c>
      <c r="E23" s="30">
        <v>2.44</v>
      </c>
      <c r="F23" s="30">
        <v>20.1296</v>
      </c>
      <c r="G23" s="30" t="s">
        <v>43</v>
      </c>
      <c r="H23" s="30">
        <v>3.3559999999999999</v>
      </c>
      <c r="I23" s="30">
        <v>6222.8824000000004</v>
      </c>
      <c r="J23" s="30" t="s">
        <v>44</v>
      </c>
      <c r="K23" s="30">
        <v>3.58</v>
      </c>
      <c r="L23" s="30">
        <v>844.76250000000005</v>
      </c>
      <c r="O23" s="14">
        <f t="shared" si="3"/>
        <v>1.9774510017583269</v>
      </c>
      <c r="P23" s="3"/>
      <c r="R23" s="14">
        <f t="shared" si="4"/>
        <v>623.27800537584096</v>
      </c>
      <c r="S23" s="3"/>
      <c r="U23" s="14">
        <f t="shared" si="5"/>
        <v>2235.0306897402761</v>
      </c>
      <c r="AD23" s="7">
        <v>43126</v>
      </c>
    </row>
    <row r="24" spans="1:30" x14ac:dyDescent="0.35">
      <c r="A24" s="27" t="s">
        <v>59</v>
      </c>
      <c r="B24" s="28">
        <v>43467</v>
      </c>
      <c r="C24" s="29">
        <v>0.61565972222222221</v>
      </c>
      <c r="D24" s="27" t="s">
        <v>42</v>
      </c>
      <c r="E24" s="30">
        <v>2.4460000000000002</v>
      </c>
      <c r="F24" s="30">
        <v>19.751100000000001</v>
      </c>
      <c r="G24" s="30" t="s">
        <v>43</v>
      </c>
      <c r="H24" s="30">
        <v>3.36</v>
      </c>
      <c r="I24" s="30">
        <v>7576.2655999999997</v>
      </c>
      <c r="J24" s="30" t="s">
        <v>44</v>
      </c>
      <c r="K24" s="30">
        <v>3.5830000000000002</v>
      </c>
      <c r="L24" s="30">
        <v>861.32719999999995</v>
      </c>
      <c r="O24" s="14">
        <f t="shared" si="3"/>
        <v>1.9402686829757616</v>
      </c>
      <c r="P24" s="3"/>
      <c r="R24" s="14">
        <f t="shared" si="4"/>
        <v>758.83158443836226</v>
      </c>
      <c r="S24" s="3"/>
      <c r="U24" s="14">
        <f t="shared" si="5"/>
        <v>2278.8567507530943</v>
      </c>
      <c r="AD24" s="7">
        <v>43126</v>
      </c>
    </row>
    <row r="25" spans="1:30" x14ac:dyDescent="0.35">
      <c r="A25" s="27" t="s">
        <v>60</v>
      </c>
      <c r="B25" s="28">
        <v>43467</v>
      </c>
      <c r="C25" s="29">
        <v>0.6193171296296297</v>
      </c>
      <c r="D25" s="27" t="s">
        <v>42</v>
      </c>
      <c r="E25" s="30">
        <v>2.4430000000000001</v>
      </c>
      <c r="F25" s="30">
        <v>20.036899999999999</v>
      </c>
      <c r="G25" s="30" t="s">
        <v>43</v>
      </c>
      <c r="H25" s="30">
        <v>3.36</v>
      </c>
      <c r="I25" s="30">
        <v>6508.1845000000003</v>
      </c>
      <c r="J25" s="30" t="s">
        <v>44</v>
      </c>
      <c r="K25" s="30">
        <v>3.5859999999999999</v>
      </c>
      <c r="L25" s="30">
        <v>797.29459999999995</v>
      </c>
      <c r="O25" s="17">
        <f t="shared" si="3"/>
        <v>1.9683445263259787</v>
      </c>
      <c r="P25" s="3"/>
      <c r="R25" s="17">
        <f>($R$2/$P$2)*I25</f>
        <v>651.85359340519835</v>
      </c>
      <c r="S25" s="3"/>
      <c r="U25" s="17">
        <f t="shared" si="5"/>
        <v>2109.4424761565497</v>
      </c>
      <c r="AD25" s="7">
        <v>43126</v>
      </c>
    </row>
    <row r="26" spans="1:30" x14ac:dyDescent="0.35">
      <c r="A26" s="27" t="s">
        <v>61</v>
      </c>
      <c r="B26" s="28">
        <v>43467</v>
      </c>
      <c r="C26" s="29">
        <v>0.62339120370370371</v>
      </c>
      <c r="D26" s="27" t="s">
        <v>42</v>
      </c>
      <c r="E26" s="30">
        <v>2.4460000000000002</v>
      </c>
      <c r="F26" s="30">
        <v>19.915600000000001</v>
      </c>
      <c r="G26" s="30" t="s">
        <v>43</v>
      </c>
      <c r="H26" s="30">
        <v>3.36</v>
      </c>
      <c r="I26" s="30">
        <v>6402.7371999999996</v>
      </c>
      <c r="J26" s="30" t="s">
        <v>44</v>
      </c>
      <c r="K26" s="30">
        <v>3.5830000000000002</v>
      </c>
      <c r="L26" s="30">
        <v>745.03959999999995</v>
      </c>
      <c r="O26" s="17">
        <f t="shared" si="3"/>
        <v>1.9564285018389902</v>
      </c>
      <c r="P26" s="3"/>
      <c r="Q26" s="17">
        <f>($R$2/$P$2)*I26</f>
        <v>641.29209174219591</v>
      </c>
      <c r="S26" s="3"/>
      <c r="T26" s="17">
        <f>($S$2/$U$2)*L26</f>
        <v>1971.1887910173798</v>
      </c>
      <c r="AD26" s="7">
        <v>43126</v>
      </c>
    </row>
    <row r="27" spans="1:30" x14ac:dyDescent="0.35">
      <c r="A27" s="27" t="s">
        <v>62</v>
      </c>
      <c r="B27" s="28">
        <v>43467</v>
      </c>
      <c r="C27" s="29">
        <v>0.62703703703703706</v>
      </c>
      <c r="D27" s="27" t="s">
        <v>42</v>
      </c>
      <c r="E27" s="30">
        <v>2.44</v>
      </c>
      <c r="F27" s="30">
        <v>19.617000000000001</v>
      </c>
      <c r="G27" s="30" t="s">
        <v>43</v>
      </c>
      <c r="H27" s="30">
        <v>3.3559999999999999</v>
      </c>
      <c r="I27" s="30">
        <v>8781.7153999999991</v>
      </c>
      <c r="J27" s="30" t="s">
        <v>44</v>
      </c>
      <c r="K27" s="30">
        <v>3.5760000000000001</v>
      </c>
      <c r="L27" s="30">
        <v>919.54399999999998</v>
      </c>
      <c r="O27" s="17">
        <f t="shared" si="3"/>
        <v>1.9270952379328501</v>
      </c>
      <c r="P27" s="3"/>
      <c r="R27" s="17">
        <f t="shared" si="4"/>
        <v>879.56829431491497</v>
      </c>
      <c r="S27" s="3"/>
      <c r="U27" s="17">
        <f t="shared" si="5"/>
        <v>2432.8838703973393</v>
      </c>
      <c r="AD27" s="7">
        <v>43126</v>
      </c>
    </row>
    <row r="28" spans="1:30" x14ac:dyDescent="0.35">
      <c r="A28" s="27" t="s">
        <v>63</v>
      </c>
      <c r="B28" s="28">
        <v>43467</v>
      </c>
      <c r="C28" s="29">
        <v>0.63112268518518522</v>
      </c>
      <c r="D28" s="27" t="s">
        <v>42</v>
      </c>
      <c r="E28" s="30">
        <v>2.4430000000000001</v>
      </c>
      <c r="F28" s="30">
        <v>18.883600000000001</v>
      </c>
      <c r="G28" s="30" t="s">
        <v>43</v>
      </c>
      <c r="H28" s="30">
        <v>3.36</v>
      </c>
      <c r="I28" s="30">
        <v>9062.1928000000007</v>
      </c>
      <c r="J28" s="30" t="s">
        <v>44</v>
      </c>
      <c r="K28" s="30">
        <v>3.5830000000000002</v>
      </c>
      <c r="L28" s="30">
        <v>927.43219999999997</v>
      </c>
      <c r="N28" s="17">
        <f>($O$2/$M$2)*F28</f>
        <v>1.8550489695177026</v>
      </c>
      <c r="P28" s="3"/>
      <c r="R28" s="17">
        <f t="shared" si="4"/>
        <v>907.66064496338663</v>
      </c>
      <c r="S28" s="3"/>
      <c r="U28" s="17">
        <f t="shared" si="5"/>
        <v>2453.7540783987706</v>
      </c>
      <c r="AD28" s="7">
        <v>43126</v>
      </c>
    </row>
    <row r="29" spans="1:30" x14ac:dyDescent="0.35">
      <c r="A29" s="27" t="s">
        <v>64</v>
      </c>
      <c r="B29" s="28">
        <v>43467</v>
      </c>
      <c r="C29" s="29">
        <v>0.63519675925925922</v>
      </c>
      <c r="D29" s="27" t="s">
        <v>42</v>
      </c>
      <c r="E29" s="30">
        <v>2.44</v>
      </c>
      <c r="F29" s="30">
        <v>19.2454</v>
      </c>
      <c r="G29" s="30" t="s">
        <v>43</v>
      </c>
      <c r="H29" s="30">
        <v>3.3559999999999999</v>
      </c>
      <c r="I29" s="30">
        <v>9259.5616000000009</v>
      </c>
      <c r="J29" s="30" t="s">
        <v>44</v>
      </c>
      <c r="K29" s="30">
        <v>3.5830000000000002</v>
      </c>
      <c r="L29" s="30">
        <v>1018.5614</v>
      </c>
      <c r="O29" s="17">
        <f t="shared" si="3"/>
        <v>1.890590747418712</v>
      </c>
      <c r="P29" s="3"/>
      <c r="R29" s="17">
        <f t="shared" si="4"/>
        <v>927.42891697627624</v>
      </c>
      <c r="S29" s="3"/>
      <c r="U29" s="17">
        <f t="shared" si="5"/>
        <v>2694.8591922402111</v>
      </c>
      <c r="AD29" s="7">
        <v>43126</v>
      </c>
    </row>
    <row r="30" spans="1:30" x14ac:dyDescent="0.35">
      <c r="A30" s="5" t="s">
        <v>41</v>
      </c>
      <c r="B30" s="7">
        <v>43467</v>
      </c>
      <c r="C30" s="8">
        <v>0.63884259259259257</v>
      </c>
      <c r="D30" s="5" t="s">
        <v>42</v>
      </c>
      <c r="E30" s="9">
        <v>2.4460000000000002</v>
      </c>
      <c r="F30" s="9">
        <v>41.407400000000003</v>
      </c>
      <c r="G30" s="9" t="s">
        <v>43</v>
      </c>
      <c r="H30" s="9">
        <v>3.36</v>
      </c>
      <c r="I30" s="9">
        <v>4036.5704000000001</v>
      </c>
      <c r="J30" s="9" t="s">
        <v>44</v>
      </c>
      <c r="K30" s="9">
        <v>3.5859999999999999</v>
      </c>
      <c r="L30" s="9">
        <v>977.86320000000001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43126</v>
      </c>
    </row>
    <row r="31" spans="1:30" x14ac:dyDescent="0.35">
      <c r="A31" s="5" t="s">
        <v>41</v>
      </c>
      <c r="B31" s="7">
        <v>43467</v>
      </c>
      <c r="C31" s="8">
        <v>0.64249999999999996</v>
      </c>
      <c r="D31" s="5" t="s">
        <v>42</v>
      </c>
      <c r="E31" s="9">
        <v>2.44</v>
      </c>
      <c r="F31" s="9">
        <v>41.316200000000002</v>
      </c>
      <c r="G31" s="9" t="s">
        <v>43</v>
      </c>
      <c r="H31" s="9">
        <v>3.3559999999999999</v>
      </c>
      <c r="I31" s="9">
        <v>4022.2334000000001</v>
      </c>
      <c r="J31" s="9" t="s">
        <v>44</v>
      </c>
      <c r="K31" s="9">
        <v>3.5830000000000002</v>
      </c>
      <c r="L31" s="9">
        <v>973.63679999999999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43126</v>
      </c>
    </row>
    <row r="32" spans="1:30" x14ac:dyDescent="0.35">
      <c r="A32" s="5" t="s">
        <v>41</v>
      </c>
      <c r="B32" s="7">
        <v>43467</v>
      </c>
      <c r="C32" s="8">
        <v>0.64657407407407408</v>
      </c>
      <c r="D32" s="5" t="s">
        <v>42</v>
      </c>
      <c r="E32" s="9">
        <v>2.4359999999999999</v>
      </c>
      <c r="F32" s="9">
        <v>41.382199999999997</v>
      </c>
      <c r="G32" s="9" t="s">
        <v>43</v>
      </c>
      <c r="H32" s="9">
        <v>3.3530000000000002</v>
      </c>
      <c r="I32" s="9">
        <v>4022.2604000000001</v>
      </c>
      <c r="J32" s="9" t="s">
        <v>44</v>
      </c>
      <c r="K32" s="9">
        <v>3.5760000000000001</v>
      </c>
      <c r="L32" s="9">
        <v>986.23299999999995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43126</v>
      </c>
    </row>
    <row r="33" spans="1:30" x14ac:dyDescent="0.35">
      <c r="A33" s="5" t="s">
        <v>41</v>
      </c>
      <c r="B33" s="7">
        <v>43467</v>
      </c>
      <c r="C33" s="8">
        <v>0.6506481481481482</v>
      </c>
      <c r="D33" s="5" t="s">
        <v>42</v>
      </c>
      <c r="E33" s="9">
        <v>2.4460000000000002</v>
      </c>
      <c r="F33" s="9">
        <v>41.274299999999997</v>
      </c>
      <c r="G33" s="9" t="s">
        <v>43</v>
      </c>
      <c r="H33" s="9">
        <v>3.363</v>
      </c>
      <c r="I33" s="9">
        <v>4006.1343999999999</v>
      </c>
      <c r="J33" s="9" t="s">
        <v>44</v>
      </c>
      <c r="K33" s="9">
        <v>3.5859999999999999</v>
      </c>
      <c r="L33" s="9">
        <v>979.72260000000006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43126</v>
      </c>
    </row>
    <row r="34" spans="1:30" x14ac:dyDescent="0.35">
      <c r="A34" s="27" t="s">
        <v>65</v>
      </c>
      <c r="B34" s="28">
        <v>43467</v>
      </c>
      <c r="C34" s="29">
        <v>0.65472222222222221</v>
      </c>
      <c r="D34" s="27" t="s">
        <v>42</v>
      </c>
      <c r="E34" s="30">
        <v>2.4460000000000002</v>
      </c>
      <c r="F34" s="30">
        <v>20.240300000000001</v>
      </c>
      <c r="G34" s="30" t="s">
        <v>43</v>
      </c>
      <c r="H34" s="30">
        <v>3.36</v>
      </c>
      <c r="I34" s="30">
        <v>4731.3316000000004</v>
      </c>
      <c r="J34" s="30" t="s">
        <v>44</v>
      </c>
      <c r="K34" s="30">
        <v>3.5859999999999999</v>
      </c>
      <c r="L34" s="30">
        <v>741.01189999999997</v>
      </c>
      <c r="O34" s="19">
        <f t="shared" ref="O34:O41" si="6">($O$2/$M$2)*F34</f>
        <v>1.988325724847442</v>
      </c>
      <c r="R34" s="19">
        <f t="shared" ref="R34:R42" si="7">($R$2/$P$2)*I34</f>
        <v>473.88569040284068</v>
      </c>
      <c r="U34" s="19">
        <f>($S$2/$U$2)*L34</f>
        <v>1960.5325022864445</v>
      </c>
      <c r="AD34" s="7">
        <v>43126</v>
      </c>
    </row>
    <row r="35" spans="1:30" x14ac:dyDescent="0.35">
      <c r="A35" s="27" t="s">
        <v>66</v>
      </c>
      <c r="B35" s="28">
        <v>43467</v>
      </c>
      <c r="C35" s="29">
        <v>0.65836805555555555</v>
      </c>
      <c r="D35" s="27" t="s">
        <v>42</v>
      </c>
      <c r="E35" s="30">
        <v>2.4430000000000001</v>
      </c>
      <c r="F35" s="30">
        <v>19.920100000000001</v>
      </c>
      <c r="G35" s="30" t="s">
        <v>43</v>
      </c>
      <c r="H35" s="30">
        <v>3.36</v>
      </c>
      <c r="I35" s="30">
        <v>6367.2308000000003</v>
      </c>
      <c r="J35" s="30" t="s">
        <v>44</v>
      </c>
      <c r="K35" s="30">
        <v>3.5830000000000002</v>
      </c>
      <c r="L35" s="30">
        <v>755.52599999999995</v>
      </c>
      <c r="O35" s="19">
        <f t="shared" si="6"/>
        <v>1.9568705637531818</v>
      </c>
      <c r="R35" s="19">
        <f t="shared" si="7"/>
        <v>637.73580435838221</v>
      </c>
      <c r="U35" s="19">
        <f>($S$2/$U$2)*L35</f>
        <v>1998.9331876080103</v>
      </c>
      <c r="AD35" s="7">
        <v>43126</v>
      </c>
    </row>
    <row r="36" spans="1:30" x14ac:dyDescent="0.35">
      <c r="A36" s="27" t="s">
        <v>67</v>
      </c>
      <c r="B36" s="28">
        <v>43467</v>
      </c>
      <c r="C36" s="29">
        <v>0.66202546296296294</v>
      </c>
      <c r="D36" s="27" t="s">
        <v>42</v>
      </c>
      <c r="E36" s="30">
        <v>2.4430000000000001</v>
      </c>
      <c r="F36" s="30">
        <v>19.799900000000001</v>
      </c>
      <c r="G36" s="30" t="s">
        <v>43</v>
      </c>
      <c r="H36" s="30">
        <v>3.36</v>
      </c>
      <c r="I36" s="30">
        <v>6576.2064</v>
      </c>
      <c r="J36" s="30" t="s">
        <v>44</v>
      </c>
      <c r="K36" s="30">
        <v>3.5859999999999999</v>
      </c>
      <c r="L36" s="30">
        <v>755.56759999999997</v>
      </c>
      <c r="O36" s="19">
        <f t="shared" si="6"/>
        <v>1.9450625988452179</v>
      </c>
      <c r="R36" s="19">
        <f t="shared" si="7"/>
        <v>658.66660246252434</v>
      </c>
      <c r="U36" s="19">
        <f>($S$2/$U$2)*L36</f>
        <v>1999.0432508230479</v>
      </c>
      <c r="AD36" s="7">
        <v>43126</v>
      </c>
    </row>
    <row r="37" spans="1:30" x14ac:dyDescent="0.35">
      <c r="A37" s="27" t="s">
        <v>68</v>
      </c>
      <c r="B37" s="28">
        <v>43467</v>
      </c>
      <c r="C37" s="29">
        <v>0.66609953703703706</v>
      </c>
      <c r="D37" s="27" t="s">
        <v>42</v>
      </c>
      <c r="E37" s="30">
        <v>2.4460000000000002</v>
      </c>
      <c r="F37" s="30">
        <v>19.509599999999999</v>
      </c>
      <c r="G37" s="30" t="s">
        <v>43</v>
      </c>
      <c r="H37" s="30">
        <v>3.36</v>
      </c>
      <c r="I37" s="30">
        <v>7390.9736000000003</v>
      </c>
      <c r="J37" s="30" t="s">
        <v>44</v>
      </c>
      <c r="K37" s="30">
        <v>3.5830000000000002</v>
      </c>
      <c r="L37" s="30">
        <v>744.58640000000003</v>
      </c>
      <c r="O37" s="19">
        <f t="shared" si="6"/>
        <v>1.916544693580809</v>
      </c>
      <c r="R37" s="19">
        <f t="shared" si="7"/>
        <v>740.27291327142848</v>
      </c>
      <c r="U37" s="19">
        <f>($S$2/$U$2)*L37</f>
        <v>1969.989736953557</v>
      </c>
      <c r="AD37" s="7">
        <v>43126</v>
      </c>
    </row>
    <row r="38" spans="1:30" x14ac:dyDescent="0.35">
      <c r="A38" s="27" t="s">
        <v>69</v>
      </c>
      <c r="B38" s="28">
        <v>43467</v>
      </c>
      <c r="C38" s="29">
        <v>0.6697453703703703</v>
      </c>
      <c r="D38" s="27" t="s">
        <v>42</v>
      </c>
      <c r="E38" s="30">
        <v>2.4460000000000002</v>
      </c>
      <c r="F38" s="30">
        <v>19.272200000000002</v>
      </c>
      <c r="G38" s="30" t="s">
        <v>43</v>
      </c>
      <c r="H38" s="30">
        <v>3.363</v>
      </c>
      <c r="I38" s="30">
        <v>7470.7362000000003</v>
      </c>
      <c r="J38" s="30" t="s">
        <v>44</v>
      </c>
      <c r="K38" s="30">
        <v>3.5859999999999999</v>
      </c>
      <c r="L38" s="30">
        <v>749.7704</v>
      </c>
      <c r="O38" s="19">
        <f t="shared" si="6"/>
        <v>1.8932234717076757</v>
      </c>
      <c r="R38" s="19">
        <f t="shared" si="7"/>
        <v>748.26185971714483</v>
      </c>
      <c r="U38" s="19">
        <f>($S$2/$U$2)*L38</f>
        <v>1983.7053068274724</v>
      </c>
      <c r="AD38" s="7">
        <v>43126</v>
      </c>
    </row>
    <row r="39" spans="1:30" x14ac:dyDescent="0.35">
      <c r="A39" s="27" t="s">
        <v>70</v>
      </c>
      <c r="B39" s="28">
        <v>43467</v>
      </c>
      <c r="C39" s="29">
        <v>0.67339120370370376</v>
      </c>
      <c r="D39" s="27" t="s">
        <v>42</v>
      </c>
      <c r="E39" s="30">
        <v>2.4460000000000002</v>
      </c>
      <c r="F39" s="30">
        <v>20.088200000000001</v>
      </c>
      <c r="G39" s="30" t="s">
        <v>43</v>
      </c>
      <c r="H39" s="30">
        <v>3.36</v>
      </c>
      <c r="I39" s="30">
        <v>5099.0230000000001</v>
      </c>
      <c r="J39" s="30" t="s">
        <v>44</v>
      </c>
      <c r="K39" s="30">
        <v>3.5859999999999999</v>
      </c>
      <c r="L39" s="30">
        <v>772.91729999999995</v>
      </c>
      <c r="O39" s="26">
        <f t="shared" si="6"/>
        <v>1.9733840321477636</v>
      </c>
      <c r="R39" s="16">
        <f t="shared" si="7"/>
        <v>510.71331266127356</v>
      </c>
      <c r="U39" s="16">
        <f>($S$2/$U$2)*L39</f>
        <v>2044.9462258696283</v>
      </c>
      <c r="AD39" s="7">
        <v>43126</v>
      </c>
    </row>
    <row r="40" spans="1:30" x14ac:dyDescent="0.35">
      <c r="A40" s="27" t="s">
        <v>71</v>
      </c>
      <c r="B40" s="28">
        <v>43467</v>
      </c>
      <c r="C40" s="29">
        <v>0.67704861111111114</v>
      </c>
      <c r="D40" s="27" t="s">
        <v>42</v>
      </c>
      <c r="E40" s="30">
        <v>2.4359999999999999</v>
      </c>
      <c r="F40" s="30">
        <v>19.378799999999998</v>
      </c>
      <c r="G40" s="30" t="s">
        <v>43</v>
      </c>
      <c r="H40" s="30">
        <v>3.3530000000000002</v>
      </c>
      <c r="I40" s="30">
        <v>6254.4062999999996</v>
      </c>
      <c r="J40" s="30" t="s">
        <v>44</v>
      </c>
      <c r="K40" s="30">
        <v>3.5760000000000001</v>
      </c>
      <c r="L40" s="30">
        <v>758.07680000000005</v>
      </c>
      <c r="O40" s="16">
        <f t="shared" si="6"/>
        <v>1.9036954272749713</v>
      </c>
      <c r="R40" s="16">
        <f t="shared" si="7"/>
        <v>626.43540933283475</v>
      </c>
      <c r="U40" s="16">
        <f>($S$2/$U$2)*L40</f>
        <v>2005.6819676300752</v>
      </c>
      <c r="AD40" s="7">
        <v>43126</v>
      </c>
    </row>
    <row r="41" spans="1:30" x14ac:dyDescent="0.35">
      <c r="A41" s="27" t="s">
        <v>72</v>
      </c>
      <c r="B41" s="28">
        <v>43467</v>
      </c>
      <c r="C41" s="29">
        <v>0.68069444444444438</v>
      </c>
      <c r="D41" s="27" t="s">
        <v>42</v>
      </c>
      <c r="E41" s="30">
        <v>2.4460000000000002</v>
      </c>
      <c r="F41" s="30">
        <v>16.9253</v>
      </c>
      <c r="G41" s="30" t="s">
        <v>43</v>
      </c>
      <c r="H41" s="30">
        <v>3.363</v>
      </c>
      <c r="I41" s="30">
        <v>8611.2942000000003</v>
      </c>
      <c r="J41" s="30" t="s">
        <v>44</v>
      </c>
      <c r="K41" s="30">
        <v>3.5859999999999999</v>
      </c>
      <c r="L41" s="30">
        <v>809.79160000000002</v>
      </c>
      <c r="N41" s="16">
        <f>($O$2/$M$2)*F41</f>
        <v>1.6626734480595844</v>
      </c>
      <c r="Q41" s="16">
        <f>($R$2/$P$2)*I41</f>
        <v>862.4990683867893</v>
      </c>
      <c r="T41" s="16">
        <f>($S$2/$U$2)*L41</f>
        <v>2142.5064184239736</v>
      </c>
      <c r="AD41" s="7">
        <v>43126</v>
      </c>
    </row>
    <row r="42" spans="1:30" x14ac:dyDescent="0.35">
      <c r="A42" s="27" t="s">
        <v>73</v>
      </c>
      <c r="B42" s="28">
        <v>43467</v>
      </c>
      <c r="C42" s="29">
        <v>0.6847685185185185</v>
      </c>
      <c r="D42" s="27" t="s">
        <v>42</v>
      </c>
      <c r="E42" s="30">
        <v>2.44</v>
      </c>
      <c r="F42" s="30">
        <v>18.640799999999999</v>
      </c>
      <c r="G42" s="30" t="s">
        <v>43</v>
      </c>
      <c r="H42" s="30">
        <v>3.3559999999999999</v>
      </c>
      <c r="I42" s="30">
        <v>7891.1584000000003</v>
      </c>
      <c r="J42" s="30" t="s">
        <v>44</v>
      </c>
      <c r="K42" s="30">
        <v>3.5830000000000002</v>
      </c>
      <c r="L42" s="30">
        <v>763.99480000000005</v>
      </c>
      <c r="O42" s="16">
        <f>($O$2/$M$2)*F42</f>
        <v>1.8311972733475388</v>
      </c>
      <c r="R42" s="16">
        <f t="shared" si="7"/>
        <v>790.3709489443047</v>
      </c>
      <c r="U42" s="16">
        <f>($S$2/$U$2)*L42</f>
        <v>2021.3395182693175</v>
      </c>
      <c r="AD42" s="7">
        <v>43126</v>
      </c>
    </row>
    <row r="43" spans="1:30" x14ac:dyDescent="0.35">
      <c r="A43" s="27" t="s">
        <v>84</v>
      </c>
      <c r="B43" s="28">
        <v>43467</v>
      </c>
      <c r="C43" s="29">
        <v>0.68841435185185185</v>
      </c>
      <c r="D43" s="27" t="s">
        <v>42</v>
      </c>
      <c r="E43" s="30">
        <v>2.4430000000000001</v>
      </c>
      <c r="F43" s="30">
        <v>18.2835</v>
      </c>
      <c r="G43" s="30" t="s">
        <v>43</v>
      </c>
      <c r="H43" s="30">
        <v>3.3559999999999999</v>
      </c>
      <c r="I43" s="30">
        <v>7978.6976000000004</v>
      </c>
      <c r="J43" s="30" t="s">
        <v>44</v>
      </c>
      <c r="K43" s="30">
        <v>3.58</v>
      </c>
      <c r="L43" s="30">
        <v>761.77539999999999</v>
      </c>
      <c r="O43" s="16">
        <f>($O$2/$M$2)*F43</f>
        <v>1.796097557360721</v>
      </c>
      <c r="R43" s="16">
        <f>($R$2/$P$2)*I43</f>
        <v>799.13879227815858</v>
      </c>
      <c r="U43" s="16">
        <f>($S$2/$U$2)*L43</f>
        <v>2015.4675399170474</v>
      </c>
      <c r="AD43" s="7">
        <v>43126</v>
      </c>
    </row>
    <row r="44" spans="1:30" x14ac:dyDescent="0.35">
      <c r="A44" s="5" t="s">
        <v>41</v>
      </c>
      <c r="B44" s="7">
        <v>43467</v>
      </c>
      <c r="C44" s="8">
        <v>0.69207175925925923</v>
      </c>
      <c r="D44" s="5" t="s">
        <v>42</v>
      </c>
      <c r="E44" s="9">
        <v>2.4460000000000002</v>
      </c>
      <c r="F44" s="9">
        <v>41.660200000000003</v>
      </c>
      <c r="G44" s="9" t="s">
        <v>43</v>
      </c>
      <c r="H44" s="9">
        <v>3.363</v>
      </c>
      <c r="I44" s="9">
        <v>4040.9256</v>
      </c>
      <c r="J44" s="9" t="s">
        <v>44</v>
      </c>
      <c r="K44" s="9">
        <v>3.5859999999999999</v>
      </c>
      <c r="L44" s="9">
        <v>982.58579999999995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43126</v>
      </c>
    </row>
    <row r="45" spans="1:30" x14ac:dyDescent="0.35">
      <c r="A45" s="5" t="s">
        <v>41</v>
      </c>
      <c r="B45" s="7">
        <v>43467</v>
      </c>
      <c r="C45" s="8">
        <v>0.69614583333333335</v>
      </c>
      <c r="D45" s="5" t="s">
        <v>42</v>
      </c>
      <c r="E45" s="9">
        <v>2.4460000000000002</v>
      </c>
      <c r="F45" s="9">
        <v>40.953800000000001</v>
      </c>
      <c r="G45" s="9" t="s">
        <v>43</v>
      </c>
      <c r="H45" s="9">
        <v>3.363</v>
      </c>
      <c r="I45" s="9">
        <v>4007.1979000000001</v>
      </c>
      <c r="J45" s="9" t="s">
        <v>44</v>
      </c>
      <c r="K45" s="9">
        <v>3.5859999999999999</v>
      </c>
      <c r="L45" s="9">
        <v>968.88599999999997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43126</v>
      </c>
    </row>
    <row r="46" spans="1:30" x14ac:dyDescent="0.35">
      <c r="A46" s="5" t="s">
        <v>41</v>
      </c>
      <c r="B46" s="7">
        <v>43467</v>
      </c>
      <c r="C46" s="8">
        <v>0.70021990740740747</v>
      </c>
      <c r="D46" s="5" t="s">
        <v>42</v>
      </c>
      <c r="E46" s="9">
        <v>2.4460000000000002</v>
      </c>
      <c r="F46" s="9">
        <v>41.741199999999999</v>
      </c>
      <c r="G46" s="9" t="s">
        <v>43</v>
      </c>
      <c r="H46" s="9">
        <v>3.363</v>
      </c>
      <c r="I46" s="9">
        <v>4027.0929000000001</v>
      </c>
      <c r="J46" s="9" t="s">
        <v>44</v>
      </c>
      <c r="K46" s="9">
        <v>3.5859999999999999</v>
      </c>
      <c r="L46" s="9">
        <v>973.24599999999998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43126</v>
      </c>
    </row>
    <row r="47" spans="1:30" x14ac:dyDescent="0.35">
      <c r="A47" s="5" t="s">
        <v>41</v>
      </c>
      <c r="B47" s="7">
        <v>43467</v>
      </c>
      <c r="C47" s="8">
        <v>0.70387731481481486</v>
      </c>
      <c r="D47" s="5" t="s">
        <v>42</v>
      </c>
      <c r="E47" s="9">
        <v>2.4460000000000002</v>
      </c>
      <c r="F47" s="9">
        <v>41.478000000000002</v>
      </c>
      <c r="G47" s="9" t="s">
        <v>43</v>
      </c>
      <c r="H47" s="9">
        <v>3.363</v>
      </c>
      <c r="I47" s="9">
        <v>4038.2617</v>
      </c>
      <c r="J47" s="9" t="s">
        <v>44</v>
      </c>
      <c r="K47" s="9">
        <v>3.5830000000000002</v>
      </c>
      <c r="L47" s="9">
        <v>984.07129999999995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43126</v>
      </c>
    </row>
    <row r="48" spans="1:30" x14ac:dyDescent="0.35">
      <c r="A48" s="27" t="s">
        <v>74</v>
      </c>
      <c r="B48" s="28">
        <v>43467</v>
      </c>
      <c r="C48" s="29">
        <v>0.7075231481481481</v>
      </c>
      <c r="D48" s="27" t="s">
        <v>42</v>
      </c>
      <c r="E48" s="30">
        <v>2.4460000000000002</v>
      </c>
      <c r="F48" s="30">
        <v>20.219000000000001</v>
      </c>
      <c r="G48" s="30" t="s">
        <v>43</v>
      </c>
      <c r="H48" s="30">
        <v>3.36</v>
      </c>
      <c r="I48" s="30">
        <v>4924.8850000000002</v>
      </c>
      <c r="J48" s="30" t="s">
        <v>44</v>
      </c>
      <c r="K48" s="30">
        <v>3.5859999999999999</v>
      </c>
      <c r="L48" s="30">
        <v>742.58</v>
      </c>
      <c r="O48" s="22">
        <f>($O$2/$M$2)*F49</f>
        <v>1.9681971723545815</v>
      </c>
      <c r="R48" s="22">
        <f>($R$2/$P$2)*I49</f>
        <v>547.13093383805244</v>
      </c>
      <c r="U48" s="22">
        <f>($S$2/$U$2)*L49</f>
        <v>1946.7640174052992</v>
      </c>
      <c r="AD48" s="7">
        <v>43126</v>
      </c>
    </row>
    <row r="49" spans="1:30" x14ac:dyDescent="0.35">
      <c r="A49" s="27" t="s">
        <v>75</v>
      </c>
      <c r="B49" s="28">
        <v>43467</v>
      </c>
      <c r="C49" s="29">
        <v>0.71118055555555548</v>
      </c>
      <c r="D49" s="27" t="s">
        <v>42</v>
      </c>
      <c r="E49" s="30">
        <v>2.4359999999999999</v>
      </c>
      <c r="F49" s="30">
        <v>20.035399999999999</v>
      </c>
      <c r="G49" s="30" t="s">
        <v>43</v>
      </c>
      <c r="H49" s="30">
        <v>3.3530000000000002</v>
      </c>
      <c r="I49" s="30">
        <v>5462.6208999999999</v>
      </c>
      <c r="J49" s="30" t="s">
        <v>44</v>
      </c>
      <c r="K49" s="30">
        <v>3.5760000000000001</v>
      </c>
      <c r="L49" s="30">
        <v>735.80790000000002</v>
      </c>
      <c r="O49" s="22">
        <f>($O$2/$M$2)*F50</f>
        <v>1.9516837039599997</v>
      </c>
      <c r="R49" s="22">
        <f>($R$2/$P$2)*I50</f>
        <v>582.56613493189207</v>
      </c>
      <c r="U49" s="22">
        <f>($S$2/$U$2)*L50</f>
        <v>2007.516530930726</v>
      </c>
      <c r="AD49" s="7">
        <v>43126</v>
      </c>
    </row>
    <row r="50" spans="1:30" x14ac:dyDescent="0.35">
      <c r="A50" s="27" t="s">
        <v>76</v>
      </c>
      <c r="B50" s="28">
        <v>43467</v>
      </c>
      <c r="C50" s="29">
        <v>0.71524305555555545</v>
      </c>
      <c r="D50" s="27" t="s">
        <v>42</v>
      </c>
      <c r="E50" s="30">
        <v>2.4430000000000001</v>
      </c>
      <c r="F50" s="30">
        <v>19.8673</v>
      </c>
      <c r="G50" s="30" t="s">
        <v>43</v>
      </c>
      <c r="H50" s="30">
        <v>3.36</v>
      </c>
      <c r="I50" s="30">
        <v>5816.4102000000003</v>
      </c>
      <c r="J50" s="30" t="s">
        <v>44</v>
      </c>
      <c r="K50" s="30">
        <v>3.5859999999999999</v>
      </c>
      <c r="L50" s="30">
        <v>758.77020000000005</v>
      </c>
      <c r="O50" s="22">
        <f>($O$2/$M$2)*F51</f>
        <v>1.9120258384579609</v>
      </c>
      <c r="R50" s="22">
        <f>($R$2/$P$2)*I51</f>
        <v>645.59445389262339</v>
      </c>
      <c r="U50" s="22">
        <f>($S$2/$U$2)*L51</f>
        <v>2015.2675211897194</v>
      </c>
      <c r="AD50" s="7">
        <v>43126</v>
      </c>
    </row>
    <row r="51" spans="1:30" x14ac:dyDescent="0.35">
      <c r="A51" s="27" t="s">
        <v>77</v>
      </c>
      <c r="B51" s="28">
        <v>43467</v>
      </c>
      <c r="C51" s="29">
        <v>0.71931712962962957</v>
      </c>
      <c r="D51" s="27" t="s">
        <v>42</v>
      </c>
      <c r="E51" s="30">
        <v>2.44</v>
      </c>
      <c r="F51" s="30">
        <v>19.4636</v>
      </c>
      <c r="G51" s="30" t="s">
        <v>43</v>
      </c>
      <c r="H51" s="30">
        <v>3.3559999999999999</v>
      </c>
      <c r="I51" s="30">
        <v>6445.6925000000001</v>
      </c>
      <c r="J51" s="30" t="s">
        <v>44</v>
      </c>
      <c r="K51" s="30">
        <v>3.58</v>
      </c>
      <c r="L51" s="30">
        <v>761.69979999999998</v>
      </c>
      <c r="O51" s="22">
        <f>($O$2/$M$2)*F52</f>
        <v>1.940298153770041</v>
      </c>
      <c r="R51" s="22">
        <f>($R$2/$P$2)*I52</f>
        <v>689.68638186740691</v>
      </c>
      <c r="U51" s="22">
        <f>($S$2/$U$2)*L52</f>
        <v>2009.4516327451129</v>
      </c>
      <c r="AD51" s="7">
        <v>43126</v>
      </c>
    </row>
    <row r="52" spans="1:30" x14ac:dyDescent="0.35">
      <c r="A52" s="27" t="s">
        <v>78</v>
      </c>
      <c r="B52" s="28">
        <v>43467</v>
      </c>
      <c r="C52" s="29">
        <v>0.72339120370370369</v>
      </c>
      <c r="D52" s="27" t="s">
        <v>42</v>
      </c>
      <c r="E52" s="30">
        <v>2.4430000000000001</v>
      </c>
      <c r="F52" s="30">
        <v>19.7514</v>
      </c>
      <c r="G52" s="30" t="s">
        <v>43</v>
      </c>
      <c r="H52" s="30">
        <v>3.363</v>
      </c>
      <c r="I52" s="30">
        <v>6885.9116000000004</v>
      </c>
      <c r="J52" s="30" t="s">
        <v>44</v>
      </c>
      <c r="K52" s="30">
        <v>3.5859999999999999</v>
      </c>
      <c r="L52" s="30">
        <v>759.50160000000005</v>
      </c>
      <c r="O52" s="22">
        <f>($O$2/$M$2)*F53</f>
        <v>2.0308520809926796</v>
      </c>
      <c r="Q52" s="22">
        <f>($R$2/$P$2)*I53</f>
        <v>518.07396137028149</v>
      </c>
      <c r="U52" s="22">
        <f>($S$2/$U$2)*L53</f>
        <v>1975.4061170935802</v>
      </c>
      <c r="AD52" s="7">
        <v>43126</v>
      </c>
    </row>
    <row r="53" spans="1:30" x14ac:dyDescent="0.35">
      <c r="A53" s="27" t="s">
        <v>79</v>
      </c>
      <c r="B53" s="28">
        <v>43467</v>
      </c>
      <c r="C53" s="29">
        <v>0.72747685185185185</v>
      </c>
      <c r="D53" s="27" t="s">
        <v>42</v>
      </c>
      <c r="E53" s="30">
        <v>2.4460000000000002</v>
      </c>
      <c r="F53" s="30">
        <v>20.673200000000001</v>
      </c>
      <c r="G53" s="30" t="s">
        <v>43</v>
      </c>
      <c r="H53" s="30">
        <v>3.363</v>
      </c>
      <c r="I53" s="30">
        <v>5172.5126</v>
      </c>
      <c r="J53" s="30" t="s">
        <v>44</v>
      </c>
      <c r="K53" s="30">
        <v>3.5859999999999999</v>
      </c>
      <c r="L53" s="30">
        <v>746.6336</v>
      </c>
      <c r="O53" s="24">
        <f>($O$2/$M$2)*F54</f>
        <v>1.9614385368664955</v>
      </c>
      <c r="R53" s="24">
        <f>($R$2/$P$2)*I54</f>
        <v>520.02578085932726</v>
      </c>
      <c r="U53" s="24">
        <f>($S$2/$U$2)*L54</f>
        <v>1978.3468686203657</v>
      </c>
      <c r="AD53" s="7">
        <v>43126</v>
      </c>
    </row>
    <row r="54" spans="1:30" x14ac:dyDescent="0.35">
      <c r="A54" s="27" t="s">
        <v>80</v>
      </c>
      <c r="B54" s="28">
        <v>43467</v>
      </c>
      <c r="C54" s="29">
        <v>0.73155092592592597</v>
      </c>
      <c r="D54" s="27" t="s">
        <v>42</v>
      </c>
      <c r="E54" s="30">
        <v>2.44</v>
      </c>
      <c r="F54" s="30">
        <v>19.9666</v>
      </c>
      <c r="G54" s="30" t="s">
        <v>43</v>
      </c>
      <c r="H54" s="30">
        <v>3.3559999999999999</v>
      </c>
      <c r="I54" s="30">
        <v>5191.9997999999996</v>
      </c>
      <c r="J54" s="30" t="s">
        <v>44</v>
      </c>
      <c r="K54" s="30">
        <v>3.58</v>
      </c>
      <c r="L54" s="30">
        <v>747.74509999999998</v>
      </c>
      <c r="O54" s="24">
        <f>($O$2/$M$2)*F55</f>
        <v>1.923971333739229</v>
      </c>
      <c r="R54" s="24">
        <f>($R$2/$P$2)*I55</f>
        <v>573.70770775090284</v>
      </c>
      <c r="U54" s="24">
        <f>($S$2/$U$2)*L55</f>
        <v>2039.6790660499928</v>
      </c>
      <c r="AD54" s="7">
        <v>43126</v>
      </c>
    </row>
    <row r="55" spans="1:30" x14ac:dyDescent="0.35">
      <c r="A55" s="27" t="s">
        <v>81</v>
      </c>
      <c r="B55" s="28">
        <v>43467</v>
      </c>
      <c r="C55" s="29">
        <v>0.73562500000000008</v>
      </c>
      <c r="D55" s="27" t="s">
        <v>42</v>
      </c>
      <c r="E55" s="30">
        <v>2.44</v>
      </c>
      <c r="F55" s="30">
        <v>19.5852</v>
      </c>
      <c r="G55" s="30" t="s">
        <v>43</v>
      </c>
      <c r="H55" s="30">
        <v>3.3559999999999999</v>
      </c>
      <c r="I55" s="30">
        <v>5727.9665999999997</v>
      </c>
      <c r="J55" s="30" t="s">
        <v>44</v>
      </c>
      <c r="K55" s="30">
        <v>3.58</v>
      </c>
      <c r="L55" s="30">
        <v>770.92650000000003</v>
      </c>
      <c r="O55" s="24">
        <f>($O$2/$M$2)*F56</f>
        <v>1.9532653032529965</v>
      </c>
      <c r="R55" s="24">
        <f>($R$2/$P$2)*I56</f>
        <v>587.63282082830949</v>
      </c>
      <c r="U55" s="24">
        <f>($S$2/$U$2)*L56</f>
        <v>2006.9910849089358</v>
      </c>
      <c r="AD55" s="7">
        <v>43126</v>
      </c>
    </row>
    <row r="56" spans="1:30" x14ac:dyDescent="0.35">
      <c r="A56" s="27" t="s">
        <v>82</v>
      </c>
      <c r="B56" s="28">
        <v>43467</v>
      </c>
      <c r="C56" s="29">
        <v>0.73927083333333332</v>
      </c>
      <c r="D56" s="27" t="s">
        <v>42</v>
      </c>
      <c r="E56" s="30">
        <v>2.44</v>
      </c>
      <c r="F56" s="30">
        <v>19.883400000000002</v>
      </c>
      <c r="G56" s="30" t="s">
        <v>43</v>
      </c>
      <c r="H56" s="30">
        <v>3.3559999999999999</v>
      </c>
      <c r="I56" s="30">
        <v>5866.9966000000004</v>
      </c>
      <c r="J56" s="30" t="s">
        <v>44</v>
      </c>
      <c r="K56" s="30">
        <v>3.58</v>
      </c>
      <c r="L56" s="30">
        <v>758.57159999999999</v>
      </c>
      <c r="N56" s="24">
        <f>($O$2/$M$2)*F57</f>
        <v>4.5808616740120467</v>
      </c>
      <c r="Q56" s="24">
        <f>($R$2/$P$2)*I57</f>
        <v>1651.3412296164402</v>
      </c>
      <c r="T56" s="24">
        <f>($S$2/$U$2)*L57</f>
        <v>4153.0589478944985</v>
      </c>
      <c r="AD56" s="7">
        <v>43126</v>
      </c>
    </row>
    <row r="57" spans="1:30" x14ac:dyDescent="0.35">
      <c r="A57" s="27" t="s">
        <v>83</v>
      </c>
      <c r="B57" s="28">
        <v>43467</v>
      </c>
      <c r="C57" s="29">
        <v>0.74269675925925915</v>
      </c>
      <c r="D57" s="27" t="s">
        <v>42</v>
      </c>
      <c r="E57" s="30">
        <v>2.4630000000000001</v>
      </c>
      <c r="F57" s="30">
        <v>46.6312</v>
      </c>
      <c r="G57" s="30" t="s">
        <v>43</v>
      </c>
      <c r="H57" s="30">
        <v>3.383</v>
      </c>
      <c r="I57" s="30">
        <v>16487.188999999998</v>
      </c>
      <c r="J57" s="30" t="s">
        <v>44</v>
      </c>
      <c r="K57" s="30">
        <v>3.6059999999999999</v>
      </c>
      <c r="L57" s="30">
        <v>1569.7093</v>
      </c>
      <c r="M57" s="3"/>
      <c r="O57" s="24">
        <f>($O$2/$M$2)*F58</f>
        <v>4.0771566817858815</v>
      </c>
      <c r="P57" s="3"/>
      <c r="R57" s="24">
        <f>($R$2/$P$2)*I58</f>
        <v>402.40832435664839</v>
      </c>
      <c r="S57" s="3"/>
      <c r="U57" s="24">
        <f>($S$2/$U$2)*L58</f>
        <v>2604.8714017954599</v>
      </c>
      <c r="AD57" s="7">
        <v>43126</v>
      </c>
    </row>
    <row r="58" spans="1:30" x14ac:dyDescent="0.35">
      <c r="A58" s="5" t="s">
        <v>41</v>
      </c>
      <c r="B58" s="7">
        <v>43467</v>
      </c>
      <c r="C58" s="8">
        <v>0.74677083333333327</v>
      </c>
      <c r="D58" s="5" t="s">
        <v>42</v>
      </c>
      <c r="E58" s="9">
        <v>2.4460000000000002</v>
      </c>
      <c r="F58" s="9">
        <v>41.503700000000002</v>
      </c>
      <c r="G58" s="9" t="s">
        <v>43</v>
      </c>
      <c r="H58" s="9">
        <v>3.363</v>
      </c>
      <c r="I58" s="9">
        <v>4017.6930000000002</v>
      </c>
      <c r="J58" s="9" t="s">
        <v>44</v>
      </c>
      <c r="K58" s="9">
        <v>3.5859999999999999</v>
      </c>
      <c r="L58" s="9">
        <v>984.54920000000004</v>
      </c>
      <c r="AD58" s="7">
        <v>43126</v>
      </c>
    </row>
    <row r="59" spans="1:30" x14ac:dyDescent="0.35">
      <c r="A59" s="5" t="s">
        <v>41</v>
      </c>
      <c r="B59" s="7">
        <v>43467</v>
      </c>
      <c r="C59" s="8">
        <v>0.75042824074074066</v>
      </c>
      <c r="D59" s="5" t="s">
        <v>42</v>
      </c>
      <c r="E59" s="9">
        <v>2.44</v>
      </c>
      <c r="F59" s="9">
        <v>40.6738</v>
      </c>
      <c r="G59" s="9" t="s">
        <v>43</v>
      </c>
      <c r="H59" s="9">
        <v>3.3559999999999999</v>
      </c>
      <c r="I59" s="9">
        <v>4022.5886</v>
      </c>
      <c r="J59" s="9" t="s">
        <v>44</v>
      </c>
      <c r="K59" s="9">
        <v>3.58</v>
      </c>
      <c r="L59" s="9">
        <v>963.26059999999995</v>
      </c>
    </row>
    <row r="60" spans="1:30" x14ac:dyDescent="0.35">
      <c r="A60" s="5" t="s">
        <v>41</v>
      </c>
      <c r="B60" s="7">
        <v>43467</v>
      </c>
      <c r="C60" s="8">
        <v>0.75450231481481478</v>
      </c>
      <c r="D60" s="5" t="s">
        <v>42</v>
      </c>
      <c r="E60" s="9">
        <v>2.4430000000000001</v>
      </c>
      <c r="F60" s="9">
        <v>41.323399999999999</v>
      </c>
      <c r="G60" s="9" t="s">
        <v>43</v>
      </c>
      <c r="H60" s="9">
        <v>3.36</v>
      </c>
      <c r="I60" s="9">
        <v>4029.1578</v>
      </c>
      <c r="J60" s="9" t="s">
        <v>44</v>
      </c>
      <c r="K60" s="9">
        <v>3.5830000000000002</v>
      </c>
      <c r="L60" s="9">
        <v>965.92399999999998</v>
      </c>
    </row>
    <row r="61" spans="1:30" x14ac:dyDescent="0.35">
      <c r="A61" s="5" t="s">
        <v>41</v>
      </c>
      <c r="B61" s="7">
        <v>43467</v>
      </c>
      <c r="C61" s="8">
        <v>0.7585763888888889</v>
      </c>
      <c r="D61" s="5" t="s">
        <v>42</v>
      </c>
      <c r="E61" s="9">
        <v>2.44</v>
      </c>
      <c r="F61" s="9">
        <v>41.651899999999998</v>
      </c>
      <c r="G61" s="9" t="s">
        <v>43</v>
      </c>
      <c r="H61" s="9">
        <v>3.3530000000000002</v>
      </c>
      <c r="I61" s="9">
        <v>4037.2190999999998</v>
      </c>
      <c r="J61" s="9" t="s">
        <v>44</v>
      </c>
      <c r="K61" s="9">
        <v>3.58</v>
      </c>
      <c r="L61" s="9">
        <v>976.83879999999999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2020-04-18T15:25:35Z</dcterms:modified>
</cp:coreProperties>
</file>