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Done\"/>
    </mc:Choice>
  </mc:AlternateContent>
  <xr:revisionPtr revIDLastSave="0" documentId="13_ncr:1_{D7ABD859-F6F2-4E65-B2DD-CE36BC5DE16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N28" i="1"/>
  <c r="O8" i="1"/>
  <c r="O22" i="1"/>
  <c r="T2" i="1"/>
  <c r="S2" i="1"/>
  <c r="U57" i="1" s="1"/>
  <c r="Q2" i="1"/>
  <c r="P2" i="1"/>
  <c r="R39" i="1" s="1"/>
  <c r="N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N36" i="1"/>
  <c r="O24" i="1"/>
  <c r="O10" i="1"/>
  <c r="O6" i="1"/>
  <c r="O9" i="1"/>
  <c r="O25" i="1"/>
  <c r="O29" i="1"/>
  <c r="O37" i="1"/>
  <c r="O41" i="1"/>
  <c r="O49" i="1"/>
  <c r="N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Q14" i="1"/>
  <c r="R12" i="1"/>
  <c r="R10" i="1"/>
  <c r="Q8" i="1"/>
  <c r="R57" i="1"/>
  <c r="R55" i="1"/>
  <c r="R53" i="1"/>
  <c r="R51" i="1"/>
  <c r="R49" i="1"/>
  <c r="R43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T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<sst xmlns="http://schemas.openxmlformats.org/spreadsheetml/2006/main" count="281" uniqueCount="85">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</sst>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48" zoomScale="70" zoomScaleNormal="70" workbookViewId="0">
      <selection activeCell="N53" sqref="N53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43467</v>
      </c>
      <c r="C2" s="8">
        <v>0.74677083333333327</v>
      </c>
      <c r="D2" s="5" t="s">
        <v>42</v>
      </c>
      <c r="E2" s="9">
        <v>2.4460000000000002</v>
      </c>
      <c r="F2" s="9">
        <v>41.503700000000002</v>
      </c>
      <c r="G2" s="9" t="s">
        <v>43</v>
      </c>
      <c r="H2" s="9">
        <v>3.363</v>
      </c>
      <c r="I2" s="9">
        <v>4017.6930000000002</v>
      </c>
      <c r="J2" s="9" t="s">
        <v>44</v>
      </c>
      <c r="K2" s="9">
        <v>3.5859999999999999</v>
      </c>
      <c r="L2" s="9">
        <v>984.54920000000004</v>
      </c>
      <c r="M2" s="4">
        <f>AVERAGE(F2:F5,F16:F19,F30:F33,F44:F47,F58:F61)</f>
        <v>41.614899999999999</v>
      </c>
      <c r="N2" s="4">
        <f>STDEV(F2:F5,F16:F19,F30:F33,F44:F47,G58:G61)</f>
        <v>0.36630409134124231</v>
      </c>
      <c r="O2" s="4">
        <v>3.9420000000000002</v>
      </c>
      <c r="P2" s="4">
        <f>AVERAGE(I2:I5,I16:I19,I30:I33,I44:I47,I58:I61)</f>
        <v>4037.1477</v>
      </c>
      <c r="Q2" s="4">
        <f>STDEV(I2:I5,I16:I19,I30:I33,I44:I47,I58:I61)</f>
        <v>17.68108973618272</v>
      </c>
      <c r="R2" s="4">
        <v>407.1</v>
      </c>
      <c r="S2" s="4">
        <f>AVERAGE(L2:L5,L16:L19,L30:L33,L44:L47,L58:L61)</f>
        <v>972.92309</v>
      </c>
      <c r="T2" s="4">
        <f>STDEV(L2:L5,L16:L19,L30:L33,L44:L47,L58:L61)</f>
        <v>5.2652991502857747</v>
      </c>
      <c r="U2" s="4">
        <v>364</v>
      </c>
      <c r="AD2" s="7">
        <v>43116</v>
      </c>
      <c r="AE2" s="6">
        <f>(N2/M2)^2</f>
        <v>7.7479324936789614E-5</v>
      </c>
      <c r="AF2" s="6">
        <f>(T2/S2)^2</f>
        <v>2.9287957171844554E-5</v>
      </c>
      <c r="AG2" s="6">
        <f>(T2/S2)^2</f>
        <v>2.9287957171844554E-5</v>
      </c>
    </row>
    <row r="3" spans="1:33" x14ac:dyDescent="0.35">
      <c r="A3" s="5" t="s">
        <v>41</v>
      </c>
      <c r="B3" s="7">
        <v>43467</v>
      </c>
      <c r="C3" s="8">
        <v>0.75042824074074066</v>
      </c>
      <c r="D3" s="5" t="s">
        <v>42</v>
      </c>
      <c r="E3" s="9">
        <v>2.44</v>
      </c>
      <c r="F3" s="9">
        <v>40.6738</v>
      </c>
      <c r="G3" s="9" t="s">
        <v>43</v>
      </c>
      <c r="H3" s="9">
        <v>3.3559999999999999</v>
      </c>
      <c r="I3" s="9">
        <v>4022.5886</v>
      </c>
      <c r="J3" s="9" t="s">
        <v>44</v>
      </c>
      <c r="K3" s="9">
        <v>3.58</v>
      </c>
      <c r="L3" s="9">
        <v>963.26059999999995</v>
      </c>
      <c r="M3" s="5"/>
      <c r="N3" s="4"/>
      <c r="O3" s="5"/>
      <c r="P3" s="5"/>
      <c r="Q3" s="4"/>
      <c r="R3" s="4"/>
      <c r="S3" s="5"/>
      <c r="T3" s="4"/>
      <c r="U3" s="4"/>
      <c r="AD3" s="7">
        <v>43116</v>
      </c>
    </row>
    <row r="4" spans="1:33" x14ac:dyDescent="0.35">
      <c r="A4" s="5" t="s">
        <v>41</v>
      </c>
      <c r="B4" s="7">
        <v>43467</v>
      </c>
      <c r="C4" s="8">
        <v>0.75450231481481478</v>
      </c>
      <c r="D4" s="5" t="s">
        <v>42</v>
      </c>
      <c r="E4" s="9">
        <v>2.4430000000000001</v>
      </c>
      <c r="F4" s="9">
        <v>41.323399999999999</v>
      </c>
      <c r="G4" s="9" t="s">
        <v>43</v>
      </c>
      <c r="H4" s="9">
        <v>3.36</v>
      </c>
      <c r="I4" s="9">
        <v>4029.1578</v>
      </c>
      <c r="J4" s="9" t="s">
        <v>44</v>
      </c>
      <c r="K4" s="9">
        <v>3.5830000000000002</v>
      </c>
      <c r="L4" s="9">
        <v>965.92399999999998</v>
      </c>
      <c r="M4" s="5"/>
      <c r="N4" s="4"/>
      <c r="O4" s="5"/>
      <c r="P4" s="5"/>
      <c r="Q4" s="4"/>
      <c r="R4" s="4"/>
      <c r="S4" s="5"/>
      <c r="T4" s="4"/>
      <c r="U4" s="4"/>
      <c r="AD4" s="7">
        <v>43116</v>
      </c>
    </row>
    <row r="5" spans="1:33" x14ac:dyDescent="0.35">
      <c r="A5" s="5" t="s">
        <v>41</v>
      </c>
      <c r="B5" s="7">
        <v>43467</v>
      </c>
      <c r="C5" s="8">
        <v>0.7585763888888889</v>
      </c>
      <c r="D5" s="5" t="s">
        <v>42</v>
      </c>
      <c r="E5" s="9">
        <v>2.44</v>
      </c>
      <c r="F5" s="9">
        <v>41.651899999999998</v>
      </c>
      <c r="G5" s="9" t="s">
        <v>43</v>
      </c>
      <c r="H5" s="9">
        <v>3.3530000000000002</v>
      </c>
      <c r="I5" s="9">
        <v>4037.2190999999998</v>
      </c>
      <c r="J5" s="9" t="s">
        <v>44</v>
      </c>
      <c r="K5" s="9">
        <v>3.58</v>
      </c>
      <c r="L5" s="9">
        <v>976.83879999999999</v>
      </c>
      <c r="M5" s="5"/>
      <c r="N5" s="4"/>
      <c r="O5" s="5"/>
      <c r="P5" s="5"/>
      <c r="Q5" s="4"/>
      <c r="R5" s="4"/>
      <c r="S5" s="5"/>
      <c r="T5" s="4"/>
      <c r="U5" s="4"/>
      <c r="AD5" s="7">
        <v>43116</v>
      </c>
    </row>
    <row r="6" spans="1:33" x14ac:dyDescent="0.35">
      <c r="A6" s="27" t="s">
        <v>45</v>
      </c>
      <c r="B6" s="28">
        <v>43467</v>
      </c>
      <c r="C6" s="29">
        <v>0.76273148148148151</v>
      </c>
      <c r="D6" s="27" t="s">
        <v>42</v>
      </c>
      <c r="E6" s="30">
        <v>2.4430000000000001</v>
      </c>
      <c r="F6" s="30">
        <v>21.197500000000002</v>
      </c>
      <c r="G6" s="30" t="s">
        <v>43</v>
      </c>
      <c r="H6" s="30">
        <v>3.36</v>
      </c>
      <c r="I6" s="30">
        <v>4199.3513000000003</v>
      </c>
      <c r="J6" s="30" t="s">
        <v>44</v>
      </c>
      <c r="K6" s="30">
        <v>3.5859999999999999</v>
      </c>
      <c r="L6" s="30">
        <v>782.50599999999997</v>
      </c>
      <c r="O6" s="10">
        <f t="shared" ref="O6:O15" si="0">($O$2/$M$2)*F6</f>
        <v>2.0079477542899302</v>
      </c>
      <c r="R6" s="10">
        <f t="shared" ref="R6:R15" si="1">($R$2/$P$2)*I6</f>
        <v>423.45637099925779</v>
      </c>
      <c r="U6" s="10">
        <f t="shared" ref="U6:U15" si="2">($S$2/$U$2)*L6</f>
        <v>2091.5333941306044</v>
      </c>
      <c r="V6" s="3">
        <v>0</v>
      </c>
      <c r="W6" s="11" t="s">
        <v>33</v>
      </c>
      <c r="X6" s="2">
        <f>SLOPE(O6:O10,$V$6:$V$10)</f>
        <v>-8.6484552407921632E-5</v>
      </c>
      <c r="Y6" s="2">
        <f>RSQ(O6:O10,$V$6:$V$10)</f>
        <v>2.2930809486033095E-3</v>
      </c>
      <c r="Z6" s="2">
        <f>SLOPE($R6:$R10,$V$6:$V$10)</f>
        <v>1.2381976015888632</v>
      </c>
      <c r="AA6" s="2">
        <f>RSQ(R6:R10,$V$6:$V$10)</f>
        <v>0.71965013841640912</v>
      </c>
      <c r="AB6" s="2">
        <f>SLOPE(U6:U10,$V$6:$V$10)</f>
        <v>-0.57053386058478284</v>
      </c>
      <c r="AC6" s="2">
        <f>RSQ(U6:U10,$V$6:$V$10)</f>
        <v>0.20862476002093874</v>
      </c>
      <c r="AD6" s="7">
        <v>43116</v>
      </c>
      <c r="AE6" s="2"/>
    </row>
    <row r="7" spans="1:33" x14ac:dyDescent="0.35">
      <c r="A7" s="27" t="s">
        <v>46</v>
      </c>
      <c r="B7" s="28">
        <v>43467</v>
      </c>
      <c r="C7" s="29">
        <v>0.7663888888888889</v>
      </c>
      <c r="D7" s="27" t="s">
        <v>42</v>
      </c>
      <c r="E7" s="30">
        <v>2.4359999999999999</v>
      </c>
      <c r="F7" s="30">
        <v>21.221</v>
      </c>
      <c r="G7" s="30" t="s">
        <v>43</v>
      </c>
      <c r="H7" s="30">
        <v>3.3530000000000002</v>
      </c>
      <c r="I7" s="30">
        <v>4639.4993999999997</v>
      </c>
      <c r="J7" s="30" t="s">
        <v>44</v>
      </c>
      <c r="K7" s="30">
        <v>3.5760000000000001</v>
      </c>
      <c r="L7" s="30">
        <v>794.28819999999996</v>
      </c>
      <c r="O7" s="10">
        <f t="shared" si="0"/>
        <v>2.0101738079389837</v>
      </c>
      <c r="R7" s="10">
        <f t="shared" si="1"/>
        <v>467.84025408334702</v>
      </c>
      <c r="U7" s="10">
        <f t="shared" si="2"/>
        <v>2123.0256315784009</v>
      </c>
      <c r="V7" s="3">
        <v>10</v>
      </c>
      <c r="W7" s="13" t="s">
        <v>34</v>
      </c>
      <c r="X7" s="2">
        <f>SLOPE($O11:$O15,$V$6:$V$10)</f>
        <v>-4.6320861037752793E-4</v>
      </c>
      <c r="Y7" s="2">
        <f>RSQ(O11:O15,$V$6:$V$10)</f>
        <v>0.2082767322137502</v>
      </c>
      <c r="Z7" s="2">
        <f>SLOPE($R11:$R15,$V$6:$V$10)</f>
        <v>1.3523876028683752</v>
      </c>
      <c r="AA7" s="2">
        <f>RSQ(R11:R15,$V$6:$V$10)</f>
        <v>0.94018860505519619</v>
      </c>
      <c r="AB7" s="2">
        <f>SLOPE(U11:U15,$V$6:$V$10)</f>
        <v>0.58918511696395859</v>
      </c>
      <c r="AC7" s="2">
        <f>RSQ(U11:U15,$V$6:$V$10)</f>
        <v>0.20663890192286513</v>
      </c>
      <c r="AD7" s="7">
        <v>43116</v>
      </c>
      <c r="AE7" s="2"/>
    </row>
    <row r="8" spans="1:33" x14ac:dyDescent="0.35">
      <c r="A8" s="27" t="s">
        <v>47</v>
      </c>
      <c r="B8" s="28">
        <v>43467</v>
      </c>
      <c r="C8" s="29">
        <v>0.77003472222222225</v>
      </c>
      <c r="D8" s="27" t="s">
        <v>42</v>
      </c>
      <c r="E8" s="30">
        <v>2.4460000000000002</v>
      </c>
      <c r="F8" s="30">
        <v>21.8276</v>
      </c>
      <c r="G8" s="30" t="s">
        <v>43</v>
      </c>
      <c r="H8" s="30">
        <v>3.363</v>
      </c>
      <c r="I8" s="30">
        <v>5395.0835999999999</v>
      </c>
      <c r="J8" s="30" t="s">
        <v>44</v>
      </c>
      <c r="K8" s="30">
        <v>3.5859999999999999</v>
      </c>
      <c r="L8" s="30">
        <v>791.72919999999999</v>
      </c>
      <c r="O8" s="10">
        <f t="shared" si="0"/>
        <v>2.067634409790724</v>
      </c>
      <c r="Q8" s="10">
        <f>($R$2/$P$2)*I8</f>
        <v>544.03224671715634</v>
      </c>
      <c r="U8" s="10">
        <f t="shared" si="2"/>
        <v>2116.1857684264505</v>
      </c>
      <c r="V8" s="3">
        <v>20</v>
      </c>
      <c r="W8" s="15" t="s">
        <v>35</v>
      </c>
      <c r="X8" s="2">
        <f>SLOPE($O20:$O24,$V$6:$V$10)</f>
        <v>-7.5600570949347463E-4</v>
      </c>
      <c r="Y8" s="2">
        <f>RSQ(O20:O24,$V$6:$V$10)</f>
        <v>0.64995204365576031</v>
      </c>
      <c r="Z8" s="2">
        <f>SLOPE($R20:$R24,$V$6:$V$10)</f>
        <v>2.3730740385842202</v>
      </c>
      <c r="AA8" s="2">
        <f>RSQ(R20:R24,$V$6:$V$10)</f>
        <v>0.88863973385950923</v>
      </c>
      <c r="AB8" s="2">
        <f>SLOPE($U20:$U24,$V$6:$V$10)</f>
        <v>6.0032989750259365</v>
      </c>
      <c r="AC8" s="2">
        <f>RSQ(U20:U24,$V$6:$V$10)</f>
        <v>0.92513896725232148</v>
      </c>
      <c r="AD8" s="7">
        <v>43116</v>
      </c>
      <c r="AE8" s="2"/>
    </row>
    <row r="9" spans="1:33" x14ac:dyDescent="0.35">
      <c r="A9" s="27" t="s">
        <v>48</v>
      </c>
      <c r="B9" s="28">
        <v>43467</v>
      </c>
      <c r="C9" s="29">
        <v>0.77388888888888896</v>
      </c>
      <c r="D9" s="27" t="s">
        <v>42</v>
      </c>
      <c r="E9" s="30">
        <v>2.44</v>
      </c>
      <c r="F9" s="30">
        <v>21.045100000000001</v>
      </c>
      <c r="G9" s="30" t="s">
        <v>43</v>
      </c>
      <c r="H9" s="30">
        <v>3.3530000000000002</v>
      </c>
      <c r="I9" s="30">
        <v>4615.1926000000003</v>
      </c>
      <c r="J9" s="30" t="s">
        <v>44</v>
      </c>
      <c r="K9" s="30">
        <v>3.5760000000000001</v>
      </c>
      <c r="L9" s="30">
        <v>777.32159999999999</v>
      </c>
      <c r="O9" s="10">
        <f t="shared" si="0"/>
        <v>1.9935115595615995</v>
      </c>
      <c r="R9" s="10">
        <f t="shared" si="1"/>
        <v>465.38919233992857</v>
      </c>
      <c r="U9" s="10">
        <f t="shared" si="2"/>
        <v>2077.6761895487471</v>
      </c>
      <c r="V9" s="3">
        <v>30</v>
      </c>
      <c r="W9" s="18" t="s">
        <v>36</v>
      </c>
      <c r="X9" s="2">
        <f>SLOPE($O25:$O29,$V$6:$V$10)</f>
        <v>-1.1958441396161992E-3</v>
      </c>
      <c r="Y9" s="2">
        <f>RSQ(O25:O29,$V$6:$V$10)</f>
        <v>0.95745437819896018</v>
      </c>
      <c r="Z9" s="2">
        <f>SLOPE($R25:$R29,$V$6:$V$10)</f>
        <v>4.5419539055754639</v>
      </c>
      <c r="AA9" s="2">
        <f>RSQ(R25:R29,$V$6:$V$10)</f>
        <v>0.9221412520886596</v>
      </c>
      <c r="AB9" s="2">
        <f>SLOPE(U25:U29,$V$6:$V$10)</f>
        <v>3.5206104057308494</v>
      </c>
      <c r="AC9" s="2">
        <f>RSQ(U25:U29,$V$6:$V$10)</f>
        <v>0.92106894465948674</v>
      </c>
      <c r="AD9" s="7">
        <v>43116</v>
      </c>
      <c r="AE9" s="2"/>
    </row>
    <row r="10" spans="1:33" x14ac:dyDescent="0.35">
      <c r="A10" s="27" t="s">
        <v>49</v>
      </c>
      <c r="B10" s="28">
        <v>43467</v>
      </c>
      <c r="C10" s="29">
        <v>0.77796296296296286</v>
      </c>
      <c r="D10" s="27" t="s">
        <v>42</v>
      </c>
      <c r="E10" s="30">
        <v>2.4460000000000002</v>
      </c>
      <c r="F10" s="30">
        <v>21.239799999999999</v>
      </c>
      <c r="G10" s="30" t="s">
        <v>43</v>
      </c>
      <c r="H10" s="30">
        <v>3.363</v>
      </c>
      <c r="I10" s="30">
        <v>4825.4553999999998</v>
      </c>
      <c r="J10" s="30" t="s">
        <v>44</v>
      </c>
      <c r="K10" s="30">
        <v>3.5859999999999999</v>
      </c>
      <c r="L10" s="30">
        <v>780.31659999999999</v>
      </c>
      <c r="O10" s="10">
        <f t="shared" si="0"/>
        <v>2.0119546508582262</v>
      </c>
      <c r="R10" s="10">
        <f t="shared" si="1"/>
        <v>486.59178195041017</v>
      </c>
      <c r="U10" s="10">
        <f t="shared" si="2"/>
        <v>2085.6814221161922</v>
      </c>
      <c r="V10" s="3">
        <v>40</v>
      </c>
      <c r="W10" s="20" t="s">
        <v>37</v>
      </c>
      <c r="X10" s="2">
        <f>SLOPE($O34:$O38,$V$6:$V$10)</f>
        <v>1.4208853079069606E-5</v>
      </c>
      <c r="Y10" s="2">
        <f>RSQ(O34:O38,$V$6:$V$10)</f>
        <v>7.3991428997335071E-4</v>
      </c>
      <c r="Z10" s="2">
        <f>SLOPE($R34:$R38,$V$6:$V$10)</f>
        <v>1.9873309010467943</v>
      </c>
      <c r="AA10" s="2">
        <f>RSQ(R34:R38,$V$6:$V$10)</f>
        <v>0.98800872493799996</v>
      </c>
      <c r="AB10" s="2">
        <f>SLOPE(U34:U38,$V$6:$V$10)</f>
        <v>2.1107780266800522</v>
      </c>
      <c r="AC10" s="2">
        <f>RSQ(U34:U38,$V$6:$V$10)</f>
        <v>0.93370759510871015</v>
      </c>
      <c r="AD10" s="7">
        <v>43116</v>
      </c>
      <c r="AE10" s="2"/>
    </row>
    <row r="11" spans="1:33" x14ac:dyDescent="0.35">
      <c r="A11" s="27" t="s">
        <v>50</v>
      </c>
      <c r="B11" s="28">
        <v>43467</v>
      </c>
      <c r="C11" s="29">
        <v>0.78203703703703698</v>
      </c>
      <c r="D11" s="27" t="s">
        <v>42</v>
      </c>
      <c r="E11" s="30">
        <v>2.4430000000000001</v>
      </c>
      <c r="F11" s="30">
        <v>21.509699999999999</v>
      </c>
      <c r="G11" s="30" t="s">
        <v>43</v>
      </c>
      <c r="H11" s="30">
        <v>3.36</v>
      </c>
      <c r="I11" s="30">
        <v>4219.6545999999998</v>
      </c>
      <c r="J11" s="30" t="s">
        <v>44</v>
      </c>
      <c r="K11" s="30">
        <v>3.5859999999999999</v>
      </c>
      <c r="L11" s="30">
        <v>782.96460000000002</v>
      </c>
      <c r="O11" s="12">
        <f t="shared" si="0"/>
        <v>2.0375211138318248</v>
      </c>
      <c r="R11" s="12">
        <f t="shared" si="1"/>
        <v>425.50372572695323</v>
      </c>
      <c r="U11" s="12">
        <f t="shared" si="2"/>
        <v>2092.759170309379</v>
      </c>
      <c r="V11" s="3"/>
      <c r="W11" s="21" t="s">
        <v>38</v>
      </c>
      <c r="X11" s="2">
        <f>SLOPE($O39:$O43,$V$6:$V$10)</f>
        <v>-4.8529864063112079E-3</v>
      </c>
      <c r="Y11" s="2">
        <f>RSQ(O39:O43,$V$6:$V$10)</f>
        <v>0.97014163038703372</v>
      </c>
      <c r="Z11" s="2">
        <f>SLOPE($R39:$R43,$V$6:$V$10)</f>
        <v>4.1330331350027167</v>
      </c>
      <c r="AA11" s="2">
        <f>RSQ(R39:R43,$V$6:$V$10)</f>
        <v>0.94067114283790276</v>
      </c>
      <c r="AB11" s="2">
        <f>SLOPE($U39:$U43,$V$6:$V$10)</f>
        <v>-5.6370736176099855E-2</v>
      </c>
      <c r="AC11" s="2">
        <f>RSQ(U39:U43,$V$6:$V$10)</f>
        <v>1.0805938917878915E-3</v>
      </c>
      <c r="AD11" s="7">
        <v>43116</v>
      </c>
      <c r="AE11" s="2"/>
    </row>
    <row r="12" spans="1:33" x14ac:dyDescent="0.35">
      <c r="A12" s="27" t="s">
        <v>51</v>
      </c>
      <c r="B12" s="28">
        <v>43467</v>
      </c>
      <c r="C12" s="29">
        <v>0.78611111111111109</v>
      </c>
      <c r="D12" s="27" t="s">
        <v>42</v>
      </c>
      <c r="E12" s="30">
        <v>2.4460000000000002</v>
      </c>
      <c r="F12" s="30">
        <v>21.052600000000002</v>
      </c>
      <c r="G12" s="30" t="s">
        <v>43</v>
      </c>
      <c r="H12" s="30">
        <v>3.363</v>
      </c>
      <c r="I12" s="30">
        <v>4391.1952000000001</v>
      </c>
      <c r="J12" s="30" t="s">
        <v>44</v>
      </c>
      <c r="K12" s="30">
        <v>3.5859999999999999</v>
      </c>
      <c r="L12" s="30">
        <v>790.58119999999997</v>
      </c>
      <c r="O12" s="12">
        <f t="shared" si="0"/>
        <v>1.9942220022155528</v>
      </c>
      <c r="R12" s="12">
        <f t="shared" si="1"/>
        <v>442.80162598955695</v>
      </c>
      <c r="U12" s="12">
        <f t="shared" si="2"/>
        <v>2113.1173186810656</v>
      </c>
      <c r="V12" s="3"/>
      <c r="W12" s="23" t="s">
        <v>39</v>
      </c>
      <c r="X12" s="2">
        <f>SLOPE($O48:$O52,$V$6:$V$10)</f>
        <v>-2.7533780174202748E-3</v>
      </c>
      <c r="Y12" s="2">
        <f>RSQ(O48:O52,$V$6:$V$10)</f>
        <v>0.85675221686291858</v>
      </c>
      <c r="Z12" s="2">
        <f>SLOPE($R48:$R52,$V$6:$V$10)</f>
        <v>2.7578875458036873</v>
      </c>
      <c r="AA12" s="2">
        <f>RSQ(R48:R52,$V$6:$V$10)</f>
        <v>0.9799968557995844</v>
      </c>
      <c r="AB12" s="2">
        <f>SLOPE(U48:U52,$V$6:$V$10)</f>
        <v>-0.22095511032400736</v>
      </c>
      <c r="AC12" s="2">
        <f>RSQ(U48:U52,$V$6:$V$10)</f>
        <v>1.4883332602174431E-2</v>
      </c>
      <c r="AD12" s="7">
        <v>43116</v>
      </c>
      <c r="AE12" s="2"/>
    </row>
    <row r="13" spans="1:33" x14ac:dyDescent="0.35">
      <c r="A13" s="27" t="s">
        <v>52</v>
      </c>
      <c r="B13" s="28">
        <v>43467</v>
      </c>
      <c r="C13" s="29">
        <v>0.79018518518518521</v>
      </c>
      <c r="D13" s="27" t="s">
        <v>42</v>
      </c>
      <c r="E13" s="30">
        <v>2.4460000000000002</v>
      </c>
      <c r="F13" s="30">
        <v>21.236000000000001</v>
      </c>
      <c r="G13" s="30" t="s">
        <v>43</v>
      </c>
      <c r="H13" s="30">
        <v>3.363</v>
      </c>
      <c r="I13" s="30">
        <v>4609.8519999999999</v>
      </c>
      <c r="J13" s="30" t="s">
        <v>44</v>
      </c>
      <c r="K13" s="30">
        <v>3.5859999999999999</v>
      </c>
      <c r="L13" s="30">
        <v>776.13800000000003</v>
      </c>
      <c r="O13" s="12">
        <f t="shared" si="0"/>
        <v>2.0115946932468902</v>
      </c>
      <c r="R13" s="12">
        <f t="shared" si="1"/>
        <v>464.85065413881193</v>
      </c>
      <c r="U13" s="12">
        <f t="shared" si="2"/>
        <v>2074.5125857868684</v>
      </c>
      <c r="V13" s="3"/>
      <c r="W13" s="25" t="s">
        <v>40</v>
      </c>
      <c r="X13" s="2">
        <f>SLOPE($O53:$O57,$V$6:$V$10)</f>
        <v>-3.0403156561712242E-3</v>
      </c>
      <c r="Y13" s="2">
        <f>RSQ(O53:O57,$V$6:$V$10)</f>
        <v>0.97878382211784731</v>
      </c>
      <c r="Z13" s="2">
        <f>SLOPE($R53:$R57,$V$6:$V$10)</f>
        <v>4.5848301418598085</v>
      </c>
      <c r="AA13" s="2">
        <f>RSQ(R53:R57,$V$6:$V$10)</f>
        <v>0.83414600489185087</v>
      </c>
      <c r="AB13" s="2">
        <f>SLOPE(U53:U57,$V$6:$V$10)</f>
        <v>-3.1191967722712617</v>
      </c>
      <c r="AC13" s="2">
        <f>RSQ(U53:U57,$V$6:$V$10)</f>
        <v>0.54295444449797592</v>
      </c>
      <c r="AD13" s="7">
        <v>43116</v>
      </c>
      <c r="AE13" s="2"/>
    </row>
    <row r="14" spans="1:33" x14ac:dyDescent="0.35">
      <c r="A14" s="27" t="s">
        <v>53</v>
      </c>
      <c r="B14" s="28">
        <v>43467</v>
      </c>
      <c r="C14" s="29">
        <v>0.7938425925925926</v>
      </c>
      <c r="D14" s="27" t="s">
        <v>42</v>
      </c>
      <c r="E14" s="30">
        <v>2.4430000000000001</v>
      </c>
      <c r="F14" s="30">
        <v>21.2638</v>
      </c>
      <c r="G14" s="30" t="s">
        <v>43</v>
      </c>
      <c r="H14" s="30">
        <v>3.36</v>
      </c>
      <c r="I14" s="30">
        <v>4952.9340000000002</v>
      </c>
      <c r="J14" s="30" t="s">
        <v>44</v>
      </c>
      <c r="K14" s="30">
        <v>3.5830000000000002</v>
      </c>
      <c r="L14" s="30">
        <v>795.14959999999996</v>
      </c>
      <c r="O14" s="12">
        <f t="shared" si="0"/>
        <v>2.014228067350877</v>
      </c>
      <c r="Q14" s="12">
        <f>($R$2/$P$2)*I14</f>
        <v>499.44653533483557</v>
      </c>
      <c r="U14" s="12">
        <f t="shared" si="2"/>
        <v>2125.3280380336923</v>
      </c>
      <c r="AD14" s="7">
        <v>43116</v>
      </c>
    </row>
    <row r="15" spans="1:33" x14ac:dyDescent="0.35">
      <c r="A15" s="27" t="s">
        <v>54</v>
      </c>
      <c r="B15" s="28">
        <v>43467</v>
      </c>
      <c r="C15" s="29">
        <v>0.79791666666666661</v>
      </c>
      <c r="D15" s="27" t="s">
        <v>42</v>
      </c>
      <c r="E15" s="30">
        <v>2.44</v>
      </c>
      <c r="F15" s="30">
        <v>21.159600000000001</v>
      </c>
      <c r="G15" s="30" t="s">
        <v>43</v>
      </c>
      <c r="H15" s="30">
        <v>3.36</v>
      </c>
      <c r="I15" s="30">
        <v>4755.0347000000002</v>
      </c>
      <c r="J15" s="30" t="s">
        <v>44</v>
      </c>
      <c r="K15" s="30">
        <v>3.5830000000000002</v>
      </c>
      <c r="L15" s="30">
        <v>791.702</v>
      </c>
      <c r="O15" s="12">
        <f t="shared" si="0"/>
        <v>2.0043576507452863</v>
      </c>
      <c r="R15" s="12">
        <f t="shared" si="1"/>
        <v>479.49066276916255</v>
      </c>
      <c r="U15" s="12">
        <f t="shared" si="2"/>
        <v>2116.1130664812636</v>
      </c>
      <c r="AD15" s="7">
        <v>43116</v>
      </c>
    </row>
    <row r="16" spans="1:33" x14ac:dyDescent="0.35">
      <c r="A16" s="5" t="s">
        <v>41</v>
      </c>
      <c r="B16" s="7">
        <v>43467</v>
      </c>
      <c r="C16" s="8">
        <v>0.80156250000000007</v>
      </c>
      <c r="D16" s="5" t="s">
        <v>42</v>
      </c>
      <c r="E16" s="9">
        <v>2.4460000000000002</v>
      </c>
      <c r="F16" s="9">
        <v>40.936500000000002</v>
      </c>
      <c r="G16" s="9" t="s">
        <v>43</v>
      </c>
      <c r="H16" s="9">
        <v>3.363</v>
      </c>
      <c r="I16" s="9">
        <v>4047.9486000000002</v>
      </c>
      <c r="J16" s="9" t="s">
        <v>44</v>
      </c>
      <c r="K16" s="9">
        <v>3.5859999999999999</v>
      </c>
      <c r="L16" s="9">
        <v>965.22349999999994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43116</v>
      </c>
    </row>
    <row r="17" spans="1:30" x14ac:dyDescent="0.35">
      <c r="A17" s="5" t="s">
        <v>41</v>
      </c>
      <c r="B17" s="7">
        <v>43467</v>
      </c>
      <c r="C17" s="8">
        <v>0.80563657407407396</v>
      </c>
      <c r="D17" s="5" t="s">
        <v>42</v>
      </c>
      <c r="E17" s="9">
        <v>2.44</v>
      </c>
      <c r="F17" s="9">
        <v>41.630200000000002</v>
      </c>
      <c r="G17" s="9" t="s">
        <v>43</v>
      </c>
      <c r="H17" s="9">
        <v>3.36</v>
      </c>
      <c r="I17" s="9">
        <v>4015.4526000000001</v>
      </c>
      <c r="J17" s="9" t="s">
        <v>44</v>
      </c>
      <c r="K17" s="9">
        <v>3.5830000000000002</v>
      </c>
      <c r="L17" s="9">
        <v>975.85619999999994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43116</v>
      </c>
    </row>
    <row r="18" spans="1:30" x14ac:dyDescent="0.35">
      <c r="A18" s="5" t="s">
        <v>41</v>
      </c>
      <c r="B18" s="7">
        <v>43467</v>
      </c>
      <c r="C18" s="8">
        <v>0.80929398148148157</v>
      </c>
      <c r="D18" s="5" t="s">
        <v>42</v>
      </c>
      <c r="E18" s="9">
        <v>2.4430000000000001</v>
      </c>
      <c r="F18" s="9">
        <v>41.708799999999997</v>
      </c>
      <c r="G18" s="9" t="s">
        <v>43</v>
      </c>
      <c r="H18" s="9">
        <v>3.36</v>
      </c>
      <c r="I18" s="9">
        <v>4049.7253999999998</v>
      </c>
      <c r="J18" s="9" t="s">
        <v>44</v>
      </c>
      <c r="K18" s="9">
        <v>3.5859999999999999</v>
      </c>
      <c r="L18" s="9">
        <v>973.82619999999997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43116</v>
      </c>
    </row>
    <row r="19" spans="1:30" x14ac:dyDescent="0.35">
      <c r="A19" s="5" t="s">
        <v>41</v>
      </c>
      <c r="B19" s="7">
        <v>43467</v>
      </c>
      <c r="C19" s="8">
        <v>0.81295138888888896</v>
      </c>
      <c r="D19" s="5" t="s">
        <v>42</v>
      </c>
      <c r="E19" s="9">
        <v>2.4460000000000002</v>
      </c>
      <c r="F19" s="9">
        <v>41.342799999999997</v>
      </c>
      <c r="G19" s="9" t="s">
        <v>43</v>
      </c>
      <c r="H19" s="9">
        <v>3.363</v>
      </c>
      <c r="I19" s="9">
        <v>4039.5115000000001</v>
      </c>
      <c r="J19" s="9" t="s">
        <v>44</v>
      </c>
      <c r="K19" s="9">
        <v>3.5859999999999999</v>
      </c>
      <c r="L19" s="9">
        <v>963.82460000000003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43116</v>
      </c>
    </row>
    <row r="20" spans="1:30" x14ac:dyDescent="0.35">
      <c r="A20" s="27" t="s">
        <v>55</v>
      </c>
      <c r="B20" s="28">
        <v>43467</v>
      </c>
      <c r="C20" s="29">
        <v>0.81702546296296286</v>
      </c>
      <c r="D20" s="27" t="s">
        <v>42</v>
      </c>
      <c r="E20" s="30">
        <v>2.4460000000000002</v>
      </c>
      <c r="F20" s="30">
        <v>21.520399999999999</v>
      </c>
      <c r="G20" s="30" t="s">
        <v>43</v>
      </c>
      <c r="H20" s="30">
        <v>3.363</v>
      </c>
      <c r="I20" s="30">
        <v>4236.1840000000002</v>
      </c>
      <c r="J20" s="30" t="s">
        <v>44</v>
      </c>
      <c r="K20" s="30">
        <v>3.59</v>
      </c>
      <c r="L20" s="30">
        <v>790.26880000000006</v>
      </c>
      <c r="O20" s="14">
        <f t="shared" ref="O20:O29" si="3">($O$2/$M$2)*F20</f>
        <v>2.038534678684798</v>
      </c>
      <c r="P20" s="3"/>
      <c r="R20" s="14">
        <f t="shared" ref="R20:R29" si="4">($R$2/$P$2)*I20</f>
        <v>427.17052596316955</v>
      </c>
      <c r="S20" s="3"/>
      <c r="U20" s="14">
        <f>($S$2/$U$2)*L20</f>
        <v>2112.2823154576704</v>
      </c>
      <c r="AD20" s="7">
        <v>43116</v>
      </c>
    </row>
    <row r="21" spans="1:30" x14ac:dyDescent="0.35">
      <c r="A21" s="27" t="s">
        <v>56</v>
      </c>
      <c r="B21" s="28">
        <v>43467</v>
      </c>
      <c r="C21" s="29">
        <v>0.82067129629629632</v>
      </c>
      <c r="D21" s="27" t="s">
        <v>42</v>
      </c>
      <c r="E21" s="30">
        <v>2.44</v>
      </c>
      <c r="F21" s="30">
        <v>21.665099999999999</v>
      </c>
      <c r="G21" s="30" t="s">
        <v>43</v>
      </c>
      <c r="H21" s="30">
        <v>3.3559999999999999</v>
      </c>
      <c r="I21" s="30">
        <v>4739.2921999999999</v>
      </c>
      <c r="J21" s="30" t="s">
        <v>44</v>
      </c>
      <c r="K21" s="30">
        <v>3.58</v>
      </c>
      <c r="L21" s="30">
        <v>816.18629999999996</v>
      </c>
      <c r="O21" s="14">
        <f t="shared" si="3"/>
        <v>2.0522414856217366</v>
      </c>
      <c r="P21" s="3"/>
      <c r="R21" s="14">
        <f t="shared" si="4"/>
        <v>477.90321236451172</v>
      </c>
      <c r="S21" s="3"/>
      <c r="U21" s="14">
        <f t="shared" ref="U21:U29" si="5">($S$2/$U$2)*L21</f>
        <v>2181.5563104716125</v>
      </c>
      <c r="AD21" s="7">
        <v>43116</v>
      </c>
    </row>
    <row r="22" spans="1:30" x14ac:dyDescent="0.35">
      <c r="A22" s="27" t="s">
        <v>57</v>
      </c>
      <c r="B22" s="28">
        <v>43467</v>
      </c>
      <c r="C22" s="29">
        <v>0.8243287037037037</v>
      </c>
      <c r="D22" s="27" t="s">
        <v>42</v>
      </c>
      <c r="E22" s="30">
        <v>2.4430000000000001</v>
      </c>
      <c r="F22" s="30">
        <v>21.389199999999999</v>
      </c>
      <c r="G22" s="30" t="s">
        <v>43</v>
      </c>
      <c r="H22" s="30">
        <v>3.363</v>
      </c>
      <c r="I22" s="30">
        <v>4909.6814999999997</v>
      </c>
      <c r="J22" s="30" t="s">
        <v>44</v>
      </c>
      <c r="K22" s="30">
        <v>3.5859999999999999</v>
      </c>
      <c r="L22" s="30">
        <v>820.38580000000002</v>
      </c>
      <c r="O22" s="14">
        <f t="shared" si="3"/>
        <v>2.0261066685249753</v>
      </c>
      <c r="P22" s="3"/>
      <c r="R22" s="14">
        <f t="shared" si="4"/>
        <v>495.08501723877976</v>
      </c>
      <c r="S22" s="3"/>
      <c r="U22" s="14">
        <f t="shared" si="5"/>
        <v>2192.7810096926428</v>
      </c>
      <c r="AD22" s="7">
        <v>43116</v>
      </c>
    </row>
    <row r="23" spans="1:30" x14ac:dyDescent="0.35">
      <c r="A23" s="27" t="s">
        <v>58</v>
      </c>
      <c r="B23" s="28">
        <v>43467</v>
      </c>
      <c r="C23" s="29">
        <v>0.82840277777777782</v>
      </c>
      <c r="D23" s="27" t="s">
        <v>42</v>
      </c>
      <c r="E23" s="30">
        <v>2.44</v>
      </c>
      <c r="F23" s="30">
        <v>21.298200000000001</v>
      </c>
      <c r="G23" s="30" t="s">
        <v>43</v>
      </c>
      <c r="H23" s="30">
        <v>3.3559999999999999</v>
      </c>
      <c r="I23" s="30">
        <v>5193.3746000000001</v>
      </c>
      <c r="J23" s="30" t="s">
        <v>44</v>
      </c>
      <c r="K23" s="30">
        <v>3.58</v>
      </c>
      <c r="L23" s="30">
        <v>870.23789999999997</v>
      </c>
      <c r="O23" s="14">
        <f t="shared" si="3"/>
        <v>2.0174866309903425</v>
      </c>
      <c r="P23" s="3"/>
      <c r="R23" s="14">
        <f t="shared" si="4"/>
        <v>523.69220964097997</v>
      </c>
      <c r="S23" s="3"/>
      <c r="U23" s="14">
        <f t="shared" si="5"/>
        <v>2326.0289744590959</v>
      </c>
      <c r="AD23" s="7">
        <v>43116</v>
      </c>
    </row>
    <row r="24" spans="1:30" x14ac:dyDescent="0.35">
      <c r="A24" s="27" t="s">
        <v>59</v>
      </c>
      <c r="B24" s="28">
        <v>43467</v>
      </c>
      <c r="C24" s="29">
        <v>0.83248842592592587</v>
      </c>
      <c r="D24" s="27" t="s">
        <v>42</v>
      </c>
      <c r="E24" s="30">
        <v>2.44</v>
      </c>
      <c r="F24" s="30">
        <v>21.3048</v>
      </c>
      <c r="G24" s="30" t="s">
        <v>43</v>
      </c>
      <c r="H24" s="30">
        <v>3.3559999999999999</v>
      </c>
      <c r="I24" s="30">
        <v>5185.8131999999996</v>
      </c>
      <c r="J24" s="30" t="s">
        <v>44</v>
      </c>
      <c r="K24" s="30">
        <v>3.58</v>
      </c>
      <c r="L24" s="30">
        <v>875.54380000000003</v>
      </c>
      <c r="O24" s="14">
        <f t="shared" si="3"/>
        <v>2.0181118205258213</v>
      </c>
      <c r="P24" s="3"/>
      <c r="R24" s="14">
        <f t="shared" si="4"/>
        <v>522.92972925414642</v>
      </c>
      <c r="S24" s="3"/>
      <c r="U24" s="14">
        <f t="shared" si="5"/>
        <v>2340.2109322152255</v>
      </c>
      <c r="AD24" s="7">
        <v>43116</v>
      </c>
    </row>
    <row r="25" spans="1:30" x14ac:dyDescent="0.35">
      <c r="A25" s="27" t="s">
        <v>60</v>
      </c>
      <c r="B25" s="28">
        <v>43467</v>
      </c>
      <c r="C25" s="29">
        <v>0.83613425925925933</v>
      </c>
      <c r="D25" s="27" t="s">
        <v>42</v>
      </c>
      <c r="E25" s="30">
        <v>2.4430000000000001</v>
      </c>
      <c r="F25" s="30">
        <v>21.3751</v>
      </c>
      <c r="G25" s="30" t="s">
        <v>43</v>
      </c>
      <c r="H25" s="30">
        <v>3.36</v>
      </c>
      <c r="I25" s="30">
        <v>4196.4310999999998</v>
      </c>
      <c r="J25" s="30" t="s">
        <v>44</v>
      </c>
      <c r="K25" s="30">
        <v>3.5830000000000002</v>
      </c>
      <c r="L25" s="30">
        <v>759.46960000000001</v>
      </c>
      <c r="O25" s="17">
        <f t="shared" si="3"/>
        <v>2.0247710363355433</v>
      </c>
      <c r="P25" s="3"/>
      <c r="R25" s="17">
        <f t="shared" si="4"/>
        <v>423.16190235249508</v>
      </c>
      <c r="S25" s="3"/>
      <c r="U25" s="17">
        <f t="shared" si="5"/>
        <v>2029.9601922886375</v>
      </c>
      <c r="AD25" s="7">
        <v>43116</v>
      </c>
    </row>
    <row r="26" spans="1:30" x14ac:dyDescent="0.35">
      <c r="A26" s="27" t="s">
        <v>61</v>
      </c>
      <c r="B26" s="28">
        <v>43467</v>
      </c>
      <c r="C26" s="29">
        <v>0.83978009259259256</v>
      </c>
      <c r="D26" s="27" t="s">
        <v>42</v>
      </c>
      <c r="E26" s="30">
        <v>2.4430000000000001</v>
      </c>
      <c r="F26" s="30">
        <v>21.326899999999998</v>
      </c>
      <c r="G26" s="30" t="s">
        <v>43</v>
      </c>
      <c r="H26" s="30">
        <v>3.36</v>
      </c>
      <c r="I26" s="30">
        <v>5029.4620999999997</v>
      </c>
      <c r="J26" s="30" t="s">
        <v>44</v>
      </c>
      <c r="K26" s="30">
        <v>3.5830000000000002</v>
      </c>
      <c r="L26" s="30">
        <v>787.73289999999997</v>
      </c>
      <c r="O26" s="17">
        <f t="shared" si="3"/>
        <v>2.0202052582128034</v>
      </c>
      <c r="P26" s="3"/>
      <c r="R26" s="17">
        <f t="shared" si="4"/>
        <v>507.16351569450876</v>
      </c>
      <c r="S26" s="3"/>
      <c r="U26" s="17">
        <f t="shared" si="5"/>
        <v>2105.504195501816</v>
      </c>
      <c r="AD26" s="7">
        <v>43116</v>
      </c>
    </row>
    <row r="27" spans="1:30" x14ac:dyDescent="0.35">
      <c r="A27" s="27" t="s">
        <v>62</v>
      </c>
      <c r="B27" s="28">
        <v>43467</v>
      </c>
      <c r="C27" s="29">
        <v>0.84343749999999995</v>
      </c>
      <c r="D27" s="27" t="s">
        <v>42</v>
      </c>
      <c r="E27" s="30">
        <v>2.4460000000000002</v>
      </c>
      <c r="F27" s="30">
        <v>21.094200000000001</v>
      </c>
      <c r="G27" s="30" t="s">
        <v>43</v>
      </c>
      <c r="H27" s="30">
        <v>3.363</v>
      </c>
      <c r="I27" s="30">
        <v>5587.8856999999998</v>
      </c>
      <c r="J27" s="30" t="s">
        <v>44</v>
      </c>
      <c r="K27" s="30">
        <v>3.59</v>
      </c>
      <c r="L27" s="30">
        <v>818.21500000000003</v>
      </c>
      <c r="O27" s="17">
        <f t="shared" si="3"/>
        <v>1.9981625908028136</v>
      </c>
      <c r="P27" s="3"/>
      <c r="R27" s="17">
        <f t="shared" si="4"/>
        <v>563.4741251775356</v>
      </c>
      <c r="S27" s="3"/>
      <c r="T27" s="17">
        <f>($S$2/$U$2)*L27</f>
        <v>2186.9787529789837</v>
      </c>
      <c r="AD27" s="7">
        <v>43116</v>
      </c>
    </row>
    <row r="28" spans="1:30" x14ac:dyDescent="0.35">
      <c r="A28" s="27" t="s">
        <v>63</v>
      </c>
      <c r="B28" s="28">
        <v>43467</v>
      </c>
      <c r="C28" s="29">
        <v>0.8470833333333333</v>
      </c>
      <c r="D28" s="27" t="s">
        <v>42</v>
      </c>
      <c r="E28" s="30">
        <v>2.44</v>
      </c>
      <c r="F28" s="30">
        <v>21.2318</v>
      </c>
      <c r="G28" s="30" t="s">
        <v>43</v>
      </c>
      <c r="H28" s="30">
        <v>3.3559999999999999</v>
      </c>
      <c r="I28" s="30">
        <v>5799.2001</v>
      </c>
      <c r="J28" s="30" t="s">
        <v>44</v>
      </c>
      <c r="K28" s="30">
        <v>3.5830000000000002</v>
      </c>
      <c r="L28" s="30">
        <v>809.46960000000001</v>
      </c>
      <c r="N28" s="17">
        <f>($O$2/$M$2)*F28</f>
        <v>2.0111968453606761</v>
      </c>
      <c r="P28" s="3"/>
      <c r="R28" s="17">
        <f t="shared" si="4"/>
        <v>584.78275657588654</v>
      </c>
      <c r="S28" s="3"/>
      <c r="U28" s="17">
        <f t="shared" si="5"/>
        <v>2163.603473882044</v>
      </c>
      <c r="AD28" s="7">
        <v>43116</v>
      </c>
    </row>
    <row r="29" spans="1:30" x14ac:dyDescent="0.35">
      <c r="A29" s="27" t="s">
        <v>64</v>
      </c>
      <c r="B29" s="28">
        <v>43467</v>
      </c>
      <c r="C29" s="29">
        <v>0.85115740740740742</v>
      </c>
      <c r="D29" s="27" t="s">
        <v>42</v>
      </c>
      <c r="E29" s="30">
        <v>2.44</v>
      </c>
      <c r="F29" s="30">
        <v>20.8993</v>
      </c>
      <c r="G29" s="30" t="s">
        <v>43</v>
      </c>
      <c r="H29" s="30">
        <v>3.3559999999999999</v>
      </c>
      <c r="I29" s="30">
        <v>6063.6548000000003</v>
      </c>
      <c r="J29" s="30" t="s">
        <v>44</v>
      </c>
      <c r="K29" s="30">
        <v>3.58</v>
      </c>
      <c r="L29" s="30">
        <v>814.45960000000002</v>
      </c>
      <c r="O29" s="17">
        <f t="shared" si="3"/>
        <v>1.9797005543687478</v>
      </c>
      <c r="P29" s="3"/>
      <c r="R29" s="17">
        <f t="shared" si="4"/>
        <v>611.44997719057938</v>
      </c>
      <c r="S29" s="3"/>
      <c r="U29" s="17">
        <f t="shared" si="5"/>
        <v>2176.9410733850659</v>
      </c>
      <c r="AD29" s="7">
        <v>43116</v>
      </c>
    </row>
    <row r="30" spans="1:30" x14ac:dyDescent="0.35">
      <c r="A30" s="5" t="s">
        <v>41</v>
      </c>
      <c r="B30" s="7">
        <v>43467</v>
      </c>
      <c r="C30" s="8">
        <v>0.85481481481481481</v>
      </c>
      <c r="D30" s="5" t="s">
        <v>42</v>
      </c>
      <c r="E30" s="9">
        <v>2.4430000000000001</v>
      </c>
      <c r="F30" s="9">
        <v>41.7196</v>
      </c>
      <c r="G30" s="9" t="s">
        <v>43</v>
      </c>
      <c r="H30" s="9">
        <v>3.363</v>
      </c>
      <c r="I30" s="9">
        <v>3987.4421000000002</v>
      </c>
      <c r="J30" s="9" t="s">
        <v>44</v>
      </c>
      <c r="K30" s="9">
        <v>3.5859999999999999</v>
      </c>
      <c r="L30" s="9">
        <v>972.3528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43116</v>
      </c>
    </row>
    <row r="31" spans="1:30" x14ac:dyDescent="0.35">
      <c r="A31" s="5" t="s">
        <v>41</v>
      </c>
      <c r="B31" s="7">
        <v>43467</v>
      </c>
      <c r="C31" s="8">
        <v>0.85847222222222219</v>
      </c>
      <c r="D31" s="5" t="s">
        <v>42</v>
      </c>
      <c r="E31" s="9">
        <v>2.4430000000000001</v>
      </c>
      <c r="F31" s="9">
        <v>41.633200000000002</v>
      </c>
      <c r="G31" s="9" t="s">
        <v>43</v>
      </c>
      <c r="H31" s="9">
        <v>3.36</v>
      </c>
      <c r="I31" s="9">
        <v>4058.4422</v>
      </c>
      <c r="J31" s="9" t="s">
        <v>44</v>
      </c>
      <c r="K31" s="9">
        <v>3.5830000000000002</v>
      </c>
      <c r="L31" s="9">
        <v>972.64260000000002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43116</v>
      </c>
    </row>
    <row r="32" spans="1:30" x14ac:dyDescent="0.35">
      <c r="A32" s="5" t="s">
        <v>41</v>
      </c>
      <c r="B32" s="7">
        <v>43467</v>
      </c>
      <c r="C32" s="8">
        <v>0.86254629629629631</v>
      </c>
      <c r="D32" s="5" t="s">
        <v>42</v>
      </c>
      <c r="E32" s="9">
        <v>2.4460000000000002</v>
      </c>
      <c r="F32" s="9">
        <v>42.082900000000002</v>
      </c>
      <c r="G32" s="9" t="s">
        <v>43</v>
      </c>
      <c r="H32" s="9">
        <v>3.363</v>
      </c>
      <c r="I32" s="9">
        <v>4036.3825999999999</v>
      </c>
      <c r="J32" s="9" t="s">
        <v>44</v>
      </c>
      <c r="K32" s="9">
        <v>3.59</v>
      </c>
      <c r="L32" s="9">
        <v>975.84379999999999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43116</v>
      </c>
    </row>
    <row r="33" spans="1:30" x14ac:dyDescent="0.35">
      <c r="A33" s="5" t="s">
        <v>41</v>
      </c>
      <c r="B33" s="7">
        <v>43467</v>
      </c>
      <c r="C33" s="8">
        <v>0.86619212962962966</v>
      </c>
      <c r="D33" s="5" t="s">
        <v>42</v>
      </c>
      <c r="E33" s="9">
        <v>2.4430000000000001</v>
      </c>
      <c r="F33" s="9">
        <v>41.884799999999998</v>
      </c>
      <c r="G33" s="9" t="s">
        <v>43</v>
      </c>
      <c r="H33" s="9">
        <v>3.36</v>
      </c>
      <c r="I33" s="9">
        <v>4064.7602999999999</v>
      </c>
      <c r="J33" s="9" t="s">
        <v>44</v>
      </c>
      <c r="K33" s="9">
        <v>3.5859999999999999</v>
      </c>
      <c r="L33" s="9">
        <v>975.95719999999994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43116</v>
      </c>
    </row>
    <row r="34" spans="1:30" x14ac:dyDescent="0.35">
      <c r="A34" s="27" t="s">
        <v>65</v>
      </c>
      <c r="B34" s="28">
        <v>43467</v>
      </c>
      <c r="C34" s="29">
        <v>0.86984953703703705</v>
      </c>
      <c r="D34" s="27" t="s">
        <v>42</v>
      </c>
      <c r="E34" s="30">
        <v>2.44</v>
      </c>
      <c r="F34" s="30">
        <v>21.503799999999998</v>
      </c>
      <c r="G34" s="30" t="s">
        <v>43</v>
      </c>
      <c r="H34" s="30">
        <v>3.36</v>
      </c>
      <c r="I34" s="30">
        <v>4376.2205000000004</v>
      </c>
      <c r="J34" s="30" t="s">
        <v>44</v>
      </c>
      <c r="K34" s="30">
        <v>3.5830000000000002</v>
      </c>
      <c r="L34" s="30">
        <v>761.78049999999996</v>
      </c>
      <c r="O34" s="19">
        <f t="shared" ref="O34:O40" si="6">($O$2/$M$2)*F34</f>
        <v>2.0369622322773813</v>
      </c>
      <c r="R34" s="19">
        <f t="shared" ref="R34:R42" si="7">($R$2/$P$2)*I34</f>
        <v>441.29159940073538</v>
      </c>
      <c r="U34" s="19">
        <f t="shared" ref="U34:U41" si="8">($S$2/$U$2)*L34</f>
        <v>2036.1369174773213</v>
      </c>
      <c r="AD34" s="7">
        <v>43116</v>
      </c>
    </row>
    <row r="35" spans="1:30" x14ac:dyDescent="0.35">
      <c r="A35" s="27" t="s">
        <v>66</v>
      </c>
      <c r="B35" s="28">
        <v>43467</v>
      </c>
      <c r="C35" s="29">
        <v>0.87392361111111105</v>
      </c>
      <c r="D35" s="27" t="s">
        <v>42</v>
      </c>
      <c r="E35" s="30">
        <v>2.4460000000000002</v>
      </c>
      <c r="F35" s="30">
        <v>21.2972</v>
      </c>
      <c r="G35" s="30" t="s">
        <v>43</v>
      </c>
      <c r="H35" s="30">
        <v>3.363</v>
      </c>
      <c r="I35" s="30">
        <v>4521.2880999999998</v>
      </c>
      <c r="J35" s="30" t="s">
        <v>44</v>
      </c>
      <c r="K35" s="30">
        <v>3.59</v>
      </c>
      <c r="L35" s="30">
        <v>765.79539999999997</v>
      </c>
      <c r="O35" s="19">
        <f t="shared" si="6"/>
        <v>2.0173919053031488</v>
      </c>
      <c r="R35" s="19">
        <f t="shared" si="7"/>
        <v>455.92000151740797</v>
      </c>
      <c r="U35" s="19">
        <f t="shared" si="8"/>
        <v>2046.8682057027088</v>
      </c>
      <c r="AD35" s="7">
        <v>43116</v>
      </c>
    </row>
    <row r="36" spans="1:30" x14ac:dyDescent="0.35">
      <c r="A36" s="27" t="s">
        <v>67</v>
      </c>
      <c r="B36" s="28">
        <v>43467</v>
      </c>
      <c r="C36" s="29">
        <v>0.87799768518518517</v>
      </c>
      <c r="D36" s="27" t="s">
        <v>42</v>
      </c>
      <c r="E36" s="30">
        <v>2.44</v>
      </c>
      <c r="F36" s="30">
        <v>21.100999999999999</v>
      </c>
      <c r="G36" s="30" t="s">
        <v>43</v>
      </c>
      <c r="H36" s="30">
        <v>3.3559999999999999</v>
      </c>
      <c r="I36" s="30">
        <v>4804.8647000000001</v>
      </c>
      <c r="J36" s="30" t="s">
        <v>44</v>
      </c>
      <c r="K36" s="30">
        <v>3.58</v>
      </c>
      <c r="L36" s="30">
        <v>770.8827</v>
      </c>
      <c r="N36" s="19">
        <f>($O$2/$M$2)*F36</f>
        <v>1.9988067254757311</v>
      </c>
      <c r="R36" s="19">
        <f t="shared" si="7"/>
        <v>484.51544623200192</v>
      </c>
      <c r="U36" s="19">
        <f t="shared" si="8"/>
        <v>2060.4658750317117</v>
      </c>
      <c r="AD36" s="7">
        <v>43116</v>
      </c>
    </row>
    <row r="37" spans="1:30" x14ac:dyDescent="0.35">
      <c r="A37" s="27" t="s">
        <v>68</v>
      </c>
      <c r="B37" s="28">
        <v>43467</v>
      </c>
      <c r="C37" s="29">
        <v>0.88208333333333344</v>
      </c>
      <c r="D37" s="27" t="s">
        <v>42</v>
      </c>
      <c r="E37" s="30">
        <v>2.4460000000000002</v>
      </c>
      <c r="F37" s="30">
        <v>21.511600000000001</v>
      </c>
      <c r="G37" s="30" t="s">
        <v>43</v>
      </c>
      <c r="H37" s="30">
        <v>3.363</v>
      </c>
      <c r="I37" s="30">
        <v>4927.6112000000003</v>
      </c>
      <c r="J37" s="30" t="s">
        <v>44</v>
      </c>
      <c r="K37" s="30">
        <v>3.59</v>
      </c>
      <c r="L37" s="30">
        <v>779.95740000000001</v>
      </c>
      <c r="O37" s="19">
        <f t="shared" si="6"/>
        <v>2.037701092637493</v>
      </c>
      <c r="R37" s="19">
        <f t="shared" si="7"/>
        <v>496.89302165486794</v>
      </c>
      <c r="U37" s="19">
        <f t="shared" si="8"/>
        <v>2084.7213287812251</v>
      </c>
      <c r="AD37" s="7">
        <v>43116</v>
      </c>
    </row>
    <row r="38" spans="1:30" x14ac:dyDescent="0.35">
      <c r="A38" s="27" t="s">
        <v>69</v>
      </c>
      <c r="B38" s="28">
        <v>43467</v>
      </c>
      <c r="C38" s="29">
        <v>0.88572916666666668</v>
      </c>
      <c r="D38" s="27" t="s">
        <v>42</v>
      </c>
      <c r="E38" s="30">
        <v>2.4430000000000001</v>
      </c>
      <c r="F38" s="30">
        <v>21.4041</v>
      </c>
      <c r="G38" s="30" t="s">
        <v>43</v>
      </c>
      <c r="H38" s="30">
        <v>3.363</v>
      </c>
      <c r="I38" s="30">
        <v>5158.4615999999996</v>
      </c>
      <c r="J38" s="30" t="s">
        <v>44</v>
      </c>
      <c r="K38" s="30">
        <v>3.5859999999999999</v>
      </c>
      <c r="L38" s="30">
        <v>794.1848</v>
      </c>
      <c r="O38" s="19">
        <f t="shared" si="6"/>
        <v>2.0275180812641627</v>
      </c>
      <c r="R38" s="19">
        <f t="shared" si="7"/>
        <v>520.17163438434511</v>
      </c>
      <c r="U38" s="19">
        <f t="shared" si="8"/>
        <v>2122.7492572720657</v>
      </c>
      <c r="AD38" s="7">
        <v>43116</v>
      </c>
    </row>
    <row r="39" spans="1:30" x14ac:dyDescent="0.35">
      <c r="A39" s="27" t="s">
        <v>70</v>
      </c>
      <c r="B39" s="28">
        <v>43467</v>
      </c>
      <c r="C39" s="29">
        <v>0.88938657407407407</v>
      </c>
      <c r="D39" s="27" t="s">
        <v>42</v>
      </c>
      <c r="E39" s="30">
        <v>2.4460000000000002</v>
      </c>
      <c r="F39" s="30">
        <v>21.490500000000001</v>
      </c>
      <c r="G39" s="30" t="s">
        <v>43</v>
      </c>
      <c r="H39" s="30">
        <v>3.363</v>
      </c>
      <c r="I39" s="30">
        <v>4633.2687999999998</v>
      </c>
      <c r="J39" s="30" t="s">
        <v>44</v>
      </c>
      <c r="K39" s="30">
        <v>3.5859999999999999</v>
      </c>
      <c r="L39" s="30">
        <v>789.2568</v>
      </c>
      <c r="O39" s="26">
        <f t="shared" si="6"/>
        <v>2.0357023806377046</v>
      </c>
      <c r="R39" s="16">
        <f t="shared" si="7"/>
        <v>467.21196959922969</v>
      </c>
      <c r="U39" s="16">
        <f t="shared" si="8"/>
        <v>2109.5773754382199</v>
      </c>
      <c r="AD39" s="7">
        <v>43116</v>
      </c>
    </row>
    <row r="40" spans="1:30" x14ac:dyDescent="0.35">
      <c r="A40" s="27" t="s">
        <v>71</v>
      </c>
      <c r="B40" s="28">
        <v>43467</v>
      </c>
      <c r="C40" s="29">
        <v>0.89346064814814818</v>
      </c>
      <c r="D40" s="27" t="s">
        <v>42</v>
      </c>
      <c r="E40" s="30">
        <v>2.4430000000000001</v>
      </c>
      <c r="F40" s="30">
        <v>21.1509</v>
      </c>
      <c r="G40" s="30" t="s">
        <v>43</v>
      </c>
      <c r="H40" s="30">
        <v>3.363</v>
      </c>
      <c r="I40" s="30">
        <v>5329.6926000000003</v>
      </c>
      <c r="J40" s="30" t="s">
        <v>44</v>
      </c>
      <c r="K40" s="30">
        <v>3.5859999999999999</v>
      </c>
      <c r="L40" s="30">
        <v>777.01220000000001</v>
      </c>
      <c r="O40" s="16">
        <f t="shared" si="6"/>
        <v>2.0035335372667005</v>
      </c>
      <c r="R40" s="16">
        <f t="shared" si="7"/>
        <v>537.43831504108709</v>
      </c>
      <c r="U40" s="16">
        <f t="shared" si="8"/>
        <v>2076.8492049222473</v>
      </c>
      <c r="AD40" s="7">
        <v>43116</v>
      </c>
    </row>
    <row r="41" spans="1:30" x14ac:dyDescent="0.35">
      <c r="A41" s="27" t="s">
        <v>72</v>
      </c>
      <c r="B41" s="28">
        <v>43467</v>
      </c>
      <c r="C41" s="29">
        <v>0.89753472222222219</v>
      </c>
      <c r="D41" s="27" t="s">
        <v>42</v>
      </c>
      <c r="E41" s="30">
        <v>2.4460000000000002</v>
      </c>
      <c r="F41" s="30">
        <v>20.252099999999999</v>
      </c>
      <c r="G41" s="30" t="s">
        <v>43</v>
      </c>
      <c r="H41" s="30">
        <v>3.363</v>
      </c>
      <c r="I41" s="30">
        <v>5762.3270000000002</v>
      </c>
      <c r="J41" s="30" t="s">
        <v>44</v>
      </c>
      <c r="K41" s="30">
        <v>3.59</v>
      </c>
      <c r="L41" s="30">
        <v>784.88019999999995</v>
      </c>
      <c r="O41" s="16">
        <f>($O$2/$M$2)*F41</f>
        <v>1.91839408961694</v>
      </c>
      <c r="R41" s="16">
        <f t="shared" si="7"/>
        <v>581.06452773575768</v>
      </c>
      <c r="U41" s="16">
        <f t="shared" si="8"/>
        <v>2097.8793117137857</v>
      </c>
      <c r="AD41" s="7">
        <v>43116</v>
      </c>
    </row>
    <row r="42" spans="1:30" x14ac:dyDescent="0.35">
      <c r="A42" s="27" t="s">
        <v>73</v>
      </c>
      <c r="B42" s="28">
        <v>43467</v>
      </c>
      <c r="C42" s="29">
        <v>0.90119212962962969</v>
      </c>
      <c r="D42" s="27" t="s">
        <v>42</v>
      </c>
      <c r="E42" s="30">
        <v>2.4359999999999999</v>
      </c>
      <c r="F42" s="30">
        <v>20.002700000000001</v>
      </c>
      <c r="G42" s="30" t="s">
        <v>43</v>
      </c>
      <c r="H42" s="30">
        <v>3.3530000000000002</v>
      </c>
      <c r="I42" s="30">
        <v>5814.4732000000004</v>
      </c>
      <c r="J42" s="30" t="s">
        <v>44</v>
      </c>
      <c r="K42" s="30">
        <v>3.5760000000000001</v>
      </c>
      <c r="L42" s="30">
        <v>767.60059999999999</v>
      </c>
      <c r="O42" s="16">
        <f>($O$2/$M$2)*F42</f>
        <v>1.8947695032308141</v>
      </c>
      <c r="R42" s="16">
        <f t="shared" si="7"/>
        <v>586.32287337914352</v>
      </c>
      <c r="U42" s="16">
        <f>($S$2/$U$2)*L42</f>
        <v>2051.6932627413571</v>
      </c>
      <c r="AD42" s="7">
        <v>43116</v>
      </c>
    </row>
    <row r="43" spans="1:30" x14ac:dyDescent="0.35">
      <c r="A43" s="27" t="s">
        <v>74</v>
      </c>
      <c r="B43" s="28">
        <v>43467</v>
      </c>
      <c r="C43" s="29">
        <v>0.90483796296296293</v>
      </c>
      <c r="D43" s="27" t="s">
        <v>42</v>
      </c>
      <c r="E43" s="30">
        <v>2.44</v>
      </c>
      <c r="F43" s="30">
        <v>19.503</v>
      </c>
      <c r="G43" s="30" t="s">
        <v>43</v>
      </c>
      <c r="H43" s="30">
        <v>3.3559999999999999</v>
      </c>
      <c r="I43" s="30">
        <v>6440.2110000000002</v>
      </c>
      <c r="J43" s="30" t="s">
        <v>44</v>
      </c>
      <c r="K43" s="30">
        <v>3.58</v>
      </c>
      <c r="L43" s="30">
        <v>792.90809999999999</v>
      </c>
      <c r="O43" s="16">
        <f t="shared" ref="O43" si="9">($O$2/$M$2)*F43</f>
        <v>1.8474350773400874</v>
      </c>
      <c r="R43" s="16">
        <f>($R$2/$P$2)*I43</f>
        <v>649.42134718033731</v>
      </c>
      <c r="U43" s="16">
        <f>($S$2/$U$2)*L43</f>
        <v>2119.33680971986</v>
      </c>
      <c r="AD43" s="7">
        <v>43116</v>
      </c>
    </row>
    <row r="44" spans="1:30" x14ac:dyDescent="0.35">
      <c r="A44" s="5" t="s">
        <v>41</v>
      </c>
      <c r="B44" s="7">
        <v>43467</v>
      </c>
      <c r="C44" s="8">
        <v>0.90891203703703705</v>
      </c>
      <c r="D44" s="5" t="s">
        <v>42</v>
      </c>
      <c r="E44" s="9">
        <v>2.4460000000000002</v>
      </c>
      <c r="F44" s="9">
        <v>41.933199999999999</v>
      </c>
      <c r="G44" s="9" t="s">
        <v>43</v>
      </c>
      <c r="H44" s="9">
        <v>3.363</v>
      </c>
      <c r="I44" s="9">
        <v>4040.9422</v>
      </c>
      <c r="J44" s="9" t="s">
        <v>44</v>
      </c>
      <c r="K44" s="9">
        <v>3.5859999999999999</v>
      </c>
      <c r="L44" s="9">
        <v>975.5136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43116</v>
      </c>
    </row>
    <row r="45" spans="1:30" x14ac:dyDescent="0.35">
      <c r="A45" s="5" t="s">
        <v>41</v>
      </c>
      <c r="B45" s="7">
        <v>43467</v>
      </c>
      <c r="C45" s="8">
        <v>0.9129976851851852</v>
      </c>
      <c r="D45" s="5" t="s">
        <v>42</v>
      </c>
      <c r="E45" s="9">
        <v>2.4430000000000001</v>
      </c>
      <c r="F45" s="9">
        <v>41.349800000000002</v>
      </c>
      <c r="G45" s="9" t="s">
        <v>43</v>
      </c>
      <c r="H45" s="9">
        <v>3.36</v>
      </c>
      <c r="I45" s="9">
        <v>4032.9872</v>
      </c>
      <c r="J45" s="9" t="s">
        <v>44</v>
      </c>
      <c r="K45" s="9">
        <v>3.5830000000000002</v>
      </c>
      <c r="L45" s="9">
        <v>973.17579999999998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43116</v>
      </c>
    </row>
    <row r="46" spans="1:30" x14ac:dyDescent="0.35">
      <c r="A46" s="5" t="s">
        <v>41</v>
      </c>
      <c r="B46" s="7">
        <v>43467</v>
      </c>
      <c r="C46" s="8">
        <v>0.91664351851851855</v>
      </c>
      <c r="D46" s="5" t="s">
        <v>42</v>
      </c>
      <c r="E46" s="9">
        <v>2.4359999999999999</v>
      </c>
      <c r="F46" s="9">
        <v>41.819400000000002</v>
      </c>
      <c r="G46" s="9" t="s">
        <v>43</v>
      </c>
      <c r="H46" s="9">
        <v>3.3559999999999999</v>
      </c>
      <c r="I46" s="9">
        <v>4055.3054000000002</v>
      </c>
      <c r="J46" s="9" t="s">
        <v>44</v>
      </c>
      <c r="K46" s="9">
        <v>3.58</v>
      </c>
      <c r="L46" s="9">
        <v>974.27179999999998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43116</v>
      </c>
    </row>
    <row r="47" spans="1:30" x14ac:dyDescent="0.35">
      <c r="A47" s="5" t="s">
        <v>41</v>
      </c>
      <c r="B47" s="7">
        <v>43467</v>
      </c>
      <c r="C47" s="8">
        <v>0.92071759259259256</v>
      </c>
      <c r="D47" s="5" t="s">
        <v>42</v>
      </c>
      <c r="E47" s="9">
        <v>2.4460000000000002</v>
      </c>
      <c r="F47" s="9">
        <v>41.750399999999999</v>
      </c>
      <c r="G47" s="9" t="s">
        <v>43</v>
      </c>
      <c r="H47" s="9">
        <v>3.363</v>
      </c>
      <c r="I47" s="9">
        <v>4032.6057999999998</v>
      </c>
      <c r="J47" s="9" t="s">
        <v>44</v>
      </c>
      <c r="K47" s="9">
        <v>3.5859999999999999</v>
      </c>
      <c r="L47" s="9">
        <v>979.53920000000005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43116</v>
      </c>
    </row>
    <row r="48" spans="1:30" x14ac:dyDescent="0.35">
      <c r="A48" s="27" t="s">
        <v>75</v>
      </c>
      <c r="B48" s="28">
        <v>43467</v>
      </c>
      <c r="C48" s="29">
        <v>0.92437499999999995</v>
      </c>
      <c r="D48" s="27" t="s">
        <v>42</v>
      </c>
      <c r="E48" s="30">
        <v>2.4460000000000002</v>
      </c>
      <c r="F48" s="30">
        <v>21.363199999999999</v>
      </c>
      <c r="G48" s="30" t="s">
        <v>43</v>
      </c>
      <c r="H48" s="30">
        <v>3.363</v>
      </c>
      <c r="I48" s="30">
        <v>4922.9997999999996</v>
      </c>
      <c r="J48" s="30" t="s">
        <v>44</v>
      </c>
      <c r="K48" s="30">
        <v>3.59</v>
      </c>
      <c r="L48" s="30">
        <v>784.19190000000003</v>
      </c>
      <c r="O48" s="22">
        <f t="shared" ref="O48:O57" si="10">($O$2/$M$2)*F48</f>
        <v>2.0236438006579376</v>
      </c>
      <c r="R48" s="22">
        <f t="shared" ref="R48:R57" si="11">($R$2/$P$2)*I48</f>
        <v>496.42801490269972</v>
      </c>
      <c r="U48" s="22">
        <f t="shared" ref="U48:U57" si="12">($S$2/$U$2)*L48</f>
        <v>2096.039578299371</v>
      </c>
      <c r="AD48" s="7">
        <v>43116</v>
      </c>
    </row>
    <row r="49" spans="1:30" x14ac:dyDescent="0.35">
      <c r="A49" s="27" t="s">
        <v>76</v>
      </c>
      <c r="B49" s="28">
        <v>43467</v>
      </c>
      <c r="C49" s="29">
        <v>0.92802083333333341</v>
      </c>
      <c r="D49" s="27" t="s">
        <v>42</v>
      </c>
      <c r="E49" s="30">
        <v>2.44</v>
      </c>
      <c r="F49" s="30">
        <v>21.2746</v>
      </c>
      <c r="G49" s="30" t="s">
        <v>43</v>
      </c>
      <c r="H49" s="30">
        <v>3.36</v>
      </c>
      <c r="I49" s="30">
        <v>5342.8397999999997</v>
      </c>
      <c r="J49" s="30" t="s">
        <v>44</v>
      </c>
      <c r="K49" s="30">
        <v>3.58</v>
      </c>
      <c r="L49" s="30">
        <v>795.16160000000002</v>
      </c>
      <c r="O49" s="22">
        <f t="shared" si="10"/>
        <v>2.0152511047725694</v>
      </c>
      <c r="R49" s="22">
        <f t="shared" si="11"/>
        <v>538.76405923419645</v>
      </c>
      <c r="U49" s="22">
        <f t="shared" si="12"/>
        <v>2125.3601124212746</v>
      </c>
      <c r="AD49" s="7">
        <v>43116</v>
      </c>
    </row>
    <row r="50" spans="1:30" x14ac:dyDescent="0.35">
      <c r="A50" s="27" t="s">
        <v>77</v>
      </c>
      <c r="B50" s="28">
        <v>43467</v>
      </c>
      <c r="C50" s="29">
        <v>0.93167824074074079</v>
      </c>
      <c r="D50" s="27" t="s">
        <v>42</v>
      </c>
      <c r="E50" s="30">
        <v>2.4430000000000001</v>
      </c>
      <c r="F50" s="30">
        <v>20.5108</v>
      </c>
      <c r="G50" s="30" t="s">
        <v>43</v>
      </c>
      <c r="H50" s="30">
        <v>3.36</v>
      </c>
      <c r="I50" s="30">
        <v>5538.7070000000003</v>
      </c>
      <c r="J50" s="30" t="s">
        <v>44</v>
      </c>
      <c r="K50" s="30">
        <v>3.5830000000000002</v>
      </c>
      <c r="L50" s="30">
        <v>766.43880000000001</v>
      </c>
      <c r="O50" s="22">
        <f t="shared" si="10"/>
        <v>1.9428996248939683</v>
      </c>
      <c r="R50" s="22">
        <f t="shared" si="11"/>
        <v>558.51501784291918</v>
      </c>
      <c r="U50" s="22">
        <f t="shared" si="12"/>
        <v>2048.5879274502527</v>
      </c>
      <c r="AD50" s="7">
        <v>43116</v>
      </c>
    </row>
    <row r="51" spans="1:30" x14ac:dyDescent="0.35">
      <c r="A51" s="27" t="s">
        <v>78</v>
      </c>
      <c r="B51" s="28">
        <v>43467</v>
      </c>
      <c r="C51" s="29">
        <v>0.93576388888888884</v>
      </c>
      <c r="D51" s="27" t="s">
        <v>42</v>
      </c>
      <c r="E51" s="30">
        <v>2.44</v>
      </c>
      <c r="F51" s="30">
        <v>20.6706</v>
      </c>
      <c r="G51" s="30" t="s">
        <v>43</v>
      </c>
      <c r="H51" s="30">
        <v>3.3559999999999999</v>
      </c>
      <c r="I51" s="30">
        <v>5740.5784000000003</v>
      </c>
      <c r="J51" s="30" t="s">
        <v>44</v>
      </c>
      <c r="K51" s="30">
        <v>3.58</v>
      </c>
      <c r="L51" s="30">
        <v>789.1096</v>
      </c>
      <c r="N51" s="22">
        <f>($O$2/$M$2)*F51</f>
        <v>1.9580367897075328</v>
      </c>
      <c r="R51" s="22">
        <f t="shared" si="11"/>
        <v>578.87143109478018</v>
      </c>
      <c r="U51" s="22">
        <f t="shared" si="12"/>
        <v>2109.1839296172088</v>
      </c>
      <c r="AD51" s="7">
        <v>43116</v>
      </c>
    </row>
    <row r="52" spans="1:30" x14ac:dyDescent="0.35">
      <c r="A52" s="27" t="s">
        <v>79</v>
      </c>
      <c r="B52" s="28">
        <v>43467</v>
      </c>
      <c r="C52" s="29">
        <v>0.93983796296296296</v>
      </c>
      <c r="D52" s="27" t="s">
        <v>42</v>
      </c>
      <c r="E52" s="30">
        <v>2.4460000000000002</v>
      </c>
      <c r="F52" s="30">
        <v>20.297999999999998</v>
      </c>
      <c r="G52" s="30" t="s">
        <v>43</v>
      </c>
      <c r="H52" s="30">
        <v>3.363</v>
      </c>
      <c r="I52" s="30">
        <v>6091.6076999999996</v>
      </c>
      <c r="J52" s="30" t="s">
        <v>44</v>
      </c>
      <c r="K52" s="30">
        <v>3.5830000000000002</v>
      </c>
      <c r="L52" s="30">
        <v>783.08460000000002</v>
      </c>
      <c r="O52" s="22">
        <f t="shared" si="10"/>
        <v>1.9227419986591341</v>
      </c>
      <c r="R52" s="22">
        <f t="shared" si="11"/>
        <v>614.26870626259222</v>
      </c>
      <c r="U52" s="22">
        <f t="shared" si="12"/>
        <v>2093.0799141852035</v>
      </c>
      <c r="AD52" s="7">
        <v>43116</v>
      </c>
    </row>
    <row r="53" spans="1:30" x14ac:dyDescent="0.35">
      <c r="A53" s="27" t="s">
        <v>80</v>
      </c>
      <c r="B53" s="28">
        <v>43467</v>
      </c>
      <c r="C53" s="29">
        <v>0.9434837962962962</v>
      </c>
      <c r="D53" s="27" t="s">
        <v>42</v>
      </c>
      <c r="E53" s="30">
        <v>2.44</v>
      </c>
      <c r="F53" s="30">
        <v>18.494900000000001</v>
      </c>
      <c r="G53" s="30" t="s">
        <v>43</v>
      </c>
      <c r="H53" s="30">
        <v>3.3559999999999999</v>
      </c>
      <c r="I53" s="30">
        <v>4006.8216000000002</v>
      </c>
      <c r="J53" s="30" t="s">
        <v>44</v>
      </c>
      <c r="K53" s="30">
        <v>3.5830000000000002</v>
      </c>
      <c r="L53" s="30">
        <v>833.74959999999999</v>
      </c>
      <c r="N53" s="24">
        <f>($O$2/$M$2)*F53</f>
        <v>1.7519421120800485</v>
      </c>
      <c r="R53" s="24">
        <f t="shared" si="11"/>
        <v>404.04196095178787</v>
      </c>
      <c r="U53" s="24">
        <f t="shared" si="12"/>
        <v>2228.5006514238021</v>
      </c>
      <c r="AD53" s="7">
        <v>43116</v>
      </c>
    </row>
    <row r="54" spans="1:30" x14ac:dyDescent="0.35">
      <c r="A54" s="27" t="s">
        <v>81</v>
      </c>
      <c r="B54" s="28">
        <v>43467</v>
      </c>
      <c r="C54" s="29">
        <v>0.94756944444444446</v>
      </c>
      <c r="D54" s="27" t="s">
        <v>42</v>
      </c>
      <c r="E54" s="30">
        <v>2.4460000000000002</v>
      </c>
      <c r="F54" s="30">
        <v>20.129799999999999</v>
      </c>
      <c r="G54" s="30" t="s">
        <v>43</v>
      </c>
      <c r="H54" s="30">
        <v>3.363</v>
      </c>
      <c r="I54" s="30">
        <v>5256.0784000000003</v>
      </c>
      <c r="J54" s="30" t="s">
        <v>44</v>
      </c>
      <c r="K54" s="30">
        <v>3.5859999999999999</v>
      </c>
      <c r="L54" s="30">
        <v>781.94069999999999</v>
      </c>
      <c r="O54" s="24">
        <f t="shared" si="10"/>
        <v>1.9068091380731422</v>
      </c>
      <c r="R54" s="24">
        <f t="shared" si="11"/>
        <v>530.01516804549908</v>
      </c>
      <c r="U54" s="24">
        <f t="shared" si="12"/>
        <v>2090.0224231889092</v>
      </c>
      <c r="AD54" s="7">
        <v>43116</v>
      </c>
    </row>
    <row r="55" spans="1:30" x14ac:dyDescent="0.35">
      <c r="A55" s="27" t="s">
        <v>82</v>
      </c>
      <c r="B55" s="28">
        <v>43467</v>
      </c>
      <c r="C55" s="29">
        <v>0.9512152777777777</v>
      </c>
      <c r="D55" s="27" t="s">
        <v>42</v>
      </c>
      <c r="E55" s="30">
        <v>2.4430000000000001</v>
      </c>
      <c r="F55" s="30">
        <v>19.850200000000001</v>
      </c>
      <c r="G55" s="30" t="s">
        <v>43</v>
      </c>
      <c r="H55" s="30">
        <v>3.363</v>
      </c>
      <c r="I55" s="30">
        <v>5527.9013999999997</v>
      </c>
      <c r="J55" s="30" t="s">
        <v>44</v>
      </c>
      <c r="K55" s="30">
        <v>3.5859999999999999</v>
      </c>
      <c r="L55" s="30">
        <v>775.11040000000003</v>
      </c>
      <c r="O55" s="24">
        <f t="shared" si="10"/>
        <v>1.8803238359337644</v>
      </c>
      <c r="R55" s="24">
        <f t="shared" si="11"/>
        <v>557.42539712876987</v>
      </c>
      <c r="U55" s="24">
        <f t="shared" si="12"/>
        <v>2071.7659490635606</v>
      </c>
      <c r="AD55" s="7">
        <v>43116</v>
      </c>
    </row>
    <row r="56" spans="1:30" x14ac:dyDescent="0.35">
      <c r="A56" s="27" t="s">
        <v>83</v>
      </c>
      <c r="B56" s="28">
        <v>43467</v>
      </c>
      <c r="C56" s="29">
        <v>0.95530092592592597</v>
      </c>
      <c r="D56" s="27" t="s">
        <v>42</v>
      </c>
      <c r="E56" s="30">
        <v>2.44</v>
      </c>
      <c r="F56" s="30">
        <v>19.400600000000001</v>
      </c>
      <c r="G56" s="30" t="s">
        <v>43</v>
      </c>
      <c r="H56" s="30">
        <v>3.36</v>
      </c>
      <c r="I56" s="30">
        <v>5808.8550999999998</v>
      </c>
      <c r="J56" s="30" t="s">
        <v>44</v>
      </c>
      <c r="K56" s="30">
        <v>3.5830000000000002</v>
      </c>
      <c r="L56" s="30">
        <v>777.38430000000005</v>
      </c>
      <c r="O56" s="24">
        <f t="shared" si="10"/>
        <v>1.8377351669714455</v>
      </c>
      <c r="R56" s="24">
        <f t="shared" si="11"/>
        <v>585.75635248866422</v>
      </c>
      <c r="U56" s="24">
        <f t="shared" si="12"/>
        <v>2077.8437782238657</v>
      </c>
      <c r="AD56" s="7">
        <v>43116</v>
      </c>
    </row>
    <row r="57" spans="1:30" x14ac:dyDescent="0.35">
      <c r="A57" s="27" t="s">
        <v>84</v>
      </c>
      <c r="B57" s="28">
        <v>43467</v>
      </c>
      <c r="C57" s="29">
        <v>0.95894675925925921</v>
      </c>
      <c r="D57" s="27" t="s">
        <v>42</v>
      </c>
      <c r="E57" s="30">
        <v>2.4460000000000002</v>
      </c>
      <c r="F57" s="30">
        <v>19.209800000000001</v>
      </c>
      <c r="G57" s="30" t="s">
        <v>43</v>
      </c>
      <c r="H57" s="30">
        <v>3.363</v>
      </c>
      <c r="I57" s="30">
        <v>6003.7857999999997</v>
      </c>
      <c r="J57" s="30" t="s">
        <v>44</v>
      </c>
      <c r="K57" s="30">
        <v>3.5859999999999999</v>
      </c>
      <c r="L57" s="30">
        <v>777.67849999999999</v>
      </c>
      <c r="M57" s="3"/>
      <c r="N57" s="2"/>
      <c r="O57" s="24">
        <f t="shared" si="10"/>
        <v>1.8196615058548744</v>
      </c>
      <c r="P57" s="3"/>
      <c r="Q57" s="2"/>
      <c r="R57" s="24">
        <f t="shared" si="11"/>
        <v>605.41287582319569</v>
      </c>
      <c r="S57" s="3"/>
      <c r="U57" s="24">
        <f t="shared" si="12"/>
        <v>2078.6301352927608</v>
      </c>
      <c r="AD57" s="7">
        <v>43116</v>
      </c>
    </row>
    <row r="58" spans="1:30" x14ac:dyDescent="0.35">
      <c r="A58" s="5" t="s">
        <v>41</v>
      </c>
      <c r="B58" s="7">
        <v>43467</v>
      </c>
      <c r="C58" s="8">
        <v>0.96259259259259267</v>
      </c>
      <c r="D58" s="5" t="s">
        <v>42</v>
      </c>
      <c r="E58" s="9">
        <v>2.4460000000000002</v>
      </c>
      <c r="F58" s="9">
        <v>41.8508</v>
      </c>
      <c r="G58" s="9" t="s">
        <v>43</v>
      </c>
      <c r="H58" s="9">
        <v>3.363</v>
      </c>
      <c r="I58" s="9">
        <v>4056.8348000000001</v>
      </c>
      <c r="J58" s="9" t="s">
        <v>44</v>
      </c>
      <c r="K58" s="9">
        <v>3.59</v>
      </c>
      <c r="L58" s="9">
        <v>974.80160000000001</v>
      </c>
      <c r="AD58" s="7">
        <v>43116</v>
      </c>
    </row>
    <row r="59" spans="1:30" x14ac:dyDescent="0.35">
      <c r="A59" s="5" t="s">
        <v>41</v>
      </c>
      <c r="B59" s="7">
        <v>43467</v>
      </c>
      <c r="C59" s="8">
        <v>0.96625000000000005</v>
      </c>
      <c r="D59" s="5" t="s">
        <v>42</v>
      </c>
      <c r="E59" s="9">
        <v>2.4430000000000001</v>
      </c>
      <c r="F59" s="9">
        <v>41.845399999999998</v>
      </c>
      <c r="G59" s="9" t="s">
        <v>43</v>
      </c>
      <c r="H59" s="9">
        <v>3.363</v>
      </c>
      <c r="I59" s="9">
        <v>4044.3407999999999</v>
      </c>
      <c r="J59" s="9" t="s">
        <v>44</v>
      </c>
      <c r="K59" s="9">
        <v>3.5859999999999999</v>
      </c>
      <c r="L59" s="9">
        <v>970.18140000000005</v>
      </c>
    </row>
    <row r="60" spans="1:30" x14ac:dyDescent="0.35">
      <c r="A60" s="5" t="s">
        <v>41</v>
      </c>
      <c r="B60" s="7">
        <v>43467</v>
      </c>
      <c r="C60" s="8">
        <v>0.97032407407407406</v>
      </c>
      <c r="D60" s="5" t="s">
        <v>42</v>
      </c>
      <c r="E60" s="9">
        <v>2.44</v>
      </c>
      <c r="F60" s="9">
        <v>41.775399999999998</v>
      </c>
      <c r="G60" s="9" t="s">
        <v>43</v>
      </c>
      <c r="H60" s="9">
        <v>3.3559999999999999</v>
      </c>
      <c r="I60" s="9">
        <v>4033.2264</v>
      </c>
      <c r="J60" s="9" t="s">
        <v>44</v>
      </c>
      <c r="K60" s="9">
        <v>3.58</v>
      </c>
      <c r="L60" s="9">
        <v>971.99860000000001</v>
      </c>
    </row>
    <row r="61" spans="1:30" x14ac:dyDescent="0.35">
      <c r="A61" s="5" t="s">
        <v>41</v>
      </c>
      <c r="B61" s="7">
        <v>43467</v>
      </c>
      <c r="C61" s="8">
        <v>0.97440972222222222</v>
      </c>
      <c r="D61" s="5" t="s">
        <v>42</v>
      </c>
      <c r="E61" s="9">
        <v>2.4430000000000001</v>
      </c>
      <c r="F61" s="9">
        <v>41.881999999999998</v>
      </c>
      <c r="G61" s="9" t="s">
        <v>43</v>
      </c>
      <c r="H61" s="9">
        <v>3.363</v>
      </c>
      <c r="I61" s="9">
        <v>4040.3876</v>
      </c>
      <c r="J61" s="9" t="s">
        <v>44</v>
      </c>
      <c r="K61" s="9">
        <v>3.5859999999999999</v>
      </c>
      <c r="L61" s="9">
        <v>972.88030000000003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2020-04-19T12:26:43Z</dcterms:modified>
</cp:coreProperties>
</file>