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02675EA2-C1D3-459B-A4D2-B2997EDCCB61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1" l="1"/>
  <c r="M2" i="1" l="1"/>
  <c r="O27" i="1" l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T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N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N48" i="1"/>
  <c r="O40" i="1"/>
  <c r="O38" i="1"/>
  <c r="O36" i="1"/>
  <c r="N24" i="1"/>
  <c r="O10" i="1"/>
  <c r="O6" i="1"/>
  <c r="O9" i="1"/>
  <c r="O25" i="1"/>
  <c r="N29" i="1"/>
  <c r="O37" i="1"/>
  <c r="O41" i="1"/>
  <c r="O49" i="1"/>
  <c r="O53" i="1"/>
  <c r="O57" i="1"/>
  <c r="R6" i="1"/>
  <c r="R56" i="1"/>
  <c r="R54" i="1"/>
  <c r="R52" i="1"/>
  <c r="R50" i="1"/>
  <c r="Q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Q35" i="1"/>
  <c r="Q29" i="1"/>
  <c r="R27" i="1"/>
  <c r="R23" i="1"/>
  <c r="R21" i="1"/>
  <c r="R15" i="1"/>
  <c r="Q7" i="1"/>
  <c r="Q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<sst xmlns="http://schemas.openxmlformats.org/spreadsheetml/2006/main" count="279" uniqueCount="86">
  <si>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</si>
  <si>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</si>
  <si>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</si>
  <si>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</si>
  <si>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</si>
  <si>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</si>
  <si>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</si>
  <si>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</si>
  <si>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</si>
  <si>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</si>
  <si>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</si>
  <si>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</si>
  <si>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</si>
  <si>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</si>
  <si>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</si>
  <si>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</si>
  <si>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</si>
  <si>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</si>
  <si>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</si>
  <si>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</si>
  <si>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</si>
  <si>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</si>
  <si>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</si>
  <si>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</si>
  <si>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</si>
  <si>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</si>
  <si>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</si>
  <si>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</si>
  <si>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</si>
  <si>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</si>
  <si>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</si>
  <si>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</si>
  <si>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</si>
  <si>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</si>
  <si>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</si>
  <si>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</si>
  <si>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</si>
  <si>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</si>
  <si>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</si>
  <si>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</si>
  <si>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</si>
  <si>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</si>
  <si>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</si>
  <si>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</si>
  <si>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</si>
  <si>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</si>
  <si>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</si>
  <si>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</si>
  <si>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</si>
  <si>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</si>
  <si>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</si>
  <si>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</si>
  <si>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</si>
  <si>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</si>
  <si>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</si>
  <si>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</si>
  <si>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</si>
  <si>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</si>
  <si>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</si>
  <si>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</si>
  <si>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</si>
  <si>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</si>
  <si>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</si>
  <si>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</si>
  <si>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</si>
  <si>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</si>
  <si>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</si>
  <si>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</si>
  <si>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</si>
  <si>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</si>
  <si>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</si>
  <si>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</si>
  <si>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</si>
  <si>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</si>
  <si>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</si>
  <si>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</si>
  <si>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</si>
  <si>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</si>
  <si>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</si>
  <si>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</si>
  <si>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</si>
  <si>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</si>
  <si>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</si>
  <si>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</si>
  <si>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</si>
  <si>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Autosamplerfehler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</si>
</sst>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0" borderId="0" xfId="0" applyFill="1"/>
    <xf numFmtId="14" fontId="0" fillId="10" borderId="0" xfId="0" applyNumberFormat="1" applyFill="1"/>
    <xf numFmtId="21" fontId="0" fillId="10" borderId="0" xfId="0" applyNumberFormat="1" applyFill="1"/>
    <xf numFmtId="2" fontId="0" fillId="10" borderId="0" xfId="0" applyNumberFormat="1" applyFill="1"/>
    <xf numFmtId="0" fontId="1" fillId="11" borderId="0" xfId="0" applyFont="1" applyFill="1"/>
    <xf numFmtId="0" fontId="1" fillId="0" borderId="0" xfId="0" applyFont="1"/>
    <xf numFmtId="164" fontId="1" fillId="10" borderId="0" xfId="0" applyNumberFormat="1" applyFont="1" applyFill="1"/>
    <xf numFmtId="164" fontId="1" fillId="0" borderId="0" xfId="0" applyNumberFormat="1" applyFont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G1" zoomScale="70" zoomScaleNormal="70" workbookViewId="0">
      <selection activeCell="N48" sqref="N48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27" t="s">
        <v>41</v>
      </c>
      <c r="B2" s="28">
        <v>43468</v>
      </c>
      <c r="C2" s="29">
        <v>0.40440972222222221</v>
      </c>
      <c r="D2" s="27" t="s">
        <v>42</v>
      </c>
      <c r="E2" s="30">
        <v>2.4430000000000001</v>
      </c>
      <c r="F2" s="30">
        <v>39.953400000000002</v>
      </c>
      <c r="G2" s="30" t="s">
        <v>43</v>
      </c>
      <c r="H2" s="30">
        <v>3.36</v>
      </c>
      <c r="I2" s="30">
        <v>3932.3615</v>
      </c>
      <c r="J2" s="30" t="s">
        <v>44</v>
      </c>
      <c r="K2" s="30">
        <v>3.5830000000000002</v>
      </c>
      <c r="L2" s="30">
        <v>977.73490000000004</v>
      </c>
      <c r="M2" s="4">
        <f>AVERAGE(F2:F5,F16:F19,F30:F33,F44:F47,F58:F61)</f>
        <v>41.697760000000002</v>
      </c>
      <c r="N2" s="4">
        <f>STDEV(F2:F5,F16:F19,F30:F33,F44:F47,G58:G61)</f>
        <v>0.74729130818688572</v>
      </c>
      <c r="O2" s="4">
        <v>3.9420000000000002</v>
      </c>
      <c r="P2" s="4">
        <f>AVERAGE(I2:I5,I16:I19,I30:I33,I44:I47,I58:I61)</f>
        <v>4053.6936299999993</v>
      </c>
      <c r="Q2" s="4">
        <f>STDEV(I2:I5,I16:I19,I30:I33,I44:I47,I58:I61)</f>
        <v>59.183966327750618</v>
      </c>
      <c r="R2" s="4">
        <v>407.1</v>
      </c>
      <c r="S2" s="4">
        <f>AVERAGE(L2:L5,L16:L19,L30:L33,L44:L47,L58:L61)</f>
        <v>984.87301000000002</v>
      </c>
      <c r="T2" s="4">
        <f>STDEV(L2:L5,L16:L19,L30:L33,L44:L47,L58:L61)</f>
        <v>9.2301480473899655</v>
      </c>
      <c r="U2" s="4">
        <v>364</v>
      </c>
      <c r="AD2" s="7">
        <v>43109</v>
      </c>
      <c r="AE2" s="6">
        <f>(N2/M2)^2</f>
        <v>3.211843762748249E-4</v>
      </c>
      <c r="AF2" s="6">
        <f>(T2/S2)^2</f>
        <v>8.7832827153519068E-5</v>
      </c>
      <c r="AG2" s="6">
        <f>(T2/S2)^2</f>
        <v>8.7832827153519068E-5</v>
      </c>
    </row>
    <row r="3" spans="1:33" x14ac:dyDescent="0.35">
      <c r="A3" s="27" t="s">
        <v>41</v>
      </c>
      <c r="B3" s="28">
        <v>43468</v>
      </c>
      <c r="C3" s="29">
        <v>0.40805555555555556</v>
      </c>
      <c r="D3" s="27" t="s">
        <v>42</v>
      </c>
      <c r="E3" s="30">
        <v>2.44</v>
      </c>
      <c r="F3" s="30">
        <v>41.920200000000001</v>
      </c>
      <c r="G3" s="30" t="s">
        <v>43</v>
      </c>
      <c r="H3" s="30">
        <v>3.3559999999999999</v>
      </c>
      <c r="I3" s="30">
        <v>4114.0998</v>
      </c>
      <c r="J3" s="30" t="s">
        <v>44</v>
      </c>
      <c r="K3" s="30">
        <v>3.5830000000000002</v>
      </c>
      <c r="L3" s="30">
        <v>992.16099999999994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27" t="s">
        <v>41</v>
      </c>
      <c r="B4" s="28">
        <v>43468</v>
      </c>
      <c r="C4" s="29">
        <v>0.41214120370370372</v>
      </c>
      <c r="D4" s="27" t="s">
        <v>42</v>
      </c>
      <c r="E4" s="30">
        <v>2.44</v>
      </c>
      <c r="F4" s="30">
        <v>41.6661</v>
      </c>
      <c r="G4" s="30" t="s">
        <v>43</v>
      </c>
      <c r="H4" s="30">
        <v>3.3530000000000002</v>
      </c>
      <c r="I4" s="30">
        <v>4076.8571999999999</v>
      </c>
      <c r="J4" s="30" t="s">
        <v>44</v>
      </c>
      <c r="K4" s="30">
        <v>3.58</v>
      </c>
      <c r="L4" s="30">
        <v>997.50739999999996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27" t="s">
        <v>41</v>
      </c>
      <c r="B5" s="28">
        <v>43468</v>
      </c>
      <c r="C5" s="29">
        <v>0.41555555555555551</v>
      </c>
      <c r="D5" s="27" t="s">
        <v>42</v>
      </c>
      <c r="E5" s="30">
        <v>2.44</v>
      </c>
      <c r="F5" s="30">
        <v>42.411200000000001</v>
      </c>
      <c r="G5" s="30" t="s">
        <v>43</v>
      </c>
      <c r="H5" s="30">
        <v>3.3559999999999999</v>
      </c>
      <c r="I5" s="30">
        <v>4130.3908000000001</v>
      </c>
      <c r="J5" s="30" t="s">
        <v>44</v>
      </c>
      <c r="K5" s="30">
        <v>3.5830000000000002</v>
      </c>
      <c r="L5" s="30">
        <v>1001.2428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31" t="s">
        <v>45</v>
      </c>
      <c r="B6" s="32">
        <v>43468</v>
      </c>
      <c r="C6" s="33">
        <v>0.41921296296296301</v>
      </c>
      <c r="D6" s="31" t="s">
        <v>42</v>
      </c>
      <c r="E6" s="34">
        <v>2.44</v>
      </c>
      <c r="F6" s="34">
        <v>22.222799999999999</v>
      </c>
      <c r="G6" s="34" t="s">
        <v>43</v>
      </c>
      <c r="H6" s="34">
        <v>3.3530000000000002</v>
      </c>
      <c r="I6" s="34">
        <v>4963.7226000000001</v>
      </c>
      <c r="J6" s="34" t="s">
        <v>44</v>
      </c>
      <c r="K6" s="34">
        <v>3.58</v>
      </c>
      <c r="L6" s="34">
        <v>829.26030000000003</v>
      </c>
      <c r="O6" s="10">
        <f>($O$2/$M$2)*F6</f>
        <v>2.1008868965623093</v>
      </c>
      <c r="R6" s="10">
        <f t="shared" ref="R6:R15" si="0">($R$2/$P$2)*I6</f>
        <v>498.49141422658533</v>
      </c>
      <c r="U6" s="10">
        <f>($S$2/$U$2)*L6</f>
        <v>2243.7255157541294</v>
      </c>
      <c r="V6" s="3">
        <v>0</v>
      </c>
      <c r="W6" s="11" t="s">
        <v>33</v>
      </c>
      <c r="X6" s="2">
        <f>SLOPE(O6:O10,$V$6:$V$10)</f>
        <v>-1.2680713647105061E-3</v>
      </c>
      <c r="Y6" s="2">
        <f>RSQ(O6:O10,$V$6:$V$10)</f>
        <v>0.23650856220166791</v>
      </c>
      <c r="Z6" s="2">
        <f>SLOPE($R6:$R10,$V$6:$V$10)</f>
        <v>3.7496584465786165</v>
      </c>
      <c r="AA6" s="2">
        <f>RSQ(R6:R10,$V$6:$V$10)</f>
        <v>0.6729136437059996</v>
      </c>
      <c r="AB6" s="2">
        <f>SLOPE(U6:U10,$V$6:$V$10)</f>
        <v>-2.4986653444355893</v>
      </c>
      <c r="AC6" s="2">
        <f>RSQ(U6:U10,$V$6:$V$10)</f>
        <v>0.56766540623064132</v>
      </c>
      <c r="AD6" s="7">
        <v>43109</v>
      </c>
      <c r="AE6" s="2"/>
    </row>
    <row r="7" spans="1:33" x14ac:dyDescent="0.35">
      <c r="A7" s="31" t="s">
        <v>46</v>
      </c>
      <c r="B7" s="32">
        <v>43468</v>
      </c>
      <c r="C7" s="33">
        <v>0.4226273148148148</v>
      </c>
      <c r="D7" s="31" t="s">
        <v>42</v>
      </c>
      <c r="E7" s="34">
        <v>2.4630000000000001</v>
      </c>
      <c r="F7" s="34">
        <v>44.549799999999998</v>
      </c>
      <c r="G7" s="34" t="s">
        <v>43</v>
      </c>
      <c r="H7" s="34">
        <v>3.38</v>
      </c>
      <c r="I7" s="34">
        <v>9524.4195999999993</v>
      </c>
      <c r="J7" s="34" t="s">
        <v>44</v>
      </c>
      <c r="K7" s="34">
        <v>3.6059999999999999</v>
      </c>
      <c r="L7" s="34">
        <v>1465.4872</v>
      </c>
      <c r="N7" s="10">
        <f>($O$2/$M$2)*F7</f>
        <v>4.2116245956617329</v>
      </c>
      <c r="Q7" s="10">
        <f>($R$2/$P$2)*I7</f>
        <v>956.50820537219545</v>
      </c>
      <c r="T7" s="10">
        <f>($S$2/$U$2)*L7</f>
        <v>3965.1615103859122</v>
      </c>
      <c r="V7" s="3">
        <v>10</v>
      </c>
      <c r="W7" s="13" t="s">
        <v>34</v>
      </c>
      <c r="X7" s="2">
        <f>SLOPE($O11:$O15,$V$6:$V$10)</f>
        <v>-5.8622674215593308E-4</v>
      </c>
      <c r="Y7" s="2">
        <f>RSQ(O11:O15,$V$6:$V$10)</f>
        <v>0.57996108153618831</v>
      </c>
      <c r="Z7" s="2">
        <f>SLOPE($R11:$R15,$V$6:$V$10)</f>
        <v>1.1674690684505447</v>
      </c>
      <c r="AA7" s="2">
        <f>RSQ(R11:R15,$V$6:$V$10)</f>
        <v>0.53476630004081016</v>
      </c>
      <c r="AB7" s="2">
        <f>SLOPE(U11:U15,$V$6:$V$10)</f>
        <v>0.94847058836115594</v>
      </c>
      <c r="AC7" s="2">
        <f>RSQ(U11:U15,$V$6:$V$10)</f>
        <v>0.1961156679652116</v>
      </c>
      <c r="AD7" s="7">
        <v>43109</v>
      </c>
      <c r="AE7" s="2"/>
    </row>
    <row r="8" spans="1:33" x14ac:dyDescent="0.35">
      <c r="A8" s="31" t="s">
        <v>47</v>
      </c>
      <c r="B8" s="32">
        <v>43468</v>
      </c>
      <c r="C8" s="33">
        <v>0.42671296296296296</v>
      </c>
      <c r="D8" s="31" t="s">
        <v>42</v>
      </c>
      <c r="E8" s="34">
        <v>2.4430000000000001</v>
      </c>
      <c r="F8" s="34">
        <v>21.077500000000001</v>
      </c>
      <c r="G8" s="34" t="s">
        <v>43</v>
      </c>
      <c r="H8" s="34">
        <v>3.36</v>
      </c>
      <c r="I8" s="34">
        <v>4765.8275000000003</v>
      </c>
      <c r="J8" s="34" t="s">
        <v>44</v>
      </c>
      <c r="K8" s="34">
        <v>3.5830000000000002</v>
      </c>
      <c r="L8" s="34">
        <v>782.31179999999995</v>
      </c>
      <c r="O8" s="10">
        <f>($O$2/$M$2)*F8</f>
        <v>1.9926131523611821</v>
      </c>
      <c r="R8" s="10">
        <f t="shared" si="0"/>
        <v>478.61741718502799</v>
      </c>
      <c r="U8" s="10">
        <f>($S$2/$U$2)*L8</f>
        <v>2116.6971901772472</v>
      </c>
      <c r="V8" s="3">
        <v>20</v>
      </c>
      <c r="W8" s="15" t="s">
        <v>35</v>
      </c>
      <c r="X8" s="2">
        <f>SLOPE($O20:$O24,$V$6:$V$10)</f>
        <v>-6.8180410650356296E-4</v>
      </c>
      <c r="Y8" s="2">
        <f>RSQ(O20:O24,$V$6:$V$10)</f>
        <v>0.61475891019022977</v>
      </c>
      <c r="Z8" s="2">
        <f>SLOPE($R20:$R24,$V$6:$V$10)</f>
        <v>2.0031659285016086</v>
      </c>
      <c r="AA8" s="2">
        <f>RSQ(R20:R24,$V$6:$V$10)</f>
        <v>0.83274039409928491</v>
      </c>
      <c r="AB8" s="2">
        <f>SLOPE($U20:$U24,$V$6:$V$10)</f>
        <v>2.0124581225710383</v>
      </c>
      <c r="AC8" s="2">
        <f>RSQ(U20:U24,$V$6:$V$10)</f>
        <v>0.85676598150512673</v>
      </c>
      <c r="AD8" s="7">
        <v>43109</v>
      </c>
      <c r="AE8" s="2"/>
    </row>
    <row r="9" spans="1:33" x14ac:dyDescent="0.35">
      <c r="A9" s="31" t="s">
        <v>48</v>
      </c>
      <c r="B9" s="32">
        <v>43468</v>
      </c>
      <c r="C9" s="33">
        <v>0.43078703703703702</v>
      </c>
      <c r="D9" s="31" t="s">
        <v>42</v>
      </c>
      <c r="E9" s="34">
        <v>2.44</v>
      </c>
      <c r="F9" s="34">
        <v>21.735399999999998</v>
      </c>
      <c r="G9" s="34" t="s">
        <v>43</v>
      </c>
      <c r="H9" s="34">
        <v>3.3559999999999999</v>
      </c>
      <c r="I9" s="34">
        <v>5776.5186000000003</v>
      </c>
      <c r="J9" s="34" t="s">
        <v>44</v>
      </c>
      <c r="K9" s="34">
        <v>3.5830000000000002</v>
      </c>
      <c r="L9" s="34">
        <v>801.97519999999997</v>
      </c>
      <c r="O9" s="10">
        <f t="shared" ref="O9:O15" si="1">($O$2/$M$2)*F9</f>
        <v>2.0548093422764198</v>
      </c>
      <c r="R9" s="10">
        <f t="shared" si="0"/>
        <v>580.11801993531526</v>
      </c>
      <c r="U9" s="10">
        <f>($S$2/$U$2)*L9</f>
        <v>2169.9003548608571</v>
      </c>
      <c r="V9" s="3">
        <v>30</v>
      </c>
      <c r="W9" s="18" t="s">
        <v>36</v>
      </c>
      <c r="X9" s="2">
        <f>SLOPE($O25:$O29,$V$6:$V$10)</f>
        <v>-3.1450719654964711E-3</v>
      </c>
      <c r="Y9" s="2">
        <f>RSQ(O25:O29,$V$6:$V$10)</f>
        <v>0.91480709532549831</v>
      </c>
      <c r="Z9" s="2">
        <f>SLOPE($R25:$R29,$V$6:$V$10)</f>
        <v>4.7401649805735309</v>
      </c>
      <c r="AA9" s="2">
        <f>RSQ(R25:R29,$V$6:$V$10)</f>
        <v>0.92673350852459946</v>
      </c>
      <c r="AB9" s="2">
        <f>SLOPE(U25:U29,$V$6:$V$10)</f>
        <v>-0.70119711477900637</v>
      </c>
      <c r="AC9" s="2">
        <f>RSQ(U25:U29,$V$6:$V$10)</f>
        <v>8.0624186161193739E-2</v>
      </c>
      <c r="AD9" s="7">
        <v>43109</v>
      </c>
      <c r="AE9" s="2"/>
    </row>
    <row r="10" spans="1:33" x14ac:dyDescent="0.35">
      <c r="A10" s="31" t="s">
        <v>49</v>
      </c>
      <c r="B10" s="32">
        <v>43468</v>
      </c>
      <c r="C10" s="33">
        <v>0.43487268518518518</v>
      </c>
      <c r="D10" s="31" t="s">
        <v>42</v>
      </c>
      <c r="E10" s="34">
        <v>2.4430000000000001</v>
      </c>
      <c r="F10" s="34">
        <v>21.5974</v>
      </c>
      <c r="G10" s="34" t="s">
        <v>43</v>
      </c>
      <c r="H10" s="34">
        <v>3.36</v>
      </c>
      <c r="I10" s="34">
        <v>6453.9697999999999</v>
      </c>
      <c r="J10" s="34" t="s">
        <v>44</v>
      </c>
      <c r="K10" s="34">
        <v>3.5830000000000002</v>
      </c>
      <c r="L10" s="34">
        <v>788.07280000000003</v>
      </c>
      <c r="O10" s="10">
        <f t="shared" si="1"/>
        <v>2.0417631738491471</v>
      </c>
      <c r="R10" s="10">
        <f t="shared" si="0"/>
        <v>648.15236310298087</v>
      </c>
      <c r="U10" s="10">
        <f>($S$2/$U$2)*L10</f>
        <v>2132.284699547055</v>
      </c>
      <c r="V10" s="3">
        <v>40</v>
      </c>
      <c r="W10" s="20" t="s">
        <v>37</v>
      </c>
      <c r="X10" s="2">
        <f>SLOPE($O34:$O38,$V$6:$V$10)</f>
        <v>7.81446581303169E-4</v>
      </c>
      <c r="Y10" s="2">
        <f>RSQ(O34:O38,$V$6:$V$10)</f>
        <v>0.85005125431620632</v>
      </c>
      <c r="Z10" s="2">
        <f>SLOPE($R34:$R38,$V$6:$V$10)</f>
        <v>1.6014721885277619</v>
      </c>
      <c r="AA10" s="2">
        <f>RSQ(R34:R38,$V$6:$V$10)</f>
        <v>0.71211495426734861</v>
      </c>
      <c r="AB10" s="2">
        <f>SLOPE(U34:U38,$V$6:$V$10)</f>
        <v>1.0607190545503362</v>
      </c>
      <c r="AC10" s="2">
        <f>RSQ(U34:U38,$V$6:$V$10)</f>
        <v>0.53862054995149578</v>
      </c>
      <c r="AD10" s="7">
        <v>43109</v>
      </c>
      <c r="AE10" s="2"/>
    </row>
    <row r="11" spans="1:33" x14ac:dyDescent="0.35">
      <c r="A11" s="31" t="s">
        <v>50</v>
      </c>
      <c r="B11" s="32">
        <v>43468</v>
      </c>
      <c r="C11" s="33">
        <v>0.43894675925925924</v>
      </c>
      <c r="D11" s="31" t="s">
        <v>42</v>
      </c>
      <c r="E11" s="34">
        <v>2.44</v>
      </c>
      <c r="F11" s="34">
        <v>21.8782</v>
      </c>
      <c r="G11" s="34" t="s">
        <v>43</v>
      </c>
      <c r="H11" s="34">
        <v>3.36</v>
      </c>
      <c r="I11" s="34">
        <v>6550.0479999999998</v>
      </c>
      <c r="J11" s="34" t="s">
        <v>44</v>
      </c>
      <c r="K11" s="34">
        <v>3.5859999999999999</v>
      </c>
      <c r="L11" s="34">
        <v>784.88019999999995</v>
      </c>
      <c r="O11" s="12">
        <f t="shared" si="1"/>
        <v>2.0683092904750757</v>
      </c>
      <c r="Q11" s="12">
        <f>($R$2/$P$2)*I11</f>
        <v>657.80120161670936</v>
      </c>
      <c r="U11" s="12">
        <f>($S$2/$U$2)*L11</f>
        <v>2123.6464974269284</v>
      </c>
      <c r="V11" s="3"/>
      <c r="W11" s="21" t="s">
        <v>38</v>
      </c>
      <c r="X11" s="2">
        <f>SLOPE($O39:$O43,$V$6:$V$10)</f>
        <v>-2.1270386569583509E-3</v>
      </c>
      <c r="Y11" s="2">
        <f>RSQ(O39:O43,$V$6:$V$10)</f>
        <v>0.70951706024661443</v>
      </c>
      <c r="Z11" s="2">
        <f>SLOPE($R39:$R43,$V$6:$V$10)</f>
        <v>4.2698264078728609</v>
      </c>
      <c r="AA11" s="2">
        <f>RSQ(R39:R43,$V$6:$V$10)</f>
        <v>0.95294958699360366</v>
      </c>
      <c r="AB11" s="2">
        <f>SLOPE($U39:$U43,$V$6:$V$10)</f>
        <v>2.2873459201643436</v>
      </c>
      <c r="AC11" s="2">
        <f>RSQ(U39:U43,$V$6:$V$10)</f>
        <v>0.63259364370736593</v>
      </c>
      <c r="AD11" s="7">
        <v>43109</v>
      </c>
      <c r="AE11" s="2"/>
    </row>
    <row r="12" spans="1:33" x14ac:dyDescent="0.35">
      <c r="A12" s="31" t="s">
        <v>51</v>
      </c>
      <c r="B12" s="32">
        <v>43468</v>
      </c>
      <c r="C12" s="33">
        <v>0.4430324074074074</v>
      </c>
      <c r="D12" s="31" t="s">
        <v>42</v>
      </c>
      <c r="E12" s="34">
        <v>2.4430000000000001</v>
      </c>
      <c r="F12" s="34">
        <v>21.8721</v>
      </c>
      <c r="G12" s="34" t="s">
        <v>43</v>
      </c>
      <c r="H12" s="34">
        <v>3.36</v>
      </c>
      <c r="I12" s="34">
        <v>5450.1679999999997</v>
      </c>
      <c r="J12" s="34" t="s">
        <v>44</v>
      </c>
      <c r="K12" s="34">
        <v>3.5830000000000002</v>
      </c>
      <c r="L12" s="34">
        <v>794.13879999999995</v>
      </c>
      <c r="O12" s="12">
        <f t="shared" si="1"/>
        <v>2.0677326120156097</v>
      </c>
      <c r="R12" s="12">
        <f t="shared" si="0"/>
        <v>547.34363159062923</v>
      </c>
      <c r="U12" s="12">
        <f>($S$2/$U$2)*L12</f>
        <v>2148.6974459170001</v>
      </c>
      <c r="V12" s="3"/>
      <c r="W12" s="23" t="s">
        <v>39</v>
      </c>
      <c r="X12" s="2">
        <f>SLOPE($O48:$O52,$V$6:$V$10)</f>
        <v>2.4880366715142512E-3</v>
      </c>
      <c r="Y12" s="2">
        <f>RSQ(O48:O52,$V$6:$V$10)</f>
        <v>0.958972392240942</v>
      </c>
      <c r="Z12" s="2">
        <f>SLOPE($R48:$R52,$V$6:$V$10)</f>
        <v>1.7788281383021058</v>
      </c>
      <c r="AA12" s="2">
        <f>RSQ(R48:R52,$V$6:$V$10)</f>
        <v>0.33116817453410541</v>
      </c>
      <c r="AB12" s="2">
        <f>SLOPE(U48:U52,$V$6:$V$10)</f>
        <v>0.34755465042178457</v>
      </c>
      <c r="AC12" s="2">
        <f>RSQ(U48:U52,$V$6:$V$10)</f>
        <v>2.088122682287729E-2</v>
      </c>
      <c r="AD12" s="7">
        <v>43109</v>
      </c>
      <c r="AE12" s="2"/>
    </row>
    <row r="13" spans="1:33" x14ac:dyDescent="0.35">
      <c r="A13" s="31" t="s">
        <v>52</v>
      </c>
      <c r="B13" s="32">
        <v>43468</v>
      </c>
      <c r="C13" s="33">
        <v>0.44710648148148152</v>
      </c>
      <c r="D13" s="31" t="s">
        <v>42</v>
      </c>
      <c r="E13" s="34">
        <v>2.44</v>
      </c>
      <c r="F13" s="34">
        <v>21.943300000000001</v>
      </c>
      <c r="G13" s="34" t="s">
        <v>43</v>
      </c>
      <c r="H13" s="34">
        <v>3.3559999999999999</v>
      </c>
      <c r="I13" s="34">
        <v>5578.5882000000001</v>
      </c>
      <c r="J13" s="34" t="s">
        <v>44</v>
      </c>
      <c r="K13" s="34">
        <v>3.5830000000000002</v>
      </c>
      <c r="L13" s="34">
        <v>817.60699999999997</v>
      </c>
      <c r="O13" s="12">
        <f t="shared" si="1"/>
        <v>2.0744636786244635</v>
      </c>
      <c r="R13" s="12">
        <f>($R$2/$P$2)*I13</f>
        <v>560.24047782318485</v>
      </c>
      <c r="U13" s="12">
        <f>($S$2/$U$2)*L13</f>
        <v>2212.1952392501921</v>
      </c>
      <c r="V13" s="3"/>
      <c r="W13" s="25" t="s">
        <v>40</v>
      </c>
      <c r="X13" s="2">
        <f>SLOPE($O53:$O57,$V$6:$V$10)</f>
        <v>-2.0952808256366758E-2</v>
      </c>
      <c r="Y13" s="2">
        <f>RSQ(O53:O57,$V$6:$V$10)</f>
        <v>0.13660858159096315</v>
      </c>
      <c r="Z13" s="2">
        <f>SLOPE($R53:$R57,$V$6:$V$10)</f>
        <v>-7.2378924569097238</v>
      </c>
      <c r="AA13" s="2">
        <f>RSQ(R53:R57,$V$6:$V$10)</f>
        <v>0.18401255663387384</v>
      </c>
      <c r="AB13" s="2">
        <f>SLOPE(U53:U57,$V$6:$V$10)</f>
        <v>-20.216036425191241</v>
      </c>
      <c r="AC13" s="2">
        <f>RSQ(U53:U57,$V$6:$V$10)</f>
        <v>0.11113677196429005</v>
      </c>
      <c r="AD13" s="7">
        <v>43109</v>
      </c>
      <c r="AE13" s="2"/>
    </row>
    <row r="14" spans="1:33" x14ac:dyDescent="0.35">
      <c r="A14" s="31" t="s">
        <v>53</v>
      </c>
      <c r="B14" s="32">
        <v>43468</v>
      </c>
      <c r="C14" s="33">
        <v>0.45075231481481487</v>
      </c>
      <c r="D14" s="31" t="s">
        <v>42</v>
      </c>
      <c r="E14" s="34">
        <v>2.44</v>
      </c>
      <c r="F14" s="34">
        <v>21.787800000000001</v>
      </c>
      <c r="G14" s="34" t="s">
        <v>43</v>
      </c>
      <c r="H14" s="34">
        <v>3.3530000000000002</v>
      </c>
      <c r="I14" s="34">
        <v>5444.4390000000003</v>
      </c>
      <c r="J14" s="34" t="s">
        <v>44</v>
      </c>
      <c r="K14" s="34">
        <v>3.58</v>
      </c>
      <c r="L14" s="34">
        <v>806.33299999999997</v>
      </c>
      <c r="O14" s="12">
        <f t="shared" si="1"/>
        <v>2.0597631047806888</v>
      </c>
      <c r="R14" s="12">
        <f t="shared" si="0"/>
        <v>546.76828571773456</v>
      </c>
      <c r="U14" s="12">
        <f>($S$2/$U$2)*L14</f>
        <v>2181.6912328910166</v>
      </c>
      <c r="AD14" s="7">
        <v>43109</v>
      </c>
    </row>
    <row r="15" spans="1:33" x14ac:dyDescent="0.35">
      <c r="A15" s="31" t="s">
        <v>54</v>
      </c>
      <c r="B15" s="32">
        <v>43468</v>
      </c>
      <c r="C15" s="33">
        <v>0.45440972222222226</v>
      </c>
      <c r="D15" s="31" t="s">
        <v>42</v>
      </c>
      <c r="E15" s="34">
        <v>2.44</v>
      </c>
      <c r="F15" s="34">
        <v>21.610299999999999</v>
      </c>
      <c r="G15" s="34" t="s">
        <v>43</v>
      </c>
      <c r="H15" s="34">
        <v>3.3559999999999999</v>
      </c>
      <c r="I15" s="34">
        <v>5882.3864000000003</v>
      </c>
      <c r="J15" s="34" t="s">
        <v>44</v>
      </c>
      <c r="K15" s="34">
        <v>3.58</v>
      </c>
      <c r="L15" s="34">
        <v>796.31039999999996</v>
      </c>
      <c r="O15" s="12">
        <f t="shared" si="1"/>
        <v>2.0429827069847395</v>
      </c>
      <c r="R15" s="12">
        <f t="shared" si="0"/>
        <v>590.74999790746415</v>
      </c>
      <c r="U15" s="12">
        <f>($S$2/$U$2)*L15</f>
        <v>2154.5731333579779</v>
      </c>
      <c r="AD15" s="7">
        <v>43109</v>
      </c>
    </row>
    <row r="16" spans="1:33" x14ac:dyDescent="0.35">
      <c r="A16" s="27" t="s">
        <v>41</v>
      </c>
      <c r="B16" s="28">
        <v>43468</v>
      </c>
      <c r="C16" s="29">
        <v>0.4580555555555556</v>
      </c>
      <c r="D16" s="27" t="s">
        <v>42</v>
      </c>
      <c r="E16" s="30">
        <v>2.44</v>
      </c>
      <c r="F16" s="30">
        <v>41.752200000000002</v>
      </c>
      <c r="G16" s="30" t="s">
        <v>43</v>
      </c>
      <c r="H16" s="30">
        <v>3.3559999999999999</v>
      </c>
      <c r="I16" s="30">
        <v>4009.0998</v>
      </c>
      <c r="J16" s="30" t="s">
        <v>44</v>
      </c>
      <c r="K16" s="30">
        <v>3.58</v>
      </c>
      <c r="L16" s="30">
        <v>982.25779999999997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27" t="s">
        <v>41</v>
      </c>
      <c r="B17" s="28">
        <v>43468</v>
      </c>
      <c r="C17" s="29">
        <v>0.46170138888888884</v>
      </c>
      <c r="D17" s="27" t="s">
        <v>42</v>
      </c>
      <c r="E17" s="30">
        <v>2.4430000000000001</v>
      </c>
      <c r="F17" s="30">
        <v>41.782400000000003</v>
      </c>
      <c r="G17" s="30" t="s">
        <v>43</v>
      </c>
      <c r="H17" s="30">
        <v>3.36</v>
      </c>
      <c r="I17" s="30">
        <v>4086.7163999999998</v>
      </c>
      <c r="J17" s="30" t="s">
        <v>44</v>
      </c>
      <c r="K17" s="30">
        <v>3.5859999999999999</v>
      </c>
      <c r="L17" s="30">
        <v>988.08579999999995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27" t="s">
        <v>41</v>
      </c>
      <c r="B18" s="28">
        <v>43468</v>
      </c>
      <c r="C18" s="29">
        <v>0.46535879629629634</v>
      </c>
      <c r="D18" s="27" t="s">
        <v>42</v>
      </c>
      <c r="E18" s="30">
        <v>2.4460000000000002</v>
      </c>
      <c r="F18" s="30">
        <v>39.659799999999997</v>
      </c>
      <c r="G18" s="30" t="s">
        <v>43</v>
      </c>
      <c r="H18" s="30">
        <v>3.363</v>
      </c>
      <c r="I18" s="30">
        <v>3881.9681999999998</v>
      </c>
      <c r="J18" s="30" t="s">
        <v>44</v>
      </c>
      <c r="K18" s="30">
        <v>3.5859999999999999</v>
      </c>
      <c r="L18" s="30">
        <v>976.94309999999996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27" t="s">
        <v>41</v>
      </c>
      <c r="B19" s="28">
        <v>43468</v>
      </c>
      <c r="C19" s="29">
        <v>0.4694444444444445</v>
      </c>
      <c r="D19" s="27" t="s">
        <v>42</v>
      </c>
      <c r="E19" s="30">
        <v>2.4430000000000001</v>
      </c>
      <c r="F19" s="30">
        <v>41.491399999999999</v>
      </c>
      <c r="G19" s="30" t="s">
        <v>43</v>
      </c>
      <c r="H19" s="30">
        <v>3.36</v>
      </c>
      <c r="I19" s="30">
        <v>4071.2671999999998</v>
      </c>
      <c r="J19" s="30" t="s">
        <v>44</v>
      </c>
      <c r="K19" s="30">
        <v>3.5859999999999999</v>
      </c>
      <c r="L19" s="30">
        <v>986.19849999999997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31" t="s">
        <v>55</v>
      </c>
      <c r="B20" s="32">
        <v>43468</v>
      </c>
      <c r="C20" s="33">
        <v>0.47309027777777773</v>
      </c>
      <c r="D20" s="31" t="s">
        <v>42</v>
      </c>
      <c r="E20" s="34">
        <v>2.44</v>
      </c>
      <c r="F20" s="34">
        <v>21.746600000000001</v>
      </c>
      <c r="G20" s="34" t="s">
        <v>43</v>
      </c>
      <c r="H20" s="34">
        <v>3.3530000000000002</v>
      </c>
      <c r="I20" s="34">
        <v>4811.6705000000002</v>
      </c>
      <c r="J20" s="34" t="s">
        <v>44</v>
      </c>
      <c r="K20" s="34">
        <v>3.58</v>
      </c>
      <c r="L20" s="34">
        <v>799.31320000000005</v>
      </c>
      <c r="O20" s="14">
        <f t="shared" ref="O20:O29" si="2">($O$2/$M$2)*F20</f>
        <v>2.055868161742981</v>
      </c>
      <c r="P20" s="3"/>
      <c r="R20" s="14">
        <f t="shared" ref="R20:R29" si="3">($R$2/$P$2)*I20</f>
        <v>483.2212888643981</v>
      </c>
      <c r="S20" s="3"/>
      <c r="U20" s="14">
        <f t="shared" ref="U20:U26" si="4">($S$2/$U$2)*L20</f>
        <v>2162.6977945514618</v>
      </c>
      <c r="AD20" s="7">
        <v>43109</v>
      </c>
    </row>
    <row r="21" spans="1:30" x14ac:dyDescent="0.35">
      <c r="A21" s="31" t="s">
        <v>56</v>
      </c>
      <c r="B21" s="32">
        <v>43468</v>
      </c>
      <c r="C21" s="33">
        <v>0.47716435185185185</v>
      </c>
      <c r="D21" s="31" t="s">
        <v>42</v>
      </c>
      <c r="E21" s="34">
        <v>2.44</v>
      </c>
      <c r="F21" s="34">
        <v>21.700600000000001</v>
      </c>
      <c r="G21" s="34" t="s">
        <v>43</v>
      </c>
      <c r="H21" s="34">
        <v>3.3559999999999999</v>
      </c>
      <c r="I21" s="34">
        <v>5335.1427999999996</v>
      </c>
      <c r="J21" s="34" t="s">
        <v>44</v>
      </c>
      <c r="K21" s="34">
        <v>3.5830000000000002</v>
      </c>
      <c r="L21" s="34">
        <v>803.86419999999998</v>
      </c>
      <c r="O21" s="14">
        <f t="shared" si="2"/>
        <v>2.05151943893389</v>
      </c>
      <c r="P21" s="3"/>
      <c r="R21" s="14">
        <f t="shared" si="3"/>
        <v>535.79200406420455</v>
      </c>
      <c r="S21" s="3"/>
      <c r="U21" s="14">
        <f t="shared" si="4"/>
        <v>2175.0114128715441</v>
      </c>
      <c r="AD21" s="7">
        <v>43109</v>
      </c>
    </row>
    <row r="22" spans="1:30" x14ac:dyDescent="0.35">
      <c r="A22" s="31" t="s">
        <v>57</v>
      </c>
      <c r="B22" s="32">
        <v>43468</v>
      </c>
      <c r="C22" s="33">
        <v>0.48123842592592592</v>
      </c>
      <c r="D22" s="31" t="s">
        <v>42</v>
      </c>
      <c r="E22" s="34">
        <v>2.4430000000000001</v>
      </c>
      <c r="F22" s="34">
        <v>21.4849</v>
      </c>
      <c r="G22" s="34" t="s">
        <v>43</v>
      </c>
      <c r="H22" s="34">
        <v>3.36</v>
      </c>
      <c r="I22" s="34">
        <v>5517.5367999999999</v>
      </c>
      <c r="J22" s="34" t="s">
        <v>44</v>
      </c>
      <c r="K22" s="34">
        <v>3.5830000000000002</v>
      </c>
      <c r="L22" s="34">
        <v>820.17430000000002</v>
      </c>
      <c r="O22" s="14">
        <f t="shared" si="2"/>
        <v>2.0311277104573482</v>
      </c>
      <c r="P22" s="3"/>
      <c r="R22" s="14">
        <f t="shared" si="3"/>
        <v>554.10927324569434</v>
      </c>
      <c r="S22" s="3"/>
      <c r="U22" s="14">
        <f t="shared" si="4"/>
        <v>2219.1415702352829</v>
      </c>
      <c r="AD22" s="7">
        <v>43109</v>
      </c>
    </row>
    <row r="23" spans="1:30" x14ac:dyDescent="0.35">
      <c r="A23" s="31" t="s">
        <v>58</v>
      </c>
      <c r="B23" s="32">
        <v>43468</v>
      </c>
      <c r="C23" s="33">
        <v>0.4848958333333333</v>
      </c>
      <c r="D23" s="31" t="s">
        <v>42</v>
      </c>
      <c r="E23" s="34">
        <v>2.4430000000000001</v>
      </c>
      <c r="F23" s="34">
        <v>21.578099999999999</v>
      </c>
      <c r="G23" s="34" t="s">
        <v>43</v>
      </c>
      <c r="H23" s="34">
        <v>3.36</v>
      </c>
      <c r="I23" s="34">
        <v>5506.6516000000001</v>
      </c>
      <c r="J23" s="34" t="s">
        <v>44</v>
      </c>
      <c r="K23" s="34">
        <v>3.5859999999999999</v>
      </c>
      <c r="L23" s="34">
        <v>814.90160000000003</v>
      </c>
      <c r="O23" s="14">
        <f t="shared" si="2"/>
        <v>2.0399386010183762</v>
      </c>
      <c r="P23" s="3"/>
      <c r="R23" s="14">
        <f t="shared" si="3"/>
        <v>553.01610604450161</v>
      </c>
      <c r="S23" s="3"/>
      <c r="U23" s="14">
        <f t="shared" si="4"/>
        <v>2204.87525177422</v>
      </c>
      <c r="AD23" s="7">
        <v>43109</v>
      </c>
    </row>
    <row r="24" spans="1:30" x14ac:dyDescent="0.35">
      <c r="A24" s="31" t="s">
        <v>59</v>
      </c>
      <c r="B24" s="32">
        <v>43468</v>
      </c>
      <c r="C24" s="33">
        <v>0.48854166666666665</v>
      </c>
      <c r="D24" s="31" t="s">
        <v>42</v>
      </c>
      <c r="E24" s="34">
        <v>2.4430000000000001</v>
      </c>
      <c r="F24" s="34">
        <v>21.654599999999999</v>
      </c>
      <c r="G24" s="34" t="s">
        <v>43</v>
      </c>
      <c r="H24" s="34">
        <v>3.36</v>
      </c>
      <c r="I24" s="34">
        <v>5723.2412000000004</v>
      </c>
      <c r="J24" s="34" t="s">
        <v>44</v>
      </c>
      <c r="K24" s="34">
        <v>3.5830000000000002</v>
      </c>
      <c r="L24" s="34">
        <v>830.98379999999997</v>
      </c>
      <c r="N24" s="14">
        <f>($O$2/$M$2)*F24</f>
        <v>2.047170716124799</v>
      </c>
      <c r="P24" s="3"/>
      <c r="R24" s="14">
        <f t="shared" si="3"/>
        <v>574.76753429933001</v>
      </c>
      <c r="S24" s="3"/>
      <c r="U24" s="14">
        <f t="shared" si="4"/>
        <v>2248.3887812286757</v>
      </c>
      <c r="AD24" s="7">
        <v>43109</v>
      </c>
    </row>
    <row r="25" spans="1:30" x14ac:dyDescent="0.35">
      <c r="A25" s="31" t="s">
        <v>60</v>
      </c>
      <c r="B25" s="32">
        <v>43468</v>
      </c>
      <c r="C25" s="33">
        <v>0.49219907407407404</v>
      </c>
      <c r="D25" s="31" t="s">
        <v>42</v>
      </c>
      <c r="E25" s="34">
        <v>2.44</v>
      </c>
      <c r="F25" s="34">
        <v>22.142600000000002</v>
      </c>
      <c r="G25" s="34" t="s">
        <v>43</v>
      </c>
      <c r="H25" s="34">
        <v>3.3559999999999999</v>
      </c>
      <c r="I25" s="34">
        <v>5048.4344000000001</v>
      </c>
      <c r="J25" s="34" t="s">
        <v>44</v>
      </c>
      <c r="K25" s="34">
        <v>3.58</v>
      </c>
      <c r="L25" s="34">
        <v>797.35670000000005</v>
      </c>
      <c r="O25" s="17">
        <f t="shared" si="2"/>
        <v>2.0933049928821119</v>
      </c>
      <c r="P25" s="3"/>
      <c r="R25" s="17">
        <f t="shared" si="3"/>
        <v>506.99876010116742</v>
      </c>
      <c r="S25" s="3"/>
      <c r="U25" s="17">
        <f t="shared" si="4"/>
        <v>2157.4041021227117</v>
      </c>
      <c r="AD25" s="7">
        <v>43109</v>
      </c>
    </row>
    <row r="26" spans="1:30" x14ac:dyDescent="0.35">
      <c r="A26" s="31" t="s">
        <v>61</v>
      </c>
      <c r="B26" s="32">
        <v>43468</v>
      </c>
      <c r="C26" s="33">
        <v>0.49627314814814816</v>
      </c>
      <c r="D26" s="31" t="s">
        <v>42</v>
      </c>
      <c r="E26" s="34">
        <v>2.4430000000000001</v>
      </c>
      <c r="F26" s="34">
        <v>21.5076</v>
      </c>
      <c r="G26" s="34" t="s">
        <v>43</v>
      </c>
      <c r="H26" s="34">
        <v>3.36</v>
      </c>
      <c r="I26" s="34">
        <v>5898.1632</v>
      </c>
      <c r="J26" s="34" t="s">
        <v>44</v>
      </c>
      <c r="K26" s="34">
        <v>3.5859999999999999</v>
      </c>
      <c r="L26" s="34">
        <v>798.14499999999998</v>
      </c>
      <c r="O26" s="17">
        <f t="shared" si="2"/>
        <v>2.0332737106261822</v>
      </c>
      <c r="P26" s="3"/>
      <c r="R26" s="17">
        <f t="shared" si="3"/>
        <v>592.33441347169605</v>
      </c>
      <c r="S26" s="3"/>
      <c r="U26" s="17">
        <f t="shared" si="4"/>
        <v>2159.5370015561812</v>
      </c>
      <c r="AD26" s="7">
        <v>43109</v>
      </c>
    </row>
    <row r="27" spans="1:30" x14ac:dyDescent="0.35">
      <c r="A27" s="31" t="s">
        <v>62</v>
      </c>
      <c r="B27" s="32">
        <v>43468</v>
      </c>
      <c r="C27" s="33">
        <v>0.49991898148148151</v>
      </c>
      <c r="D27" s="31" t="s">
        <v>42</v>
      </c>
      <c r="E27" s="34">
        <v>2.44</v>
      </c>
      <c r="F27" s="34">
        <v>21.404</v>
      </c>
      <c r="G27" s="34" t="s">
        <v>43</v>
      </c>
      <c r="H27" s="34">
        <v>3.3559999999999999</v>
      </c>
      <c r="I27" s="34">
        <v>6024.5369000000001</v>
      </c>
      <c r="J27" s="34" t="s">
        <v>44</v>
      </c>
      <c r="K27" s="34">
        <v>3.58</v>
      </c>
      <c r="L27" s="34">
        <v>820.69380000000001</v>
      </c>
      <c r="O27" s="17">
        <f t="shared" si="2"/>
        <v>2.0234796305604905</v>
      </c>
      <c r="P27" s="3"/>
      <c r="R27" s="17">
        <f t="shared" si="3"/>
        <v>605.02573599524851</v>
      </c>
      <c r="S27" s="3"/>
      <c r="U27" s="17">
        <f>($S$2/$U$2)*L27</f>
        <v>2220.547178830599</v>
      </c>
      <c r="AD27" s="7">
        <v>43109</v>
      </c>
    </row>
    <row r="28" spans="1:30" x14ac:dyDescent="0.35">
      <c r="A28" s="31" t="s">
        <v>63</v>
      </c>
      <c r="B28" s="32">
        <v>43468</v>
      </c>
      <c r="C28" s="33">
        <v>0.50357638888888889</v>
      </c>
      <c r="D28" s="31" t="s">
        <v>42</v>
      </c>
      <c r="E28" s="34">
        <v>2.4430000000000001</v>
      </c>
      <c r="F28" s="34">
        <v>21.068200000000001</v>
      </c>
      <c r="G28" s="34" t="s">
        <v>43</v>
      </c>
      <c r="H28" s="34">
        <v>3.36</v>
      </c>
      <c r="I28" s="34">
        <v>6579.6477999999997</v>
      </c>
      <c r="J28" s="34" t="s">
        <v>44</v>
      </c>
      <c r="K28" s="34">
        <v>3.5859999999999999</v>
      </c>
      <c r="L28" s="34">
        <v>780.88679999999999</v>
      </c>
      <c r="O28" s="17">
        <f t="shared" si="2"/>
        <v>1.9917339540541268</v>
      </c>
      <c r="P28" s="3"/>
      <c r="R28" s="17">
        <f t="shared" si="3"/>
        <v>660.7738186124343</v>
      </c>
      <c r="S28" s="3"/>
      <c r="U28" s="17">
        <f>($S$2/$U$2)*L28</f>
        <v>2112.8415746848023</v>
      </c>
      <c r="AD28" s="7">
        <v>43109</v>
      </c>
    </row>
    <row r="29" spans="1:30" x14ac:dyDescent="0.35">
      <c r="A29" s="31" t="s">
        <v>64</v>
      </c>
      <c r="B29" s="32">
        <v>43468</v>
      </c>
      <c r="C29" s="33">
        <v>0.50722222222222224</v>
      </c>
      <c r="D29" s="31" t="s">
        <v>42</v>
      </c>
      <c r="E29" s="34">
        <v>2.4430000000000001</v>
      </c>
      <c r="F29" s="34">
        <v>21.385899999999999</v>
      </c>
      <c r="G29" s="34" t="s">
        <v>43</v>
      </c>
      <c r="H29" s="34">
        <v>3.36</v>
      </c>
      <c r="I29" s="34">
        <v>6538.5766000000003</v>
      </c>
      <c r="J29" s="34" t="s">
        <v>44</v>
      </c>
      <c r="K29" s="34">
        <v>3.58</v>
      </c>
      <c r="L29" s="34">
        <v>793.02800000000002</v>
      </c>
      <c r="N29" s="17">
        <f>($O$2/$M$2)*F29</f>
        <v>2.0217685026725656</v>
      </c>
      <c r="P29" s="3"/>
      <c r="Q29" s="17">
        <f>($R$2/$P$2)*I29</f>
        <v>656.64916415007929</v>
      </c>
      <c r="S29" s="3"/>
      <c r="U29" s="17">
        <f>($S$2/$U$2)*L29</f>
        <v>2145.6919598194509</v>
      </c>
      <c r="AD29" s="7">
        <v>43109</v>
      </c>
    </row>
    <row r="30" spans="1:30" x14ac:dyDescent="0.35">
      <c r="A30" s="27" t="s">
        <v>41</v>
      </c>
      <c r="B30" s="28">
        <v>43468</v>
      </c>
      <c r="C30" s="29">
        <v>0.51087962962962963</v>
      </c>
      <c r="D30" s="27" t="s">
        <v>42</v>
      </c>
      <c r="E30" s="30">
        <v>2.4460000000000002</v>
      </c>
      <c r="F30" s="30">
        <v>42.029000000000003</v>
      </c>
      <c r="G30" s="30" t="s">
        <v>43</v>
      </c>
      <c r="H30" s="30">
        <v>3.363</v>
      </c>
      <c r="I30" s="30">
        <v>4082.7732999999998</v>
      </c>
      <c r="J30" s="30" t="s">
        <v>44</v>
      </c>
      <c r="K30" s="30">
        <v>3.59</v>
      </c>
      <c r="L30" s="30">
        <v>993.11900000000003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27" t="s">
        <v>41</v>
      </c>
      <c r="B31" s="28">
        <v>43468</v>
      </c>
      <c r="C31" s="29">
        <v>0.5149421296296296</v>
      </c>
      <c r="D31" s="27" t="s">
        <v>42</v>
      </c>
      <c r="E31" s="30">
        <v>2.4460000000000002</v>
      </c>
      <c r="F31" s="30">
        <v>41.894399999999997</v>
      </c>
      <c r="G31" s="30" t="s">
        <v>43</v>
      </c>
      <c r="H31" s="30">
        <v>3.363</v>
      </c>
      <c r="I31" s="30">
        <v>4064.3130000000001</v>
      </c>
      <c r="J31" s="30" t="s">
        <v>44</v>
      </c>
      <c r="K31" s="30">
        <v>3.59</v>
      </c>
      <c r="L31" s="30">
        <v>979.32960000000003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27" t="s">
        <v>41</v>
      </c>
      <c r="B32" s="28">
        <v>43468</v>
      </c>
      <c r="C32" s="29">
        <v>0.51859953703703698</v>
      </c>
      <c r="D32" s="27" t="s">
        <v>42</v>
      </c>
      <c r="E32" s="30">
        <v>2.4430000000000001</v>
      </c>
      <c r="F32" s="30">
        <v>41.812899999999999</v>
      </c>
      <c r="G32" s="30" t="s">
        <v>43</v>
      </c>
      <c r="H32" s="30">
        <v>3.36</v>
      </c>
      <c r="I32" s="30">
        <v>4080.4603000000002</v>
      </c>
      <c r="J32" s="30" t="s">
        <v>44</v>
      </c>
      <c r="K32" s="30">
        <v>3.5830000000000002</v>
      </c>
      <c r="L32" s="30">
        <v>976.75919999999996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27" t="s">
        <v>41</v>
      </c>
      <c r="B33" s="28">
        <v>43468</v>
      </c>
      <c r="C33" s="29">
        <v>0.52224537037037033</v>
      </c>
      <c r="D33" s="27" t="s">
        <v>42</v>
      </c>
      <c r="E33" s="30">
        <v>2.44</v>
      </c>
      <c r="F33" s="30">
        <v>41.9694</v>
      </c>
      <c r="G33" s="30" t="s">
        <v>43</v>
      </c>
      <c r="H33" s="30">
        <v>3.3559999999999999</v>
      </c>
      <c r="I33" s="30">
        <v>4076.6621</v>
      </c>
      <c r="J33" s="30" t="s">
        <v>44</v>
      </c>
      <c r="K33" s="30">
        <v>3.58</v>
      </c>
      <c r="L33" s="30">
        <v>993.04100000000005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31" t="s">
        <v>65</v>
      </c>
      <c r="B34" s="32">
        <v>43468</v>
      </c>
      <c r="C34" s="33">
        <v>0.52633101851851849</v>
      </c>
      <c r="D34" s="31" t="s">
        <v>42</v>
      </c>
      <c r="E34" s="34">
        <v>2.44</v>
      </c>
      <c r="F34" s="34">
        <v>21.5717</v>
      </c>
      <c r="G34" s="34" t="s">
        <v>43</v>
      </c>
      <c r="H34" s="34">
        <v>3.3559999999999999</v>
      </c>
      <c r="I34" s="34">
        <v>5581.0418</v>
      </c>
      <c r="J34" s="34" t="s">
        <v>44</v>
      </c>
      <c r="K34" s="34">
        <v>3.58</v>
      </c>
      <c r="L34" s="34">
        <v>767.82799999999997</v>
      </c>
      <c r="O34" s="19">
        <f>($O$2/$M$2)*F34</f>
        <v>2.0393335613231982</v>
      </c>
      <c r="R34" s="19">
        <f>($R$2/$P$2)*I34</f>
        <v>560.48688533474603</v>
      </c>
      <c r="U34" s="19">
        <f>($S$2/$U$2)*L34</f>
        <v>2077.5084437425276</v>
      </c>
      <c r="AD34" s="7">
        <v>43109</v>
      </c>
    </row>
    <row r="35" spans="1:30" x14ac:dyDescent="0.35">
      <c r="A35" s="31" t="s">
        <v>66</v>
      </c>
      <c r="B35" s="32">
        <v>43468</v>
      </c>
      <c r="C35" s="33">
        <v>0.53040509259259261</v>
      </c>
      <c r="D35" s="31" t="s">
        <v>42</v>
      </c>
      <c r="E35" s="34">
        <v>2.4430000000000001</v>
      </c>
      <c r="F35" s="34">
        <v>21.5122</v>
      </c>
      <c r="G35" s="34" t="s">
        <v>43</v>
      </c>
      <c r="H35" s="34">
        <v>3.36</v>
      </c>
      <c r="I35" s="34">
        <v>6472.5698000000002</v>
      </c>
      <c r="J35" s="34" t="s">
        <v>44</v>
      </c>
      <c r="K35" s="34">
        <v>3.5859999999999999</v>
      </c>
      <c r="L35" s="34">
        <v>764.851</v>
      </c>
      <c r="O35" s="19">
        <f>($O$2/$M$2)*F35</f>
        <v>2.0337085829070913</v>
      </c>
      <c r="Q35" s="19">
        <f>($R$2/$P$2)*I35</f>
        <v>650.02030397151657</v>
      </c>
      <c r="U35" s="19">
        <f>($S$2/$U$2)*L35</f>
        <v>2069.4535894821702</v>
      </c>
      <c r="AD35" s="7">
        <v>43109</v>
      </c>
    </row>
    <row r="36" spans="1:30" x14ac:dyDescent="0.35">
      <c r="A36" s="31" t="s">
        <v>67</v>
      </c>
      <c r="B36" s="32">
        <v>43468</v>
      </c>
      <c r="C36" s="33">
        <v>0.53447916666666673</v>
      </c>
      <c r="D36" s="31" t="s">
        <v>42</v>
      </c>
      <c r="E36" s="34">
        <v>2.4460000000000002</v>
      </c>
      <c r="F36" s="34">
        <v>21.7119</v>
      </c>
      <c r="G36" s="34" t="s">
        <v>43</v>
      </c>
      <c r="H36" s="34">
        <v>3.363</v>
      </c>
      <c r="I36" s="34">
        <v>6212.6782999999996</v>
      </c>
      <c r="J36" s="34" t="s">
        <v>44</v>
      </c>
      <c r="K36" s="34">
        <v>3.59</v>
      </c>
      <c r="L36" s="34">
        <v>783.25750000000005</v>
      </c>
      <c r="O36" s="19">
        <f>($O$2/$M$2)*F36</f>
        <v>2.0525877121456886</v>
      </c>
      <c r="R36" s="19">
        <f t="shared" ref="R34:R43" si="5">($R$2/$P$2)*I36</f>
        <v>623.92019890511563</v>
      </c>
      <c r="U36" s="19">
        <f>($S$2/$U$2)*L36</f>
        <v>2119.2559660166899</v>
      </c>
      <c r="AD36" s="7">
        <v>43109</v>
      </c>
    </row>
    <row r="37" spans="1:30" x14ac:dyDescent="0.35">
      <c r="A37" s="31" t="s">
        <v>68</v>
      </c>
      <c r="B37" s="32">
        <v>43468</v>
      </c>
      <c r="C37" s="33">
        <v>0.53813657407407411</v>
      </c>
      <c r="D37" s="31" t="s">
        <v>42</v>
      </c>
      <c r="E37" s="34">
        <v>2.4430000000000001</v>
      </c>
      <c r="F37" s="34">
        <v>21.7898</v>
      </c>
      <c r="G37" s="34" t="s">
        <v>43</v>
      </c>
      <c r="H37" s="34">
        <v>3.36</v>
      </c>
      <c r="I37" s="34">
        <v>5967.8527999999997</v>
      </c>
      <c r="J37" s="34" t="s">
        <v>44</v>
      </c>
      <c r="K37" s="34">
        <v>3.5859999999999999</v>
      </c>
      <c r="L37" s="34">
        <v>781.94780000000003</v>
      </c>
      <c r="O37" s="19">
        <f>($O$2/$M$2)*F37</f>
        <v>2.0599521796854314</v>
      </c>
      <c r="R37" s="19">
        <f t="shared" si="5"/>
        <v>599.33312594222878</v>
      </c>
      <c r="U37" s="19">
        <f>($S$2/$U$2)*L37</f>
        <v>2115.7123171672474</v>
      </c>
      <c r="AD37" s="7">
        <v>43109</v>
      </c>
    </row>
    <row r="38" spans="1:30" x14ac:dyDescent="0.35">
      <c r="A38" s="31" t="s">
        <v>69</v>
      </c>
      <c r="B38" s="32">
        <v>43468</v>
      </c>
      <c r="C38" s="33">
        <v>0.54178240740740746</v>
      </c>
      <c r="D38" s="31" t="s">
        <v>42</v>
      </c>
      <c r="E38" s="34">
        <v>2.44</v>
      </c>
      <c r="F38" s="34">
        <v>21.8462</v>
      </c>
      <c r="G38" s="34" t="s">
        <v>43</v>
      </c>
      <c r="H38" s="34">
        <v>3.3559999999999999</v>
      </c>
      <c r="I38" s="34">
        <v>6302.8315000000002</v>
      </c>
      <c r="J38" s="34" t="s">
        <v>44</v>
      </c>
      <c r="K38" s="34">
        <v>3.5830000000000002</v>
      </c>
      <c r="L38" s="34">
        <v>778.88120000000004</v>
      </c>
      <c r="O38" s="19">
        <f>($O$2/$M$2)*F38</f>
        <v>2.0652840919991866</v>
      </c>
      <c r="R38" s="19">
        <f t="shared" si="5"/>
        <v>632.97400786798005</v>
      </c>
      <c r="U38" s="19">
        <f>($S$2/$U$2)*L38</f>
        <v>2107.4150326275058</v>
      </c>
      <c r="AD38" s="7">
        <v>43109</v>
      </c>
    </row>
    <row r="39" spans="1:30" x14ac:dyDescent="0.35">
      <c r="A39" s="31" t="s">
        <v>70</v>
      </c>
      <c r="B39" s="32">
        <v>43468</v>
      </c>
      <c r="C39" s="33">
        <v>0.54586805555555562</v>
      </c>
      <c r="D39" s="31" t="s">
        <v>42</v>
      </c>
      <c r="E39" s="34">
        <v>2.4460000000000002</v>
      </c>
      <c r="F39" s="34">
        <v>21.135999999999999</v>
      </c>
      <c r="G39" s="34" t="s">
        <v>43</v>
      </c>
      <c r="H39" s="34">
        <v>3.363</v>
      </c>
      <c r="I39" s="34">
        <v>5800.0396000000001</v>
      </c>
      <c r="J39" s="34" t="s">
        <v>44</v>
      </c>
      <c r="K39" s="34">
        <v>3.5830000000000002</v>
      </c>
      <c r="L39" s="34">
        <v>791.32939999999996</v>
      </c>
      <c r="O39" s="26">
        <f>($O$2/$M$2)*F39</f>
        <v>1.9981435933249172</v>
      </c>
      <c r="R39" s="16">
        <f t="shared" si="5"/>
        <v>582.48016171858569</v>
      </c>
      <c r="U39" s="16">
        <f>($S$2/$U$2)*L39</f>
        <v>2141.0960661524559</v>
      </c>
      <c r="AD39" s="7">
        <v>43109</v>
      </c>
    </row>
    <row r="40" spans="1:30" x14ac:dyDescent="0.35">
      <c r="A40" s="31" t="s">
        <v>71</v>
      </c>
      <c r="B40" s="32">
        <v>43468</v>
      </c>
      <c r="C40" s="33">
        <v>0.54994212962962963</v>
      </c>
      <c r="D40" s="31" t="s">
        <v>42</v>
      </c>
      <c r="E40" s="34">
        <v>2.44</v>
      </c>
      <c r="F40" s="34">
        <v>20.623200000000001</v>
      </c>
      <c r="G40" s="34" t="s">
        <v>43</v>
      </c>
      <c r="H40" s="34">
        <v>3.3559999999999999</v>
      </c>
      <c r="I40" s="34">
        <v>6036.6401999999998</v>
      </c>
      <c r="J40" s="34" t="s">
        <v>44</v>
      </c>
      <c r="K40" s="34">
        <v>3.58</v>
      </c>
      <c r="L40" s="34">
        <v>795.68679999999995</v>
      </c>
      <c r="O40" s="16">
        <f>($O$2/$M$2)*F40</f>
        <v>1.9496647877487905</v>
      </c>
      <c r="R40" s="16">
        <f t="shared" si="5"/>
        <v>606.24123323794458</v>
      </c>
      <c r="U40" s="16">
        <f>($S$2/$U$2)*L40</f>
        <v>2152.8858619045823</v>
      </c>
      <c r="AD40" s="7">
        <v>43109</v>
      </c>
    </row>
    <row r="41" spans="1:30" x14ac:dyDescent="0.35">
      <c r="A41" s="31" t="s">
        <v>72</v>
      </c>
      <c r="B41" s="32">
        <v>43468</v>
      </c>
      <c r="C41" s="33">
        <v>0.55401620370370364</v>
      </c>
      <c r="D41" s="31" t="s">
        <v>42</v>
      </c>
      <c r="E41" s="34">
        <v>2.4359999999999999</v>
      </c>
      <c r="F41" s="34">
        <v>20.157599999999999</v>
      </c>
      <c r="G41" s="34" t="s">
        <v>43</v>
      </c>
      <c r="H41" s="34">
        <v>3.3530000000000002</v>
      </c>
      <c r="I41" s="34">
        <v>6303.6009000000004</v>
      </c>
      <c r="J41" s="34" t="s">
        <v>44</v>
      </c>
      <c r="K41" s="34">
        <v>3.5760000000000001</v>
      </c>
      <c r="L41" s="34">
        <v>788.57280000000003</v>
      </c>
      <c r="O41" s="16">
        <f>($O$2/$M$2)*F41</f>
        <v>1.9056481499246003</v>
      </c>
      <c r="R41" s="16">
        <f t="shared" si="5"/>
        <v>633.05127634670328</v>
      </c>
      <c r="U41" s="16">
        <f>($S$2/$U$2)*L41</f>
        <v>2133.637547088264</v>
      </c>
      <c r="AD41" s="7">
        <v>43109</v>
      </c>
    </row>
    <row r="42" spans="1:30" x14ac:dyDescent="0.35">
      <c r="A42" s="31" t="s">
        <v>73</v>
      </c>
      <c r="B42" s="32">
        <v>43468</v>
      </c>
      <c r="C42" s="33">
        <v>0.55809027777777775</v>
      </c>
      <c r="D42" s="31" t="s">
        <v>42</v>
      </c>
      <c r="E42" s="34">
        <v>2.4460000000000002</v>
      </c>
      <c r="F42" s="34">
        <v>20.4528</v>
      </c>
      <c r="G42" s="34" t="s">
        <v>43</v>
      </c>
      <c r="H42" s="34">
        <v>3.363</v>
      </c>
      <c r="I42" s="34">
        <v>7680.4516999999996</v>
      </c>
      <c r="J42" s="34" t="s">
        <v>44</v>
      </c>
      <c r="K42" s="34">
        <v>3.59</v>
      </c>
      <c r="L42" s="34">
        <v>802.45180000000005</v>
      </c>
      <c r="N42" s="16">
        <f>($O$2/$M$2)*F42</f>
        <v>1.9335556058646797</v>
      </c>
      <c r="Q42" s="16">
        <f>($R$2/$P$2)*I42</f>
        <v>771.32417307767787</v>
      </c>
      <c r="U42" s="16">
        <f>($S$2/$U$2)*L42</f>
        <v>2171.1898891371375</v>
      </c>
      <c r="AD42" s="7">
        <v>43109</v>
      </c>
    </row>
    <row r="43" spans="1:30" x14ac:dyDescent="0.35">
      <c r="A43" s="31" t="s">
        <v>74</v>
      </c>
      <c r="B43" s="32">
        <v>43468</v>
      </c>
      <c r="C43" s="33">
        <v>0.56194444444444447</v>
      </c>
      <c r="D43" s="31" t="s">
        <v>42</v>
      </c>
      <c r="E43" s="34">
        <v>2.44</v>
      </c>
      <c r="F43" s="34">
        <v>20.198799999999999</v>
      </c>
      <c r="G43" s="34" t="s">
        <v>43</v>
      </c>
      <c r="H43" s="34">
        <v>3.3559999999999999</v>
      </c>
      <c r="I43" s="34">
        <v>7476.3842999999997</v>
      </c>
      <c r="J43" s="34" t="s">
        <v>44</v>
      </c>
      <c r="K43" s="34">
        <v>3.5830000000000002</v>
      </c>
      <c r="L43" s="34">
        <v>830.21600000000001</v>
      </c>
      <c r="O43" s="16">
        <f t="shared" ref="O43" si="6">($O$2/$M$2)*F43</f>
        <v>1.9095430929623076</v>
      </c>
      <c r="R43" s="16">
        <f t="shared" si="5"/>
        <v>750.83031090585905</v>
      </c>
      <c r="U43" s="16">
        <f>($S$2/$U$2)*L43</f>
        <v>2246.3113485443955</v>
      </c>
      <c r="AD43" s="7">
        <v>43109</v>
      </c>
    </row>
    <row r="44" spans="1:30" x14ac:dyDescent="0.35">
      <c r="A44" s="27" t="s">
        <v>41</v>
      </c>
      <c r="B44" s="28">
        <v>43468</v>
      </c>
      <c r="C44" s="29">
        <v>0.56601851851851859</v>
      </c>
      <c r="D44" s="27" t="s">
        <v>42</v>
      </c>
      <c r="E44" s="30">
        <v>2.44</v>
      </c>
      <c r="F44" s="30">
        <v>41.965800000000002</v>
      </c>
      <c r="G44" s="30" t="s">
        <v>43</v>
      </c>
      <c r="H44" s="30">
        <v>3.3559999999999999</v>
      </c>
      <c r="I44" s="30">
        <v>4073.069</v>
      </c>
      <c r="J44" s="30" t="s">
        <v>44</v>
      </c>
      <c r="K44" s="30">
        <v>3.58</v>
      </c>
      <c r="L44" s="30">
        <v>978.91700000000003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27" t="s">
        <v>41</v>
      </c>
      <c r="B45" s="28">
        <v>43468</v>
      </c>
      <c r="C45" s="29">
        <v>0.56966435185185182</v>
      </c>
      <c r="D45" s="27" t="s">
        <v>42</v>
      </c>
      <c r="E45" s="30">
        <v>2.4430000000000001</v>
      </c>
      <c r="F45" s="30">
        <v>42.004399999999997</v>
      </c>
      <c r="G45" s="30" t="s">
        <v>43</v>
      </c>
      <c r="H45" s="30">
        <v>3.363</v>
      </c>
      <c r="I45" s="30">
        <v>4085.4814000000001</v>
      </c>
      <c r="J45" s="30" t="s">
        <v>44</v>
      </c>
      <c r="K45" s="30">
        <v>3.5859999999999999</v>
      </c>
      <c r="L45" s="30">
        <v>979.14859999999999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27" t="s">
        <v>41</v>
      </c>
      <c r="B46" s="28">
        <v>43468</v>
      </c>
      <c r="C46" s="29">
        <v>0.57373842592592594</v>
      </c>
      <c r="D46" s="27" t="s">
        <v>42</v>
      </c>
      <c r="E46" s="30">
        <v>2.4460000000000002</v>
      </c>
      <c r="F46" s="30">
        <v>42.173499999999997</v>
      </c>
      <c r="G46" s="30" t="s">
        <v>43</v>
      </c>
      <c r="H46" s="30">
        <v>3.363</v>
      </c>
      <c r="I46" s="30">
        <v>4064.1048000000001</v>
      </c>
      <c r="J46" s="30" t="s">
        <v>44</v>
      </c>
      <c r="K46" s="30">
        <v>3.59</v>
      </c>
      <c r="L46" s="30">
        <v>977.95060000000001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27" t="s">
        <v>41</v>
      </c>
      <c r="B47" s="28">
        <v>43468</v>
      </c>
      <c r="C47" s="29">
        <v>0.5778240740740741</v>
      </c>
      <c r="D47" s="27" t="s">
        <v>42</v>
      </c>
      <c r="E47" s="30">
        <v>2.44</v>
      </c>
      <c r="F47" s="30">
        <v>41.7042</v>
      </c>
      <c r="G47" s="30" t="s">
        <v>43</v>
      </c>
      <c r="H47" s="30">
        <v>3.3559999999999999</v>
      </c>
      <c r="I47" s="30">
        <v>4063.3258000000001</v>
      </c>
      <c r="J47" s="30" t="s">
        <v>44</v>
      </c>
      <c r="K47" s="30">
        <v>3.58</v>
      </c>
      <c r="L47" s="30">
        <v>1000.9838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31" t="s">
        <v>75</v>
      </c>
      <c r="B48" s="32">
        <v>43468</v>
      </c>
      <c r="C48" s="33">
        <v>0.58189814814814811</v>
      </c>
      <c r="D48" s="31" t="s">
        <v>42</v>
      </c>
      <c r="E48" s="34">
        <v>2.44</v>
      </c>
      <c r="F48" s="34">
        <v>21.672899999999998</v>
      </c>
      <c r="G48" s="34" t="s">
        <v>43</v>
      </c>
      <c r="H48" s="34">
        <v>3.3530000000000002</v>
      </c>
      <c r="I48" s="34">
        <v>5586.6653999999999</v>
      </c>
      <c r="J48" s="34" t="s">
        <v>44</v>
      </c>
      <c r="K48" s="34">
        <v>3.58</v>
      </c>
      <c r="L48" s="34">
        <v>797.9298</v>
      </c>
      <c r="N48" s="22">
        <f>($O$2/$M$2)*F48</f>
        <v>2.0489007515031981</v>
      </c>
      <c r="R48" s="22">
        <f>($R$2/$P$2)*I48</f>
        <v>561.05164620938569</v>
      </c>
      <c r="U48" s="22">
        <f>($S$2/$U$2)*L48</f>
        <v>2158.9547359744452</v>
      </c>
      <c r="AD48" s="7">
        <v>43109</v>
      </c>
    </row>
    <row r="49" spans="1:30" x14ac:dyDescent="0.35">
      <c r="A49" s="31" t="s">
        <v>76</v>
      </c>
      <c r="B49" s="32">
        <v>43468</v>
      </c>
      <c r="C49" s="33">
        <v>0.5855555555555555</v>
      </c>
      <c r="D49" s="31" t="s">
        <v>42</v>
      </c>
      <c r="E49" s="34">
        <v>2.4460000000000002</v>
      </c>
      <c r="F49" s="34">
        <v>20.7986</v>
      </c>
      <c r="G49" s="34" t="s">
        <v>43</v>
      </c>
      <c r="H49" s="34">
        <v>3.3660000000000001</v>
      </c>
      <c r="I49" s="34">
        <v>5989.5937999999996</v>
      </c>
      <c r="J49" s="34" t="s">
        <v>44</v>
      </c>
      <c r="K49" s="34">
        <v>3.5859999999999999</v>
      </c>
      <c r="L49" s="34">
        <v>779.99120000000005</v>
      </c>
      <c r="O49" s="22">
        <f t="shared" ref="O48:O57" si="7">($O$2/$M$2)*F49</f>
        <v>1.966246656894759</v>
      </c>
      <c r="R49" s="22">
        <f>($R$2/$P$2)*I49</f>
        <v>601.51650779291879</v>
      </c>
      <c r="U49" s="22">
        <f>($S$2/$U$2)*L49</f>
        <v>2110.418354168989</v>
      </c>
      <c r="AD49" s="7">
        <v>43109</v>
      </c>
    </row>
    <row r="50" spans="1:30" x14ac:dyDescent="0.35">
      <c r="A50" s="31" t="s">
        <v>77</v>
      </c>
      <c r="B50" s="32">
        <v>43468</v>
      </c>
      <c r="C50" s="33">
        <v>0.58962962962962961</v>
      </c>
      <c r="D50" s="31" t="s">
        <v>42</v>
      </c>
      <c r="E50" s="34">
        <v>2.44</v>
      </c>
      <c r="F50" s="34">
        <v>20.959399999999999</v>
      </c>
      <c r="G50" s="34" t="s">
        <v>43</v>
      </c>
      <c r="H50" s="34">
        <v>3.3559999999999999</v>
      </c>
      <c r="I50" s="34">
        <v>5684.8855999999996</v>
      </c>
      <c r="J50" s="34" t="s">
        <v>44</v>
      </c>
      <c r="K50" s="34">
        <v>3.58</v>
      </c>
      <c r="L50" s="34">
        <v>819.40599999999995</v>
      </c>
      <c r="O50" s="22">
        <f t="shared" si="7"/>
        <v>1.9814482792361028</v>
      </c>
      <c r="R50" s="22">
        <f>($R$2/$P$2)*I50</f>
        <v>570.91559920378108</v>
      </c>
      <c r="U50" s="22">
        <f>($S$2/$U$2)*L50</f>
        <v>2217.0627847034616</v>
      </c>
      <c r="AD50" s="7">
        <v>43109</v>
      </c>
    </row>
    <row r="51" spans="1:30" x14ac:dyDescent="0.35">
      <c r="A51" s="31" t="s">
        <v>78</v>
      </c>
      <c r="B51" s="32">
        <v>43468</v>
      </c>
      <c r="C51" s="33">
        <v>0.593287037037037</v>
      </c>
      <c r="D51" s="31" t="s">
        <v>42</v>
      </c>
      <c r="E51" s="34">
        <v>2.44</v>
      </c>
      <c r="F51" s="34">
        <v>21.196000000000002</v>
      </c>
      <c r="G51" s="34" t="s">
        <v>43</v>
      </c>
      <c r="H51" s="34">
        <v>3.3559999999999999</v>
      </c>
      <c r="I51" s="34">
        <v>6823.3860999999997</v>
      </c>
      <c r="J51" s="34" t="s">
        <v>44</v>
      </c>
      <c r="K51" s="34">
        <v>3.58</v>
      </c>
      <c r="L51" s="34">
        <v>798.25229999999999</v>
      </c>
      <c r="O51" s="22">
        <f t="shared" si="7"/>
        <v>2.00381584046721</v>
      </c>
      <c r="R51" s="22">
        <f t="shared" ref="R48:R57" si="8">($R$2/$P$2)*I51</f>
        <v>685.25170741874751</v>
      </c>
      <c r="U51" s="22">
        <f>($S$2/$U$2)*L51</f>
        <v>2159.8273226385249</v>
      </c>
      <c r="AD51" s="7">
        <v>43109</v>
      </c>
    </row>
    <row r="52" spans="1:30" x14ac:dyDescent="0.35">
      <c r="A52" s="31" t="s">
        <v>79</v>
      </c>
      <c r="B52" s="32">
        <v>43468</v>
      </c>
      <c r="C52" s="33">
        <v>0.59817129629629628</v>
      </c>
      <c r="D52" s="31" t="s">
        <v>42</v>
      </c>
      <c r="E52" s="34">
        <v>2.44</v>
      </c>
      <c r="F52" s="34">
        <v>21.597000000000001</v>
      </c>
      <c r="G52" s="34" t="s">
        <v>43</v>
      </c>
      <c r="H52" s="34">
        <v>3.3559999999999999</v>
      </c>
      <c r="I52" s="34">
        <v>6055.4022999999997</v>
      </c>
      <c r="J52" s="34" t="s">
        <v>44</v>
      </c>
      <c r="K52" s="34">
        <v>3.5830000000000002</v>
      </c>
      <c r="L52" s="34">
        <v>795.22190000000001</v>
      </c>
      <c r="O52" s="22">
        <f t="shared" si="7"/>
        <v>2.0417253588681983</v>
      </c>
      <c r="R52" s="22">
        <f t="shared" si="8"/>
        <v>608.12545331157662</v>
      </c>
      <c r="U52" s="22">
        <f t="shared" ref="U52:U57" si="9">($S$2/$U$2)*L52</f>
        <v>2151.6279842607664</v>
      </c>
      <c r="AD52" s="7">
        <v>43109</v>
      </c>
    </row>
    <row r="53" spans="1:30" x14ac:dyDescent="0.35">
      <c r="A53" s="31" t="s">
        <v>80</v>
      </c>
      <c r="B53" s="32">
        <v>43468</v>
      </c>
      <c r="C53" s="33">
        <v>0.60181712962962963</v>
      </c>
      <c r="D53" s="31" t="s">
        <v>42</v>
      </c>
      <c r="E53" s="34">
        <v>2.44</v>
      </c>
      <c r="F53" s="34">
        <v>21.505199999999999</v>
      </c>
      <c r="G53" s="34" t="s">
        <v>43</v>
      </c>
      <c r="H53" s="34">
        <v>3.3559999999999999</v>
      </c>
      <c r="I53" s="34">
        <v>6011.6974</v>
      </c>
      <c r="J53" s="34" t="s">
        <v>44</v>
      </c>
      <c r="K53" s="34">
        <v>3.58</v>
      </c>
      <c r="L53" s="34">
        <v>786.01149999999996</v>
      </c>
      <c r="O53" s="24">
        <f t="shared" si="7"/>
        <v>2.0330468207404904</v>
      </c>
      <c r="R53" s="24">
        <f t="shared" si="8"/>
        <v>603.73630444785249</v>
      </c>
      <c r="U53" s="24">
        <f t="shared" si="9"/>
        <v>2126.7074502736677</v>
      </c>
      <c r="AD53" s="7">
        <v>43109</v>
      </c>
    </row>
    <row r="54" spans="1:30" x14ac:dyDescent="0.35">
      <c r="A54" s="31" t="s">
        <v>81</v>
      </c>
      <c r="B54" s="32">
        <v>43468</v>
      </c>
      <c r="C54" s="33">
        <v>0.60547453703703702</v>
      </c>
      <c r="D54" s="31" t="s">
        <v>42</v>
      </c>
      <c r="E54" s="34">
        <v>2.4430000000000001</v>
      </c>
      <c r="F54" s="34">
        <v>21.169899999999998</v>
      </c>
      <c r="G54" s="34" t="s">
        <v>43</v>
      </c>
      <c r="H54" s="34">
        <v>3.363</v>
      </c>
      <c r="I54" s="34">
        <v>5695.5757999999996</v>
      </c>
      <c r="J54" s="34" t="s">
        <v>44</v>
      </c>
      <c r="K54" s="34">
        <v>3.5859999999999999</v>
      </c>
      <c r="L54" s="34">
        <v>791.46870000000001</v>
      </c>
      <c r="O54" s="24">
        <f t="shared" si="7"/>
        <v>2.0013484129603123</v>
      </c>
      <c r="R54" s="24">
        <f t="shared" si="8"/>
        <v>571.98918315393269</v>
      </c>
      <c r="U54" s="24">
        <f t="shared" si="9"/>
        <v>2141.4729694774369</v>
      </c>
      <c r="AD54" s="7">
        <v>43109</v>
      </c>
    </row>
    <row r="55" spans="1:30" x14ac:dyDescent="0.35">
      <c r="A55" s="31" t="s">
        <v>82</v>
      </c>
      <c r="B55" s="32">
        <v>43468</v>
      </c>
      <c r="C55" s="33">
        <v>0.60956018518518518</v>
      </c>
      <c r="D55" s="31" t="s">
        <v>42</v>
      </c>
      <c r="E55" s="34">
        <v>2.44</v>
      </c>
      <c r="F55" s="34">
        <v>21.1036</v>
      </c>
      <c r="G55" s="34" t="s">
        <v>43</v>
      </c>
      <c r="H55" s="34">
        <v>3.3559999999999999</v>
      </c>
      <c r="I55" s="34">
        <v>6465.7852000000003</v>
      </c>
      <c r="J55" s="34" t="s">
        <v>44</v>
      </c>
      <c r="K55" s="34">
        <v>3.58</v>
      </c>
      <c r="L55" s="34">
        <v>782.73940000000005</v>
      </c>
      <c r="O55" s="24">
        <f t="shared" si="7"/>
        <v>1.9950805798680793</v>
      </c>
      <c r="R55" s="24">
        <f t="shared" si="8"/>
        <v>649.33894743298606</v>
      </c>
      <c r="U55" s="24">
        <f t="shared" si="9"/>
        <v>2117.854145394489</v>
      </c>
      <c r="AD55" s="7">
        <v>43109</v>
      </c>
    </row>
    <row r="56" spans="1:30" x14ac:dyDescent="0.35">
      <c r="A56" s="35" t="s">
        <v>83</v>
      </c>
      <c r="B56" s="32" t="s">
        <v>85</v>
      </c>
      <c r="C56" s="33"/>
      <c r="D56" s="31"/>
      <c r="E56" s="34"/>
      <c r="F56" s="34"/>
      <c r="G56" s="34"/>
      <c r="H56" s="34"/>
      <c r="I56" s="34"/>
      <c r="J56" s="34"/>
      <c r="K56" s="34"/>
      <c r="L56" s="34"/>
      <c r="O56" s="37">
        <f t="shared" si="7"/>
        <v>0</v>
      </c>
      <c r="P56" s="36"/>
      <c r="Q56" s="38"/>
      <c r="R56" s="37">
        <f t="shared" si="8"/>
        <v>0</v>
      </c>
      <c r="S56" s="36"/>
      <c r="T56" s="38"/>
      <c r="U56" s="37">
        <f t="shared" si="9"/>
        <v>0</v>
      </c>
      <c r="AD56" s="7">
        <v>43109</v>
      </c>
    </row>
    <row r="57" spans="1:30" x14ac:dyDescent="0.35">
      <c r="A57" s="31" t="s">
        <v>84</v>
      </c>
      <c r="B57" s="32">
        <v>43468</v>
      </c>
      <c r="C57" s="33">
        <v>0.61320601851851853</v>
      </c>
      <c r="D57" s="31" t="s">
        <v>42</v>
      </c>
      <c r="E57" s="34">
        <v>2.44</v>
      </c>
      <c r="F57" s="34">
        <v>21.008400000000002</v>
      </c>
      <c r="G57" s="34" t="s">
        <v>43</v>
      </c>
      <c r="H57" s="34">
        <v>3.3559999999999999</v>
      </c>
      <c r="I57" s="34">
        <v>5255.9237000000003</v>
      </c>
      <c r="J57" s="34" t="s">
        <v>44</v>
      </c>
      <c r="K57" s="34">
        <v>3.5859999999999999</v>
      </c>
      <c r="L57" s="34">
        <v>808.16279999999995</v>
      </c>
      <c r="M57" s="3"/>
      <c r="N57" s="2"/>
      <c r="O57" s="24">
        <f t="shared" si="7"/>
        <v>1.9860806144023087</v>
      </c>
      <c r="P57" s="3"/>
      <c r="Q57" s="2"/>
      <c r="R57" s="24">
        <f t="shared" si="8"/>
        <v>527.83627317933258</v>
      </c>
      <c r="S57" s="3"/>
      <c r="U57" s="24">
        <f t="shared" si="9"/>
        <v>2186.6421137528241</v>
      </c>
      <c r="AD57" s="7">
        <v>43109</v>
      </c>
    </row>
    <row r="58" spans="1:30" x14ac:dyDescent="0.35">
      <c r="A58" s="27" t="s">
        <v>41</v>
      </c>
      <c r="B58" s="28">
        <v>43468</v>
      </c>
      <c r="C58" s="29">
        <v>0.61686342592592591</v>
      </c>
      <c r="D58" s="27" t="s">
        <v>42</v>
      </c>
      <c r="E58" s="30">
        <v>2.44</v>
      </c>
      <c r="F58" s="30">
        <v>41.892200000000003</v>
      </c>
      <c r="G58" s="30" t="s">
        <v>43</v>
      </c>
      <c r="H58" s="30">
        <v>3.3559999999999999</v>
      </c>
      <c r="I58" s="30">
        <v>4021.7831000000001</v>
      </c>
      <c r="J58" s="30" t="s">
        <v>44</v>
      </c>
      <c r="K58" s="30">
        <v>3.58</v>
      </c>
      <c r="L58" s="30">
        <v>980.024</v>
      </c>
      <c r="AD58" s="7">
        <v>43109</v>
      </c>
    </row>
    <row r="59" spans="1:30" x14ac:dyDescent="0.35">
      <c r="A59" s="27" t="s">
        <v>41</v>
      </c>
      <c r="B59" s="28">
        <v>43468</v>
      </c>
      <c r="C59" s="29">
        <v>0.62050925925925926</v>
      </c>
      <c r="D59" s="27" t="s">
        <v>42</v>
      </c>
      <c r="E59" s="30">
        <v>2.4430000000000001</v>
      </c>
      <c r="F59" s="30">
        <v>42.438099999999999</v>
      </c>
      <c r="G59" s="30" t="s">
        <v>43</v>
      </c>
      <c r="H59" s="30">
        <v>3.36</v>
      </c>
      <c r="I59" s="30">
        <v>4087.8290000000002</v>
      </c>
      <c r="J59" s="30" t="s">
        <v>44</v>
      </c>
      <c r="K59" s="30">
        <v>3.5830000000000002</v>
      </c>
      <c r="L59" s="30">
        <v>978.49189999999999</v>
      </c>
    </row>
    <row r="60" spans="1:30" x14ac:dyDescent="0.35">
      <c r="A60" s="27" t="s">
        <v>41</v>
      </c>
      <c r="B60" s="28">
        <v>43468</v>
      </c>
      <c r="C60" s="29">
        <v>0.62415509259259261</v>
      </c>
      <c r="D60" s="27" t="s">
        <v>42</v>
      </c>
      <c r="E60" s="30">
        <v>2.4460000000000002</v>
      </c>
      <c r="F60" s="30">
        <v>41.178600000000003</v>
      </c>
      <c r="G60" s="30" t="s">
        <v>43</v>
      </c>
      <c r="H60" s="30">
        <v>3.363</v>
      </c>
      <c r="I60" s="30">
        <v>4002.0291000000002</v>
      </c>
      <c r="J60" s="30" t="s">
        <v>44</v>
      </c>
      <c r="K60" s="30">
        <v>3.59</v>
      </c>
      <c r="L60" s="30">
        <v>967.38419999999996</v>
      </c>
    </row>
    <row r="61" spans="1:30" x14ac:dyDescent="0.35">
      <c r="A61" s="27" t="s">
        <v>41</v>
      </c>
      <c r="B61" s="28">
        <v>43468</v>
      </c>
      <c r="C61" s="29">
        <v>0.62824074074074077</v>
      </c>
      <c r="D61" s="27" t="s">
        <v>42</v>
      </c>
      <c r="E61" s="30">
        <v>2.44</v>
      </c>
      <c r="F61" s="30">
        <v>42.256</v>
      </c>
      <c r="G61" s="30" t="s">
        <v>43</v>
      </c>
      <c r="H61" s="30">
        <v>3.3530000000000002</v>
      </c>
      <c r="I61" s="30">
        <v>4069.2808</v>
      </c>
      <c r="J61" s="30" t="s">
        <v>44</v>
      </c>
      <c r="K61" s="30">
        <v>3.5830000000000002</v>
      </c>
      <c r="L61" s="30">
        <v>990.18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2020-04-18T15:33:56Z</dcterms:modified>
</cp:coreProperties>
</file>