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754F2169-10CE-4257-8F0C-8BB398267AA6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N8" i="1"/>
  <c r="O22" i="1"/>
  <c r="T2" i="1"/>
  <c r="S2" i="1"/>
  <c r="U57" i="1" s="1"/>
  <c r="Q2" i="1"/>
  <c r="P2" i="1"/>
  <c r="O51" i="1"/>
  <c r="N2" i="1"/>
  <c r="AE2" i="1" s="1"/>
  <c r="R39" i="1" l="1"/>
  <c r="R36" i="1"/>
  <c r="R48" i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Q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N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Q56" i="1"/>
  <c r="R54" i="1"/>
  <c r="R52" i="1"/>
  <c r="R50" i="1"/>
  <c r="R42" i="1"/>
  <c r="R40" i="1"/>
  <c r="R38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Q43" i="1"/>
  <c r="R41" i="1"/>
  <c r="R37" i="1"/>
  <c r="Q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T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<sst xmlns="http://schemas.openxmlformats.org/spreadsheetml/2006/main" count="279" uniqueCount="86">
  <si>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</si>
  <si>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</si>
  <si>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</si>
  <si>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</si>
  <si>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</si>
  <si>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</si>
  <si>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</si>
  <si>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</si>
  <si>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</si>
  <si>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</si>
  <si>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</si>
  <si>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</si>
  <si>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</si>
  <si>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</si>
  <si>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</si>
  <si>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</si>
  <si>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</si>
  <si>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</si>
  <si>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</si>
  <si>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</si>
  <si>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</si>
  <si>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</si>
  <si>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</si>
  <si>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</si>
  <si>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</si>
  <si>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</si>
  <si>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</si>
  <si>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</si>
  <si>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</si>
  <si>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</si>
  <si>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</si>
  <si>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</si>
  <si>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</si>
  <si>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</si>
  <si>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</si>
  <si>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</si>
  <si>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</si>
  <si>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</si>
  <si>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</si>
  <si>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</si>
  <si>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</si>
  <si>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</si>
  <si>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</si>
  <si>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</si>
  <si>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</si>
  <si>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</si>
  <si>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</si>
  <si>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</si>
  <si>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</si>
  <si>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</si>
  <si>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</si>
  <si>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</si>
  <si>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</si>
  <si>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</si>
  <si>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</si>
  <si>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</si>
  <si>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</si>
  <si>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</si>
  <si>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</si>
  <si>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</si>
  <si>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</si>
  <si>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</si>
  <si>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</si>
  <si>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</si>
  <si>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</si>
  <si>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</si>
  <si>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</si>
  <si>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</si>
  <si>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</si>
  <si>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</si>
  <si>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</si>
  <si>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</si>
  <si>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</si>
  <si>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</si>
  <si>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</si>
  <si>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</si>
  <si>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</si>
  <si>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</si>
  <si>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</si>
  <si>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</si>
  <si>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</si>
  <si>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</si>
  <si>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</si>
  <si>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</si>
  <si>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</si>
  <si>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Autsamplerfehler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</si>
</sst>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1" fillId="12" borderId="0" xfId="0" applyFont="1" applyFill="1"/>
    <xf numFmtId="14" fontId="1" fillId="12" borderId="0" xfId="0" applyNumberFormat="1" applyFon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I38" zoomScale="70" zoomScaleNormal="70" workbookViewId="0">
      <selection activeCell="N40" sqref="N40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43468</v>
      </c>
      <c r="C2" s="8">
        <v>0.61686342592592591</v>
      </c>
      <c r="D2" s="5" t="s">
        <v>42</v>
      </c>
      <c r="E2" s="9">
        <v>2.44</v>
      </c>
      <c r="F2" s="9">
        <v>41.892200000000003</v>
      </c>
      <c r="G2" s="9" t="s">
        <v>43</v>
      </c>
      <c r="H2" s="9">
        <v>3.3559999999999999</v>
      </c>
      <c r="I2" s="9">
        <v>4021.7831000000001</v>
      </c>
      <c r="J2" s="9" t="s">
        <v>44</v>
      </c>
      <c r="K2" s="9">
        <v>3.58</v>
      </c>
      <c r="L2" s="9">
        <v>980.024</v>
      </c>
      <c r="M2" s="4">
        <f>AVERAGE(F2:F5,F16:F19,F30:F33,F44:F47,F58:F61)</f>
        <v>42.055269999999993</v>
      </c>
      <c r="N2" s="4">
        <f>STDEV(F2:F5,F16:F19,F30:F33,F44:F47,G58:G61)</f>
        <v>0.31250568421496977</v>
      </c>
      <c r="O2" s="4">
        <v>3.9420000000000002</v>
      </c>
      <c r="P2" s="4">
        <f>AVERAGE(I2:I5,I16:I19,I30:I33,I44:I47,I58:I61)</f>
        <v>4051.8786550000004</v>
      </c>
      <c r="Q2" s="4">
        <f>STDEV(I2:I5,I16:I19,I30:I33,I44:I47,I58:I61)</f>
        <v>25.00219167539381</v>
      </c>
      <c r="R2" s="4">
        <v>407.1</v>
      </c>
      <c r="S2" s="4">
        <f>AVERAGE(L2:L5,L16:L19,L30:L33,L44:L47,L58:L61)</f>
        <v>982.18759499999976</v>
      </c>
      <c r="T2" s="4">
        <f>STDEV(L2:L5,L16:L19,L30:L33,L44:L47,L58:L61)</f>
        <v>8.4736222446934271</v>
      </c>
      <c r="U2" s="4">
        <v>364</v>
      </c>
      <c r="AD2" s="7">
        <v>43116</v>
      </c>
      <c r="AE2" s="6">
        <f>(N2/M2)^2</f>
        <v>5.5217277686877355E-5</v>
      </c>
      <c r="AF2" s="6">
        <f>(T2/S2)^2</f>
        <v>7.4430221077481412E-5</v>
      </c>
      <c r="AG2" s="6">
        <f>(T2/S2)^2</f>
        <v>7.4430221077481412E-5</v>
      </c>
    </row>
    <row r="3" spans="1:33" x14ac:dyDescent="0.35">
      <c r="A3" s="5" t="s">
        <v>41</v>
      </c>
      <c r="B3" s="7">
        <v>43468</v>
      </c>
      <c r="C3" s="8">
        <v>0.62050925925925926</v>
      </c>
      <c r="D3" s="5" t="s">
        <v>42</v>
      </c>
      <c r="E3" s="9">
        <v>2.4430000000000001</v>
      </c>
      <c r="F3" s="9">
        <v>42.438099999999999</v>
      </c>
      <c r="G3" s="9" t="s">
        <v>43</v>
      </c>
      <c r="H3" s="9">
        <v>3.36</v>
      </c>
      <c r="I3" s="9">
        <v>4087.8290000000002</v>
      </c>
      <c r="J3" s="9" t="s">
        <v>44</v>
      </c>
      <c r="K3" s="9">
        <v>3.5830000000000002</v>
      </c>
      <c r="L3" s="9">
        <v>978.49189999999999</v>
      </c>
      <c r="M3" s="5"/>
      <c r="N3" s="4"/>
      <c r="O3" s="5"/>
      <c r="P3" s="5"/>
      <c r="Q3" s="4"/>
      <c r="R3" s="4"/>
      <c r="S3" s="5"/>
      <c r="T3" s="4"/>
      <c r="U3" s="4"/>
      <c r="AD3" s="7">
        <v>43116</v>
      </c>
    </row>
    <row r="4" spans="1:33" x14ac:dyDescent="0.35">
      <c r="A4" s="5" t="s">
        <v>41</v>
      </c>
      <c r="B4" s="7">
        <v>43468</v>
      </c>
      <c r="C4" s="8">
        <v>0.62415509259259261</v>
      </c>
      <c r="D4" s="5" t="s">
        <v>42</v>
      </c>
      <c r="E4" s="9">
        <v>2.4460000000000002</v>
      </c>
      <c r="F4" s="9">
        <v>41.178600000000003</v>
      </c>
      <c r="G4" s="9" t="s">
        <v>43</v>
      </c>
      <c r="H4" s="9">
        <v>3.363</v>
      </c>
      <c r="I4" s="9">
        <v>4002.0291000000002</v>
      </c>
      <c r="J4" s="9" t="s">
        <v>44</v>
      </c>
      <c r="K4" s="9">
        <v>3.59</v>
      </c>
      <c r="L4" s="9">
        <v>967.38419999999996</v>
      </c>
      <c r="M4" s="5"/>
      <c r="N4" s="4"/>
      <c r="O4" s="5"/>
      <c r="P4" s="5"/>
      <c r="Q4" s="4"/>
      <c r="R4" s="4"/>
      <c r="S4" s="5"/>
      <c r="T4" s="4"/>
      <c r="U4" s="4"/>
      <c r="AD4" s="7">
        <v>43116</v>
      </c>
    </row>
    <row r="5" spans="1:33" x14ac:dyDescent="0.35">
      <c r="A5" s="5" t="s">
        <v>41</v>
      </c>
      <c r="B5" s="7">
        <v>43468</v>
      </c>
      <c r="C5" s="8">
        <v>0.62824074074074077</v>
      </c>
      <c r="D5" s="5" t="s">
        <v>42</v>
      </c>
      <c r="E5" s="9">
        <v>2.44</v>
      </c>
      <c r="F5" s="9">
        <v>42.256</v>
      </c>
      <c r="G5" s="9" t="s">
        <v>43</v>
      </c>
      <c r="H5" s="9">
        <v>3.3530000000000002</v>
      </c>
      <c r="I5" s="9">
        <v>4069.2808</v>
      </c>
      <c r="J5" s="9" t="s">
        <v>44</v>
      </c>
      <c r="K5" s="9">
        <v>3.5830000000000002</v>
      </c>
      <c r="L5" s="9">
        <v>990.18</v>
      </c>
      <c r="M5" s="5"/>
      <c r="N5" s="4"/>
      <c r="O5" s="5"/>
      <c r="P5" s="5"/>
      <c r="Q5" s="4"/>
      <c r="R5" s="4"/>
      <c r="S5" s="5"/>
      <c r="T5" s="4"/>
      <c r="U5" s="4"/>
      <c r="AD5" s="7">
        <v>43116</v>
      </c>
    </row>
    <row r="6" spans="1:33" x14ac:dyDescent="0.35">
      <c r="A6" s="27" t="s">
        <v>45</v>
      </c>
      <c r="B6" s="28">
        <v>43468</v>
      </c>
      <c r="C6" s="29">
        <v>0.63231481481481489</v>
      </c>
      <c r="D6" s="27" t="s">
        <v>42</v>
      </c>
      <c r="E6" s="30">
        <v>2.4430000000000001</v>
      </c>
      <c r="F6" s="30">
        <v>20.779199999999999</v>
      </c>
      <c r="G6" s="30" t="s">
        <v>43</v>
      </c>
      <c r="H6" s="30">
        <v>3.36</v>
      </c>
      <c r="I6" s="30">
        <v>4629.6284999999998</v>
      </c>
      <c r="J6" s="30" t="s">
        <v>44</v>
      </c>
      <c r="K6" s="30">
        <v>3.5859999999999999</v>
      </c>
      <c r="L6" s="30">
        <v>808.87720000000002</v>
      </c>
      <c r="O6" s="10">
        <f>($O$2/$M$2)*F6</f>
        <v>1.9477132449750059</v>
      </c>
      <c r="R6" s="10">
        <f t="shared" ref="R6:R15" si="0">($R$2/$P$2)*I6</f>
        <v>465.14763220370918</v>
      </c>
      <c r="U6" s="10">
        <f t="shared" ref="U6:U15" si="1">($S$2/$U$2)*L6</f>
        <v>2182.607559665752</v>
      </c>
      <c r="V6" s="3">
        <v>0</v>
      </c>
      <c r="W6" s="11" t="s">
        <v>33</v>
      </c>
      <c r="X6" s="2">
        <f>SLOPE(O6:O10,$V$6:$V$10)</f>
        <v>6.5323080793441293E-4</v>
      </c>
      <c r="Y6" s="2">
        <f>RSQ(O6:O10,$V$6:$V$10)</f>
        <v>0.8667443281534758</v>
      </c>
      <c r="Z6" s="2">
        <f>SLOPE($R6:$R10,$V$6:$V$10)</f>
        <v>1.6188771523740093</v>
      </c>
      <c r="AA6" s="2">
        <f>RSQ(R6:R10,$V$6:$V$10)</f>
        <v>0.67108896817272856</v>
      </c>
      <c r="AB6" s="2">
        <f>SLOPE(U6:U10,$V$6:$V$10)</f>
        <v>-0.78957089367725075</v>
      </c>
      <c r="AC6" s="2">
        <f>RSQ(U6:U10,$V$6:$V$10)</f>
        <v>0.35941543227631634</v>
      </c>
      <c r="AD6" s="7">
        <v>43116</v>
      </c>
      <c r="AE6" s="2"/>
    </row>
    <row r="7" spans="1:33" x14ac:dyDescent="0.35">
      <c r="A7" s="27" t="s">
        <v>46</v>
      </c>
      <c r="B7" s="28">
        <v>43468</v>
      </c>
      <c r="C7" s="29">
        <v>0.63638888888888889</v>
      </c>
      <c r="D7" s="27" t="s">
        <v>42</v>
      </c>
      <c r="E7" s="30">
        <v>2.4460000000000002</v>
      </c>
      <c r="F7" s="30">
        <v>20.965900000000001</v>
      </c>
      <c r="G7" s="30" t="s">
        <v>43</v>
      </c>
      <c r="H7" s="30">
        <v>3.363</v>
      </c>
      <c r="I7" s="30">
        <v>5187.6801999999998</v>
      </c>
      <c r="J7" s="30" t="s">
        <v>44</v>
      </c>
      <c r="K7" s="30">
        <v>3.59</v>
      </c>
      <c r="L7" s="30">
        <v>807.25639999999999</v>
      </c>
      <c r="O7" s="10">
        <f>($O$2/$M$2)*F7</f>
        <v>1.965213344249128</v>
      </c>
      <c r="R7" s="10">
        <f t="shared" si="0"/>
        <v>521.21615409531546</v>
      </c>
      <c r="U7" s="10">
        <f t="shared" si="1"/>
        <v>2178.2341265504333</v>
      </c>
      <c r="V7" s="3">
        <v>10</v>
      </c>
      <c r="W7" s="13" t="s">
        <v>34</v>
      </c>
      <c r="X7" s="2">
        <f>SLOPE($O11:$O15,$V$6:$V$10)</f>
        <v>-2.9704239207119844E-4</v>
      </c>
      <c r="Y7" s="2">
        <f>RSQ(O11:O15,$V$6:$V$10)</f>
        <v>0.3453419202964404</v>
      </c>
      <c r="Z7" s="2">
        <f>SLOPE($R11:$R15,$V$6:$V$10)</f>
        <v>0.17101364512605188</v>
      </c>
      <c r="AA7" s="2">
        <f>RSQ(R11:R15,$V$6:$V$10)</f>
        <v>7.4001559061083272E-2</v>
      </c>
      <c r="AB7" s="2">
        <f>SLOPE(U11:U15,$V$6:$V$10)</f>
        <v>-0.37412442921523964</v>
      </c>
      <c r="AC7" s="2">
        <f>RSQ(U11:U15,$V$6:$V$10)</f>
        <v>5.4111144457691149E-2</v>
      </c>
      <c r="AD7" s="7">
        <v>43116</v>
      </c>
      <c r="AE7" s="2"/>
    </row>
    <row r="8" spans="1:33" x14ac:dyDescent="0.35">
      <c r="A8" s="27" t="s">
        <v>47</v>
      </c>
      <c r="B8" s="28">
        <v>43468</v>
      </c>
      <c r="C8" s="29">
        <v>0.6404629629629629</v>
      </c>
      <c r="D8" s="27" t="s">
        <v>42</v>
      </c>
      <c r="E8" s="30">
        <v>2.4359999999999999</v>
      </c>
      <c r="F8" s="30">
        <v>21.136500000000002</v>
      </c>
      <c r="G8" s="30" t="s">
        <v>43</v>
      </c>
      <c r="H8" s="30">
        <v>3.3559999999999999</v>
      </c>
      <c r="I8" s="30">
        <v>5298.9381000000003</v>
      </c>
      <c r="J8" s="30" t="s">
        <v>44</v>
      </c>
      <c r="K8" s="30">
        <v>3.5760000000000001</v>
      </c>
      <c r="L8" s="30">
        <v>812.87840000000006</v>
      </c>
      <c r="N8" s="10">
        <f>($O$2/$M$2)*F8</f>
        <v>1.9812043294455137</v>
      </c>
      <c r="R8" s="10">
        <f t="shared" si="0"/>
        <v>532.39444815259401</v>
      </c>
      <c r="U8" s="10">
        <f t="shared" si="1"/>
        <v>2193.40406792156</v>
      </c>
      <c r="V8" s="3">
        <v>20</v>
      </c>
      <c r="W8" s="15" t="s">
        <v>35</v>
      </c>
      <c r="X8" s="2">
        <f>SLOPE($O20:$O24,$V$6:$V$10)</f>
        <v>-4.4242350601955136E-5</v>
      </c>
      <c r="Y8" s="2">
        <f>RSQ(O20:O24,$V$6:$V$10)</f>
        <v>1.9731216030066025E-3</v>
      </c>
      <c r="Z8" s="2">
        <f>SLOPE($R20:$R24,$V$6:$V$10)</f>
        <v>1.9432964958571812</v>
      </c>
      <c r="AA8" s="2">
        <f>RSQ(R20:R24,$V$6:$V$10)</f>
        <v>0.94752538167074984</v>
      </c>
      <c r="AB8" s="2">
        <f>SLOPE($U20:$U24,$V$6:$V$10)</f>
        <v>1.2996662434959034</v>
      </c>
      <c r="AC8" s="2">
        <f>RSQ(U20:U24,$V$6:$V$10)</f>
        <v>0.35953977698150502</v>
      </c>
      <c r="AD8" s="7">
        <v>43116</v>
      </c>
      <c r="AE8" s="2"/>
    </row>
    <row r="9" spans="1:33" x14ac:dyDescent="0.35">
      <c r="A9" s="27" t="s">
        <v>48</v>
      </c>
      <c r="B9" s="28">
        <v>43468</v>
      </c>
      <c r="C9" s="29">
        <v>0.6441203703703704</v>
      </c>
      <c r="D9" s="27" t="s">
        <v>42</v>
      </c>
      <c r="E9" s="30">
        <v>2.4430000000000001</v>
      </c>
      <c r="F9" s="30">
        <v>21.046199999999999</v>
      </c>
      <c r="G9" s="30" t="s">
        <v>43</v>
      </c>
      <c r="H9" s="30">
        <v>3.363</v>
      </c>
      <c r="I9" s="30">
        <v>5111.8364000000001</v>
      </c>
      <c r="J9" s="30" t="s">
        <v>44</v>
      </c>
      <c r="K9" s="30">
        <v>3.5859999999999999</v>
      </c>
      <c r="L9" s="30">
        <v>793.02919999999995</v>
      </c>
      <c r="O9" s="10">
        <f>($O$2/$M$2)*F9</f>
        <v>1.9727401678790795</v>
      </c>
      <c r="Q9" s="10">
        <f>($R$2/$P$2)*I9</f>
        <v>513.59598241472997</v>
      </c>
      <c r="U9" s="10">
        <f t="shared" si="1"/>
        <v>2139.8446228372904</v>
      </c>
      <c r="V9" s="3">
        <v>30</v>
      </c>
      <c r="W9" s="18" t="s">
        <v>36</v>
      </c>
      <c r="X9" s="2">
        <f>SLOPE($O25:$O29,$V$6:$V$10)</f>
        <v>-3.8537711920527463E-3</v>
      </c>
      <c r="Y9" s="2">
        <f>RSQ(O25:O29,$V$6:$V$10)</f>
        <v>0.99333864100879754</v>
      </c>
      <c r="Z9" s="2">
        <f>SLOPE($R25:$R29,$V$6:$V$10)</f>
        <v>7.0197292233076496</v>
      </c>
      <c r="AA9" s="2">
        <f>RSQ(R25:R29,$V$6:$V$10)</f>
        <v>0.95408466703805728</v>
      </c>
      <c r="AB9" s="2">
        <f>SLOPE(U25:U29,$V$6:$V$10)</f>
        <v>0.88042054789717894</v>
      </c>
      <c r="AC9" s="2">
        <f>RSQ(U25:U29,$V$6:$V$10)</f>
        <v>0.78799888678551666</v>
      </c>
      <c r="AD9" s="7">
        <v>43116</v>
      </c>
      <c r="AE9" s="2"/>
    </row>
    <row r="10" spans="1:33" x14ac:dyDescent="0.35">
      <c r="A10" s="27" t="s">
        <v>49</v>
      </c>
      <c r="B10" s="28">
        <v>43468</v>
      </c>
      <c r="C10" s="29">
        <v>0.64776620370370364</v>
      </c>
      <c r="D10" s="27" t="s">
        <v>42</v>
      </c>
      <c r="E10" s="30">
        <v>2.4460000000000002</v>
      </c>
      <c r="F10" s="30">
        <v>21.087499999999999</v>
      </c>
      <c r="G10" s="30" t="s">
        <v>43</v>
      </c>
      <c r="H10" s="30">
        <v>3.363</v>
      </c>
      <c r="I10" s="30">
        <v>5367.8842999999997</v>
      </c>
      <c r="J10" s="30" t="s">
        <v>44</v>
      </c>
      <c r="K10" s="30">
        <v>3.5859999999999999</v>
      </c>
      <c r="L10" s="30">
        <v>801.36</v>
      </c>
      <c r="O10" s="10">
        <f>($O$2/$M$2)*F10</f>
        <v>1.9766113735567508</v>
      </c>
      <c r="R10" s="10">
        <f t="shared" si="0"/>
        <v>539.32160476557999</v>
      </c>
      <c r="U10" s="10">
        <f t="shared" si="1"/>
        <v>2162.3237668384609</v>
      </c>
      <c r="V10" s="3">
        <v>40</v>
      </c>
      <c r="W10" s="20" t="s">
        <v>37</v>
      </c>
      <c r="X10" s="2">
        <f>SLOPE($O34:$O38,$V$6:$V$10)</f>
        <v>-4.0474252097299601E-4</v>
      </c>
      <c r="Y10" s="2">
        <f>RSQ(O34:O38,$V$6:$V$10)</f>
        <v>9.072119253204658E-2</v>
      </c>
      <c r="Z10" s="2">
        <f>SLOPE($R34:$R38,$V$6:$V$10)</f>
        <v>1.6001361264288481</v>
      </c>
      <c r="AA10" s="2">
        <f>RSQ(R34:R38,$V$6:$V$10)</f>
        <v>0.96185275010293692</v>
      </c>
      <c r="AB10" s="2">
        <f>SLOPE(U34:U38,$V$6:$V$10)</f>
        <v>-2.1993716670564574</v>
      </c>
      <c r="AC10" s="2">
        <f>RSQ(U34:U38,$V$6:$V$10)</f>
        <v>0.55799448791139816</v>
      </c>
      <c r="AD10" s="7">
        <v>43116</v>
      </c>
      <c r="AE10" s="2"/>
    </row>
    <row r="11" spans="1:33" x14ac:dyDescent="0.35">
      <c r="A11" s="27" t="s">
        <v>50</v>
      </c>
      <c r="B11" s="28">
        <v>43468</v>
      </c>
      <c r="C11" s="29">
        <v>0.65184027777777775</v>
      </c>
      <c r="D11" s="27" t="s">
        <v>42</v>
      </c>
      <c r="E11" s="30">
        <v>2.44</v>
      </c>
      <c r="F11" s="30">
        <v>21.235600000000002</v>
      </c>
      <c r="G11" s="30" t="s">
        <v>43</v>
      </c>
      <c r="H11" s="30">
        <v>3.36</v>
      </c>
      <c r="I11" s="30">
        <v>5440.2317000000003</v>
      </c>
      <c r="J11" s="30" t="s">
        <v>44</v>
      </c>
      <c r="K11" s="30">
        <v>3.5830000000000002</v>
      </c>
      <c r="L11" s="30">
        <v>787.63400000000001</v>
      </c>
      <c r="O11" s="12">
        <f>($O$2/$M$2)*F11</f>
        <v>1.9904933483960519</v>
      </c>
      <c r="R11" s="12">
        <f t="shared" si="0"/>
        <v>546.59048644930363</v>
      </c>
      <c r="U11" s="12">
        <f t="shared" si="1"/>
        <v>2125.2866598907412</v>
      </c>
      <c r="V11" s="3"/>
      <c r="W11" s="21" t="s">
        <v>38</v>
      </c>
      <c r="X11" s="2">
        <f>SLOPE($O39:$O43,$V$6:$V$10)</f>
        <v>-4.8526520593359336E-3</v>
      </c>
      <c r="Y11" s="2">
        <f>RSQ(O39:O43,$V$6:$V$10)</f>
        <v>0.9662398444402347</v>
      </c>
      <c r="Z11" s="2">
        <f>SLOPE($R39:$R43,$V$6:$V$10)</f>
        <v>5.3598712282019205</v>
      </c>
      <c r="AA11" s="2">
        <f>RSQ(R39:R43,$V$6:$V$10)</f>
        <v>0.9298567206773507</v>
      </c>
      <c r="AB11" s="2">
        <f>SLOPE($U39:$U43,$V$6:$V$10)</f>
        <v>1.6410951587314275</v>
      </c>
      <c r="AC11" s="2">
        <f>RSQ(U39:U43,$V$6:$V$10)</f>
        <v>0.9847711552848285</v>
      </c>
      <c r="AD11" s="7">
        <v>43116</v>
      </c>
      <c r="AE11" s="2"/>
    </row>
    <row r="12" spans="1:33" x14ac:dyDescent="0.35">
      <c r="A12" s="27" t="s">
        <v>51</v>
      </c>
      <c r="B12" s="28">
        <v>43468</v>
      </c>
      <c r="C12" s="29">
        <v>0.65549768518518514</v>
      </c>
      <c r="D12" s="27" t="s">
        <v>42</v>
      </c>
      <c r="E12" s="30">
        <v>2.4430000000000001</v>
      </c>
      <c r="F12" s="30">
        <v>21.342199999999998</v>
      </c>
      <c r="G12" s="30" t="s">
        <v>43</v>
      </c>
      <c r="H12" s="30">
        <v>3.363</v>
      </c>
      <c r="I12" s="30">
        <v>5207.3918000000003</v>
      </c>
      <c r="J12" s="30" t="s">
        <v>44</v>
      </c>
      <c r="K12" s="30">
        <v>3.5859999999999999</v>
      </c>
      <c r="L12" s="30">
        <v>805.2491</v>
      </c>
      <c r="O12" s="12">
        <f>($O$2/$M$2)*F12</f>
        <v>2.0004853707989514</v>
      </c>
      <c r="R12" s="12">
        <f t="shared" si="0"/>
        <v>523.19661625700883</v>
      </c>
      <c r="U12" s="12">
        <f t="shared" si="1"/>
        <v>2172.8177936948196</v>
      </c>
      <c r="V12" s="3"/>
      <c r="W12" s="23" t="s">
        <v>39</v>
      </c>
      <c r="X12" s="2">
        <f>SLOPE($O48:$O52,$V$6:$V$10)</f>
        <v>-5.4850204029126461E-3</v>
      </c>
      <c r="Y12" s="2">
        <f>RSQ(O48:O52,$V$6:$V$10)</f>
        <v>9.839605347386423E-3</v>
      </c>
      <c r="Z12" s="2">
        <f>SLOPE($R48:$R52,$V$6:$V$10)</f>
        <v>6.6081807946936149</v>
      </c>
      <c r="AA12" s="2">
        <f>RSQ(R48:R52,$V$6:$V$10)</f>
        <v>9.667849420859001E-2</v>
      </c>
      <c r="AB12" s="2">
        <f>SLOPE(U48:U52,$V$6:$V$10)</f>
        <v>2.9754455762551606</v>
      </c>
      <c r="AC12" s="2">
        <f>RSQ(U48:U52,$V$6:$V$10)</f>
        <v>2.1196710883529288E-3</v>
      </c>
      <c r="AD12" s="7">
        <v>43116</v>
      </c>
      <c r="AE12" s="2"/>
    </row>
    <row r="13" spans="1:33" x14ac:dyDescent="0.35">
      <c r="A13" s="27" t="s">
        <v>52</v>
      </c>
      <c r="B13" s="28">
        <v>43468</v>
      </c>
      <c r="C13" s="29">
        <v>0.6595833333333333</v>
      </c>
      <c r="D13" s="27" t="s">
        <v>42</v>
      </c>
      <c r="E13" s="30">
        <v>2.4430000000000001</v>
      </c>
      <c r="F13" s="30">
        <v>21.3339</v>
      </c>
      <c r="G13" s="30" t="s">
        <v>43</v>
      </c>
      <c r="H13" s="30">
        <v>3.363</v>
      </c>
      <c r="I13" s="30">
        <v>5432.1822000000002</v>
      </c>
      <c r="J13" s="30" t="s">
        <v>44</v>
      </c>
      <c r="K13" s="30">
        <v>3.5830000000000002</v>
      </c>
      <c r="L13" s="30">
        <v>806.28359999999998</v>
      </c>
      <c r="O13" s="12">
        <f>($O$2/$M$2)*F13</f>
        <v>1.9997073803116712</v>
      </c>
      <c r="R13" s="12">
        <f t="shared" si="0"/>
        <v>545.78173778503742</v>
      </c>
      <c r="U13" s="12">
        <f t="shared" si="1"/>
        <v>2175.6092032196202</v>
      </c>
      <c r="V13" s="3"/>
      <c r="W13" s="25" t="s">
        <v>40</v>
      </c>
      <c r="X13" s="2">
        <f>SLOPE($O53:$O57,$V$6:$V$10)</f>
        <v>-5.2753379065215884E-3</v>
      </c>
      <c r="Y13" s="2">
        <f>RSQ(O53:O57,$V$6:$V$10)</f>
        <v>0.97691047377724471</v>
      </c>
      <c r="Z13" s="2">
        <f>SLOPE($R53:$R57,$V$6:$V$10)</f>
        <v>4.1049384096692707</v>
      </c>
      <c r="AA13" s="2">
        <f>RSQ(R53:R57,$V$6:$V$10)</f>
        <v>0.94088641337040679</v>
      </c>
      <c r="AB13" s="2">
        <f>SLOPE(U53:U57,$V$6:$V$10)</f>
        <v>1.8510026790342773</v>
      </c>
      <c r="AC13" s="2">
        <f>RSQ(U53:U57,$V$6:$V$10)</f>
        <v>0.58091132662344036</v>
      </c>
      <c r="AD13" s="7">
        <v>43116</v>
      </c>
      <c r="AE13" s="2"/>
    </row>
    <row r="14" spans="1:33" x14ac:dyDescent="0.35">
      <c r="A14" s="27" t="s">
        <v>53</v>
      </c>
      <c r="B14" s="28">
        <v>43468</v>
      </c>
      <c r="C14" s="29">
        <v>0.66322916666666665</v>
      </c>
      <c r="D14" s="27" t="s">
        <v>42</v>
      </c>
      <c r="E14" s="30">
        <v>2.4430000000000001</v>
      </c>
      <c r="F14" s="30">
        <v>21.1797</v>
      </c>
      <c r="G14" s="30" t="s">
        <v>43</v>
      </c>
      <c r="H14" s="30">
        <v>3.363</v>
      </c>
      <c r="I14" s="30">
        <v>5390.3216000000002</v>
      </c>
      <c r="J14" s="30" t="s">
        <v>44</v>
      </c>
      <c r="K14" s="30">
        <v>3.5859999999999999</v>
      </c>
      <c r="L14" s="30">
        <v>793.27599999999995</v>
      </c>
      <c r="O14" s="12">
        <f>($O$2/$M$2)*F14</f>
        <v>1.9852536293311165</v>
      </c>
      <c r="R14" s="12">
        <f t="shared" si="0"/>
        <v>541.57592322073128</v>
      </c>
      <c r="U14" s="12">
        <f t="shared" si="1"/>
        <v>2140.5105676132412</v>
      </c>
      <c r="AD14" s="7">
        <v>43116</v>
      </c>
    </row>
    <row r="15" spans="1:33" x14ac:dyDescent="0.35">
      <c r="A15" s="27" t="s">
        <v>54</v>
      </c>
      <c r="B15" s="28">
        <v>43468</v>
      </c>
      <c r="C15" s="29">
        <v>0.66688657407407403</v>
      </c>
      <c r="D15" s="27" t="s">
        <v>42</v>
      </c>
      <c r="E15" s="30">
        <v>2.4359999999999999</v>
      </c>
      <c r="F15" s="30">
        <v>21.1584</v>
      </c>
      <c r="G15" s="30" t="s">
        <v>43</v>
      </c>
      <c r="H15" s="30">
        <v>3.3530000000000002</v>
      </c>
      <c r="I15" s="30">
        <v>5433.8720000000003</v>
      </c>
      <c r="J15" s="30" t="s">
        <v>44</v>
      </c>
      <c r="K15" s="30">
        <v>3.5760000000000001</v>
      </c>
      <c r="L15" s="30">
        <v>786.68799999999999</v>
      </c>
      <c r="O15" s="12">
        <f>($O$2/$M$2)*F15</f>
        <v>1.9832570995264094</v>
      </c>
      <c r="R15" s="12">
        <f t="shared" si="0"/>
        <v>545.95151522374499</v>
      </c>
      <c r="U15" s="12">
        <f t="shared" si="1"/>
        <v>2122.7340514707685</v>
      </c>
      <c r="AD15" s="7">
        <v>43116</v>
      </c>
    </row>
    <row r="16" spans="1:33" x14ac:dyDescent="0.35">
      <c r="A16" s="5" t="s">
        <v>41</v>
      </c>
      <c r="B16" s="7">
        <v>43468</v>
      </c>
      <c r="C16" s="8">
        <v>0.67096064814814815</v>
      </c>
      <c r="D16" s="5" t="s">
        <v>42</v>
      </c>
      <c r="E16" s="9">
        <v>2.4460000000000002</v>
      </c>
      <c r="F16" s="9">
        <v>41.671399999999998</v>
      </c>
      <c r="G16" s="9" t="s">
        <v>43</v>
      </c>
      <c r="H16" s="9">
        <v>3.363</v>
      </c>
      <c r="I16" s="9">
        <v>4042.038</v>
      </c>
      <c r="J16" s="9" t="s">
        <v>44</v>
      </c>
      <c r="K16" s="9">
        <v>3.59</v>
      </c>
      <c r="L16" s="9">
        <v>976.90260000000001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43116</v>
      </c>
    </row>
    <row r="17" spans="1:30" x14ac:dyDescent="0.35">
      <c r="A17" s="5" t="s">
        <v>41</v>
      </c>
      <c r="B17" s="7">
        <v>43468</v>
      </c>
      <c r="C17" s="8">
        <v>0.67503472222222216</v>
      </c>
      <c r="D17" s="5" t="s">
        <v>42</v>
      </c>
      <c r="E17" s="9">
        <v>2.4430000000000001</v>
      </c>
      <c r="F17" s="9">
        <v>42.221899999999998</v>
      </c>
      <c r="G17" s="9" t="s">
        <v>43</v>
      </c>
      <c r="H17" s="9">
        <v>3.36</v>
      </c>
      <c r="I17" s="9">
        <v>4050.9387000000002</v>
      </c>
      <c r="J17" s="9" t="s">
        <v>44</v>
      </c>
      <c r="K17" s="9">
        <v>3.5859999999999999</v>
      </c>
      <c r="L17" s="9">
        <v>986.26520000000005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43116</v>
      </c>
    </row>
    <row r="18" spans="1:30" x14ac:dyDescent="0.35">
      <c r="A18" s="5" t="s">
        <v>41</v>
      </c>
      <c r="B18" s="7">
        <v>43468</v>
      </c>
      <c r="C18" s="8">
        <v>0.67869212962962966</v>
      </c>
      <c r="D18" s="5" t="s">
        <v>42</v>
      </c>
      <c r="E18" s="9">
        <v>2.44</v>
      </c>
      <c r="F18" s="9">
        <v>41.728200000000001</v>
      </c>
      <c r="G18" s="9" t="s">
        <v>43</v>
      </c>
      <c r="H18" s="9">
        <v>3.3559999999999999</v>
      </c>
      <c r="I18" s="9">
        <v>4026.4387999999999</v>
      </c>
      <c r="J18" s="9" t="s">
        <v>44</v>
      </c>
      <c r="K18" s="9">
        <v>3.5830000000000002</v>
      </c>
      <c r="L18" s="9">
        <v>965.57510000000002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43116</v>
      </c>
    </row>
    <row r="19" spans="1:30" x14ac:dyDescent="0.35">
      <c r="A19" s="5" t="s">
        <v>41</v>
      </c>
      <c r="B19" s="7">
        <v>43468</v>
      </c>
      <c r="C19" s="8">
        <v>0.68276620370370367</v>
      </c>
      <c r="D19" s="5" t="s">
        <v>42</v>
      </c>
      <c r="E19" s="9">
        <v>2.4460000000000002</v>
      </c>
      <c r="F19" s="9">
        <v>41.906599999999997</v>
      </c>
      <c r="G19" s="9" t="s">
        <v>43</v>
      </c>
      <c r="H19" s="9">
        <v>3.363</v>
      </c>
      <c r="I19" s="9">
        <v>4057.2660000000001</v>
      </c>
      <c r="J19" s="9" t="s">
        <v>44</v>
      </c>
      <c r="K19" s="9">
        <v>3.5859999999999999</v>
      </c>
      <c r="L19" s="9">
        <v>986.87699999999995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43116</v>
      </c>
    </row>
    <row r="20" spans="1:30" x14ac:dyDescent="0.35">
      <c r="A20" s="27" t="s">
        <v>55</v>
      </c>
      <c r="B20" s="28">
        <v>43468</v>
      </c>
      <c r="C20" s="29">
        <v>0.68684027777777779</v>
      </c>
      <c r="D20" s="27" t="s">
        <v>42</v>
      </c>
      <c r="E20" s="30">
        <v>2.4430000000000001</v>
      </c>
      <c r="F20" s="30">
        <v>21.138100000000001</v>
      </c>
      <c r="G20" s="30" t="s">
        <v>43</v>
      </c>
      <c r="H20" s="30">
        <v>3.36</v>
      </c>
      <c r="I20" s="30">
        <v>4886.0021999999999</v>
      </c>
      <c r="J20" s="30" t="s">
        <v>44</v>
      </c>
      <c r="K20" s="30">
        <v>3.5830000000000002</v>
      </c>
      <c r="L20" s="30">
        <v>811.19439999999997</v>
      </c>
      <c r="O20" s="14">
        <f>($O$2/$M$2)*F20</f>
        <v>1.9813543035153507</v>
      </c>
      <c r="P20" s="3"/>
      <c r="R20" s="14">
        <f t="shared" ref="R20:R29" si="2">($R$2/$P$2)*I20</f>
        <v>490.90598830383772</v>
      </c>
      <c r="S20" s="3"/>
      <c r="U20" s="14">
        <f>($S$2/$U$2)*L20</f>
        <v>2188.8601011359005</v>
      </c>
      <c r="AD20" s="7">
        <v>43116</v>
      </c>
    </row>
    <row r="21" spans="1:30" x14ac:dyDescent="0.35">
      <c r="A21" s="27" t="s">
        <v>56</v>
      </c>
      <c r="B21" s="28">
        <v>43468</v>
      </c>
      <c r="C21" s="29">
        <v>0.69049768518518517</v>
      </c>
      <c r="D21" s="27" t="s">
        <v>42</v>
      </c>
      <c r="E21" s="30">
        <v>2.4430000000000001</v>
      </c>
      <c r="F21" s="30">
        <v>20.991599999999998</v>
      </c>
      <c r="G21" s="30" t="s">
        <v>43</v>
      </c>
      <c r="H21" s="30">
        <v>3.363</v>
      </c>
      <c r="I21" s="30">
        <v>5192.2575999999999</v>
      </c>
      <c r="J21" s="30" t="s">
        <v>44</v>
      </c>
      <c r="K21" s="30">
        <v>3.5859999999999999</v>
      </c>
      <c r="L21" s="30">
        <v>824.88940000000002</v>
      </c>
      <c r="O21" s="14">
        <f>($O$2/$M$2)*F21</f>
        <v>1.9676223027458868</v>
      </c>
      <c r="P21" s="3"/>
      <c r="R21" s="14">
        <f t="shared" si="2"/>
        <v>521.67605423020734</v>
      </c>
      <c r="S21" s="3"/>
      <c r="U21" s="14">
        <f t="shared" ref="U21:U29" si="3">($S$2/$U$2)*L21</f>
        <v>2225.8135602389912</v>
      </c>
      <c r="AD21" s="7">
        <v>43116</v>
      </c>
    </row>
    <row r="22" spans="1:30" x14ac:dyDescent="0.35">
      <c r="A22" s="27" t="s">
        <v>57</v>
      </c>
      <c r="B22" s="28">
        <v>43468</v>
      </c>
      <c r="C22" s="29">
        <v>0.69466435185185194</v>
      </c>
      <c r="D22" s="27" t="s">
        <v>42</v>
      </c>
      <c r="E22" s="30">
        <v>2.44</v>
      </c>
      <c r="F22" s="30">
        <v>21.417899999999999</v>
      </c>
      <c r="G22" s="30" t="s">
        <v>43</v>
      </c>
      <c r="H22" s="30">
        <v>3.3559999999999999</v>
      </c>
      <c r="I22" s="30">
        <v>5417.7972</v>
      </c>
      <c r="J22" s="30" t="s">
        <v>44</v>
      </c>
      <c r="K22" s="30">
        <v>3.58</v>
      </c>
      <c r="L22" s="30">
        <v>804.56399999999996</v>
      </c>
      <c r="O22" s="14">
        <f>($O$2/$M$2)*F22</f>
        <v>2.0075810189781214</v>
      </c>
      <c r="P22" s="3"/>
      <c r="R22" s="14">
        <f t="shared" si="2"/>
        <v>544.33644931550884</v>
      </c>
      <c r="S22" s="3"/>
      <c r="U22" s="14">
        <f t="shared" si="3"/>
        <v>2170.9691763285159</v>
      </c>
      <c r="AD22" s="7">
        <v>43116</v>
      </c>
    </row>
    <row r="23" spans="1:30" x14ac:dyDescent="0.35">
      <c r="A23" s="27" t="s">
        <v>58</v>
      </c>
      <c r="B23" s="28">
        <v>43468</v>
      </c>
      <c r="C23" s="29">
        <v>0.69831018518518517</v>
      </c>
      <c r="D23" s="27" t="s">
        <v>42</v>
      </c>
      <c r="E23" s="30">
        <v>2.44</v>
      </c>
      <c r="F23" s="30">
        <v>21.169799999999999</v>
      </c>
      <c r="G23" s="30" t="s">
        <v>43</v>
      </c>
      <c r="H23" s="30">
        <v>3.3559999999999999</v>
      </c>
      <c r="I23" s="30">
        <v>5442.3561</v>
      </c>
      <c r="J23" s="30" t="s">
        <v>44</v>
      </c>
      <c r="K23" s="30">
        <v>3.58</v>
      </c>
      <c r="L23" s="30">
        <v>820.47540000000004</v>
      </c>
      <c r="O23" s="14">
        <f>($O$2/$M$2)*F23</f>
        <v>1.9843256647739989</v>
      </c>
      <c r="P23" s="3"/>
      <c r="R23" s="14">
        <f t="shared" si="2"/>
        <v>546.80392898143191</v>
      </c>
      <c r="S23" s="3"/>
      <c r="U23" s="14">
        <f t="shared" si="3"/>
        <v>2213.903186490832</v>
      </c>
      <c r="AD23" s="7">
        <v>43116</v>
      </c>
    </row>
    <row r="24" spans="1:30" x14ac:dyDescent="0.35">
      <c r="A24" s="27" t="s">
        <v>59</v>
      </c>
      <c r="B24" s="28">
        <v>43468</v>
      </c>
      <c r="C24" s="29">
        <v>0.70238425925925929</v>
      </c>
      <c r="D24" s="27" t="s">
        <v>42</v>
      </c>
      <c r="E24" s="30">
        <v>2.44</v>
      </c>
      <c r="F24" s="30">
        <v>21.025400000000001</v>
      </c>
      <c r="G24" s="30" t="s">
        <v>43</v>
      </c>
      <c r="H24" s="30">
        <v>3.3559999999999999</v>
      </c>
      <c r="I24" s="30">
        <v>5728.0374000000002</v>
      </c>
      <c r="J24" s="30" t="s">
        <v>44</v>
      </c>
      <c r="K24" s="30">
        <v>3.58</v>
      </c>
      <c r="L24" s="30">
        <v>837.48429999999996</v>
      </c>
      <c r="O24" s="14">
        <f>($O$2/$M$2)*F24</f>
        <v>1.9707905049711969</v>
      </c>
      <c r="P24" s="3"/>
      <c r="R24" s="14">
        <f t="shared" si="2"/>
        <v>575.5068757210845</v>
      </c>
      <c r="S24" s="3"/>
      <c r="U24" s="14">
        <f t="shared" si="3"/>
        <v>2259.7986001847753</v>
      </c>
      <c r="AD24" s="7">
        <v>43116</v>
      </c>
    </row>
    <row r="25" spans="1:30" x14ac:dyDescent="0.35">
      <c r="A25" s="27" t="s">
        <v>60</v>
      </c>
      <c r="B25" s="28">
        <v>43468</v>
      </c>
      <c r="C25" s="29">
        <v>0.7064583333333333</v>
      </c>
      <c r="D25" s="27" t="s">
        <v>42</v>
      </c>
      <c r="E25" s="30">
        <v>2.4359999999999999</v>
      </c>
      <c r="F25" s="30">
        <v>22.3109</v>
      </c>
      <c r="G25" s="30" t="s">
        <v>43</v>
      </c>
      <c r="H25" s="30">
        <v>3.3530000000000002</v>
      </c>
      <c r="I25" s="30">
        <v>5114.3040000000001</v>
      </c>
      <c r="J25" s="30" t="s">
        <v>44</v>
      </c>
      <c r="K25" s="30">
        <v>3.5760000000000001</v>
      </c>
      <c r="L25" s="30">
        <v>807.8202</v>
      </c>
      <c r="O25" s="17">
        <f>($O$2/$M$2)*F25</f>
        <v>2.0912852967059781</v>
      </c>
      <c r="P25" s="3"/>
      <c r="R25" s="17">
        <f t="shared" si="2"/>
        <v>513.84390690742441</v>
      </c>
      <c r="S25" s="3"/>
      <c r="U25" s="17">
        <f t="shared" si="3"/>
        <v>2179.7554379956559</v>
      </c>
      <c r="AD25" s="7">
        <v>43116</v>
      </c>
    </row>
    <row r="26" spans="1:30" x14ac:dyDescent="0.35">
      <c r="A26" s="27" t="s">
        <v>61</v>
      </c>
      <c r="B26" s="28">
        <v>43468</v>
      </c>
      <c r="C26" s="29">
        <v>0.71053240740740742</v>
      </c>
      <c r="D26" s="27" t="s">
        <v>42</v>
      </c>
      <c r="E26" s="30">
        <v>2.4359999999999999</v>
      </c>
      <c r="F26" s="30">
        <v>21.8962</v>
      </c>
      <c r="G26" s="30" t="s">
        <v>43</v>
      </c>
      <c r="H26" s="30">
        <v>3.3530000000000002</v>
      </c>
      <c r="I26" s="30">
        <v>6237.7412000000004</v>
      </c>
      <c r="J26" s="30" t="s">
        <v>44</v>
      </c>
      <c r="K26" s="30">
        <v>3.58</v>
      </c>
      <c r="L26" s="30">
        <v>817.59159999999997</v>
      </c>
      <c r="O26" s="17">
        <f>($O$2/$M$2)*F26</f>
        <v>2.0524138924800632</v>
      </c>
      <c r="P26" s="3"/>
      <c r="R26" s="17">
        <f t="shared" si="2"/>
        <v>626.71779160671827</v>
      </c>
      <c r="S26" s="3"/>
      <c r="U26" s="17">
        <f t="shared" si="3"/>
        <v>2206.1217782862686</v>
      </c>
      <c r="AD26" s="7">
        <v>43116</v>
      </c>
    </row>
    <row r="27" spans="1:30" x14ac:dyDescent="0.35">
      <c r="A27" s="27" t="s">
        <v>62</v>
      </c>
      <c r="B27" s="28">
        <v>43468</v>
      </c>
      <c r="C27" s="29">
        <v>0.71460648148148154</v>
      </c>
      <c r="D27" s="27" t="s">
        <v>42</v>
      </c>
      <c r="E27" s="30">
        <v>2.44</v>
      </c>
      <c r="F27" s="30">
        <v>21.387</v>
      </c>
      <c r="G27" s="30" t="s">
        <v>43</v>
      </c>
      <c r="H27" s="30">
        <v>3.3559999999999999</v>
      </c>
      <c r="I27" s="30">
        <v>7017.1477999999997</v>
      </c>
      <c r="J27" s="30" t="s">
        <v>44</v>
      </c>
      <c r="K27" s="30">
        <v>3.5830000000000002</v>
      </c>
      <c r="L27" s="30">
        <v>827.86080000000004</v>
      </c>
      <c r="O27" s="17">
        <f>($O$2/$M$2)*F27</f>
        <v>2.0046846447543918</v>
      </c>
      <c r="P27" s="3"/>
      <c r="R27" s="17">
        <f t="shared" si="2"/>
        <v>705.02626376899718</v>
      </c>
      <c r="S27" s="3"/>
      <c r="T27" s="17">
        <f>($S$2/$U$2)*L27</f>
        <v>2233.831341062571</v>
      </c>
      <c r="AD27" s="7">
        <v>43116</v>
      </c>
    </row>
    <row r="28" spans="1:30" x14ac:dyDescent="0.35">
      <c r="A28" s="27" t="s">
        <v>63</v>
      </c>
      <c r="B28" s="28">
        <v>43468</v>
      </c>
      <c r="C28" s="29">
        <v>0.71869212962962958</v>
      </c>
      <c r="D28" s="27" t="s">
        <v>42</v>
      </c>
      <c r="E28" s="30">
        <v>2.4359999999999999</v>
      </c>
      <c r="F28" s="30">
        <v>21.120999999999999</v>
      </c>
      <c r="G28" s="30" t="s">
        <v>43</v>
      </c>
      <c r="H28" s="30">
        <v>3.3559999999999999</v>
      </c>
      <c r="I28" s="30">
        <v>7609.0883999999996</v>
      </c>
      <c r="J28" s="30" t="s">
        <v>44</v>
      </c>
      <c r="K28" s="30">
        <v>3.58</v>
      </c>
      <c r="L28" s="30">
        <v>822.31849999999997</v>
      </c>
      <c r="O28" s="17">
        <f>($O$2/$M$2)*F28</f>
        <v>1.9797514556439659</v>
      </c>
      <c r="P28" s="3"/>
      <c r="R28" s="17">
        <f t="shared" si="2"/>
        <v>764.49966827548042</v>
      </c>
      <c r="S28" s="3"/>
      <c r="U28" s="17">
        <f t="shared" si="3"/>
        <v>2218.8764556016681</v>
      </c>
      <c r="AD28" s="7">
        <v>43116</v>
      </c>
    </row>
    <row r="29" spans="1:30" x14ac:dyDescent="0.35">
      <c r="A29" s="27" t="s">
        <v>64</v>
      </c>
      <c r="B29" s="28">
        <v>43468</v>
      </c>
      <c r="C29" s="29">
        <v>0.72233796296296304</v>
      </c>
      <c r="D29" s="27" t="s">
        <v>42</v>
      </c>
      <c r="E29" s="30">
        <v>2.4460000000000002</v>
      </c>
      <c r="F29" s="30">
        <v>20.642800000000001</v>
      </c>
      <c r="G29" s="30" t="s">
        <v>43</v>
      </c>
      <c r="H29" s="30">
        <v>3.363</v>
      </c>
      <c r="I29" s="30">
        <v>7922.0092999999997</v>
      </c>
      <c r="J29" s="30" t="s">
        <v>44</v>
      </c>
      <c r="K29" s="30">
        <v>3.5859999999999999</v>
      </c>
      <c r="L29" s="30">
        <v>821.77099999999996</v>
      </c>
      <c r="O29" s="17">
        <f>($O$2/$M$2)*F29</f>
        <v>1.9349279555213894</v>
      </c>
      <c r="P29" s="3"/>
      <c r="R29" s="17">
        <f t="shared" si="2"/>
        <v>795.93942973842582</v>
      </c>
      <c r="S29" s="3"/>
      <c r="U29" s="17">
        <f t="shared" si="3"/>
        <v>2217.3991267328151</v>
      </c>
      <c r="AD29" s="7">
        <v>43116</v>
      </c>
    </row>
    <row r="30" spans="1:30" x14ac:dyDescent="0.35">
      <c r="A30" s="5" t="s">
        <v>41</v>
      </c>
      <c r="B30" s="7">
        <v>43468</v>
      </c>
      <c r="C30" s="8">
        <v>0.72599537037037043</v>
      </c>
      <c r="D30" s="5" t="s">
        <v>42</v>
      </c>
      <c r="E30" s="9">
        <v>2.44</v>
      </c>
      <c r="F30" s="9">
        <v>42.0807</v>
      </c>
      <c r="G30" s="9" t="s">
        <v>43</v>
      </c>
      <c r="H30" s="9">
        <v>3.36</v>
      </c>
      <c r="I30" s="9">
        <v>4065.0425</v>
      </c>
      <c r="J30" s="9" t="s">
        <v>44</v>
      </c>
      <c r="K30" s="9">
        <v>3.5830000000000002</v>
      </c>
      <c r="L30" s="9">
        <v>984.82860000000005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43116</v>
      </c>
    </row>
    <row r="31" spans="1:30" x14ac:dyDescent="0.35">
      <c r="A31" s="5" t="s">
        <v>41</v>
      </c>
      <c r="B31" s="7">
        <v>43468</v>
      </c>
      <c r="C31" s="8">
        <v>0.73006944444444455</v>
      </c>
      <c r="D31" s="5" t="s">
        <v>42</v>
      </c>
      <c r="E31" s="9">
        <v>2.44</v>
      </c>
      <c r="F31" s="9">
        <v>42.116599999999998</v>
      </c>
      <c r="G31" s="9" t="s">
        <v>43</v>
      </c>
      <c r="H31" s="9">
        <v>3.3559999999999999</v>
      </c>
      <c r="I31" s="9">
        <v>4047.7633999999998</v>
      </c>
      <c r="J31" s="9" t="s">
        <v>44</v>
      </c>
      <c r="K31" s="9">
        <v>3.58</v>
      </c>
      <c r="L31" s="9">
        <v>982.22329999999999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43116</v>
      </c>
    </row>
    <row r="32" spans="1:30" x14ac:dyDescent="0.35">
      <c r="A32" s="5" t="s">
        <v>41</v>
      </c>
      <c r="B32" s="7">
        <v>43468</v>
      </c>
      <c r="C32" s="8">
        <v>0.73372685185185194</v>
      </c>
      <c r="D32" s="5" t="s">
        <v>42</v>
      </c>
      <c r="E32" s="9">
        <v>2.4430000000000001</v>
      </c>
      <c r="F32" s="9">
        <v>42.39</v>
      </c>
      <c r="G32" s="9" t="s">
        <v>43</v>
      </c>
      <c r="H32" s="9">
        <v>3.36</v>
      </c>
      <c r="I32" s="9">
        <v>4082.6015000000002</v>
      </c>
      <c r="J32" s="9" t="s">
        <v>44</v>
      </c>
      <c r="K32" s="9">
        <v>3.5859999999999999</v>
      </c>
      <c r="L32" s="9">
        <v>992.66700000000003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43116</v>
      </c>
    </row>
    <row r="33" spans="1:30" x14ac:dyDescent="0.35">
      <c r="A33" s="5" t="s">
        <v>41</v>
      </c>
      <c r="B33" s="7">
        <v>43468</v>
      </c>
      <c r="C33" s="8">
        <v>0.73738425925925932</v>
      </c>
      <c r="D33" s="5" t="s">
        <v>42</v>
      </c>
      <c r="E33" s="9">
        <v>2.4430000000000001</v>
      </c>
      <c r="F33" s="9">
        <v>42.035200000000003</v>
      </c>
      <c r="G33" s="9" t="s">
        <v>43</v>
      </c>
      <c r="H33" s="9">
        <v>3.36</v>
      </c>
      <c r="I33" s="9">
        <v>4064.1435000000001</v>
      </c>
      <c r="J33" s="9" t="s">
        <v>44</v>
      </c>
      <c r="K33" s="9">
        <v>3.5859999999999999</v>
      </c>
      <c r="L33" s="9">
        <v>989.39490000000001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43116</v>
      </c>
    </row>
    <row r="34" spans="1:30" x14ac:dyDescent="0.35">
      <c r="A34" s="27" t="s">
        <v>65</v>
      </c>
      <c r="B34" s="28">
        <v>43468</v>
      </c>
      <c r="C34" s="29">
        <v>0.74145833333333344</v>
      </c>
      <c r="D34" s="27" t="s">
        <v>42</v>
      </c>
      <c r="E34" s="30">
        <v>2.4460000000000002</v>
      </c>
      <c r="F34" s="30">
        <v>21.154</v>
      </c>
      <c r="G34" s="30" t="s">
        <v>43</v>
      </c>
      <c r="H34" s="30">
        <v>3.363</v>
      </c>
      <c r="I34" s="30">
        <v>5161.817</v>
      </c>
      <c r="J34" s="30" t="s">
        <v>44</v>
      </c>
      <c r="K34" s="30">
        <v>3.5859999999999999</v>
      </c>
      <c r="L34" s="30">
        <v>831.57759999999996</v>
      </c>
      <c r="O34" s="19">
        <f t="shared" ref="O34:O40" si="4">($O$2/$M$2)*F34</f>
        <v>1.9828446708343572</v>
      </c>
      <c r="R34" s="19">
        <f t="shared" ref="R34:R42" si="5">($R$2/$P$2)*I34</f>
        <v>518.6176289131738</v>
      </c>
      <c r="U34" s="19">
        <f t="shared" ref="U34:U41" si="6">($S$2/$U$2)*L34</f>
        <v>2243.8604478018456</v>
      </c>
      <c r="AD34" s="7">
        <v>43116</v>
      </c>
    </row>
    <row r="35" spans="1:30" x14ac:dyDescent="0.35">
      <c r="A35" s="27" t="s">
        <v>66</v>
      </c>
      <c r="B35" s="28">
        <v>43468</v>
      </c>
      <c r="C35" s="29">
        <v>0.74510416666666668</v>
      </c>
      <c r="D35" s="27" t="s">
        <v>42</v>
      </c>
      <c r="E35" s="30">
        <v>2.4430000000000001</v>
      </c>
      <c r="F35" s="30">
        <v>21.1844</v>
      </c>
      <c r="G35" s="30" t="s">
        <v>43</v>
      </c>
      <c r="H35" s="30">
        <v>3.363</v>
      </c>
      <c r="I35" s="30">
        <v>5703.3657999999996</v>
      </c>
      <c r="J35" s="30" t="s">
        <v>44</v>
      </c>
      <c r="K35" s="30">
        <v>3.5859999999999999</v>
      </c>
      <c r="L35" s="30">
        <v>793.18240000000003</v>
      </c>
      <c r="O35" s="19">
        <f t="shared" si="4"/>
        <v>1.9856941781612629</v>
      </c>
      <c r="Q35" s="19">
        <f>($R$2/$P$2)*I35</f>
        <v>573.02807287055828</v>
      </c>
      <c r="U35" s="19">
        <f t="shared" si="6"/>
        <v>2140.2580050888128</v>
      </c>
      <c r="AD35" s="7">
        <v>43116</v>
      </c>
    </row>
    <row r="36" spans="1:30" x14ac:dyDescent="0.35">
      <c r="A36" s="27" t="s">
        <v>67</v>
      </c>
      <c r="B36" s="28">
        <v>43468</v>
      </c>
      <c r="C36" s="29">
        <v>0.74918981481481473</v>
      </c>
      <c r="D36" s="27" t="s">
        <v>42</v>
      </c>
      <c r="E36" s="30">
        <v>2.4460000000000002</v>
      </c>
      <c r="F36" s="30">
        <v>21.206199999999999</v>
      </c>
      <c r="G36" s="30" t="s">
        <v>43</v>
      </c>
      <c r="H36" s="30">
        <v>3.363</v>
      </c>
      <c r="I36" s="30">
        <v>5556.3576000000003</v>
      </c>
      <c r="J36" s="30" t="s">
        <v>44</v>
      </c>
      <c r="K36" s="30">
        <v>3.5859999999999999</v>
      </c>
      <c r="L36" s="30">
        <v>795.18859999999995</v>
      </c>
      <c r="O36" s="19">
        <f t="shared" si="4"/>
        <v>1.9877375748627941</v>
      </c>
      <c r="R36" s="19">
        <f>($R$2/$P$2)*I36</f>
        <v>558.25787777941241</v>
      </c>
      <c r="U36" s="19">
        <f t="shared" si="6"/>
        <v>2145.6713697951009</v>
      </c>
      <c r="AD36" s="7">
        <v>43116</v>
      </c>
    </row>
    <row r="37" spans="1:30" x14ac:dyDescent="0.35">
      <c r="A37" s="27" t="s">
        <v>68</v>
      </c>
      <c r="B37" s="28">
        <v>43468</v>
      </c>
      <c r="C37" s="29">
        <v>0.75326388888888884</v>
      </c>
      <c r="D37" s="27" t="s">
        <v>42</v>
      </c>
      <c r="E37" s="30">
        <v>2.4430000000000001</v>
      </c>
      <c r="F37" s="30">
        <v>20.678799999999999</v>
      </c>
      <c r="G37" s="30" t="s">
        <v>43</v>
      </c>
      <c r="H37" s="30">
        <v>3.36</v>
      </c>
      <c r="I37" s="30">
        <v>5722.8269</v>
      </c>
      <c r="J37" s="30" t="s">
        <v>44</v>
      </c>
      <c r="K37" s="30">
        <v>3.5859999999999999</v>
      </c>
      <c r="L37" s="30">
        <v>796.67340000000002</v>
      </c>
      <c r="O37" s="19">
        <f t="shared" si="4"/>
        <v>1.938302372092725</v>
      </c>
      <c r="R37" s="19">
        <f t="shared" si="5"/>
        <v>574.98336681802721</v>
      </c>
      <c r="U37" s="19">
        <f t="shared" si="6"/>
        <v>2149.6778317210792</v>
      </c>
      <c r="AD37" s="7">
        <v>43116</v>
      </c>
    </row>
    <row r="38" spans="1:30" x14ac:dyDescent="0.35">
      <c r="A38" s="27" t="s">
        <v>69</v>
      </c>
      <c r="B38" s="28">
        <v>43468</v>
      </c>
      <c r="C38" s="29">
        <v>0.757349537037037</v>
      </c>
      <c r="D38" s="27" t="s">
        <v>42</v>
      </c>
      <c r="E38" s="30">
        <v>2.44</v>
      </c>
      <c r="F38" s="30">
        <v>21.190899999999999</v>
      </c>
      <c r="G38" s="30" t="s">
        <v>43</v>
      </c>
      <c r="H38" s="30">
        <v>3.36</v>
      </c>
      <c r="I38" s="30">
        <v>5774.0573000000004</v>
      </c>
      <c r="J38" s="30" t="s">
        <v>44</v>
      </c>
      <c r="K38" s="30">
        <v>3.5830000000000002</v>
      </c>
      <c r="L38" s="30">
        <v>789.07759999999996</v>
      </c>
      <c r="O38" s="19">
        <f t="shared" si="4"/>
        <v>1.9863034478199764</v>
      </c>
      <c r="R38" s="19">
        <f t="shared" si="5"/>
        <v>580.13058311342741</v>
      </c>
      <c r="U38" s="19">
        <f t="shared" si="6"/>
        <v>2129.1819511328895</v>
      </c>
      <c r="AD38" s="7">
        <v>43116</v>
      </c>
    </row>
    <row r="39" spans="1:30" x14ac:dyDescent="0.35">
      <c r="A39" s="27" t="s">
        <v>70</v>
      </c>
      <c r="B39" s="28">
        <v>43468</v>
      </c>
      <c r="C39" s="29">
        <v>0.76142361111111112</v>
      </c>
      <c r="D39" s="27" t="s">
        <v>42</v>
      </c>
      <c r="E39" s="30">
        <v>2.4460000000000002</v>
      </c>
      <c r="F39" s="30">
        <v>21.865600000000001</v>
      </c>
      <c r="G39" s="30" t="s">
        <v>43</v>
      </c>
      <c r="H39" s="30">
        <v>3.363</v>
      </c>
      <c r="I39" s="30">
        <v>5985.8662000000004</v>
      </c>
      <c r="J39" s="30" t="s">
        <v>44</v>
      </c>
      <c r="K39" s="30">
        <v>3.5859999999999999</v>
      </c>
      <c r="L39" s="30">
        <v>805.5598</v>
      </c>
      <c r="O39" s="26">
        <f t="shared" si="4"/>
        <v>2.0495456383944277</v>
      </c>
      <c r="R39" s="16">
        <f t="shared" si="5"/>
        <v>601.41142850192284</v>
      </c>
      <c r="U39" s="16">
        <f t="shared" si="6"/>
        <v>2173.6561609634086</v>
      </c>
      <c r="AD39" s="7">
        <v>43116</v>
      </c>
    </row>
    <row r="40" spans="1:30" x14ac:dyDescent="0.35">
      <c r="A40" s="27" t="s">
        <v>71</v>
      </c>
      <c r="B40" s="28">
        <v>43468</v>
      </c>
      <c r="C40" s="29">
        <v>0.76549768518518524</v>
      </c>
      <c r="D40" s="27" t="s">
        <v>42</v>
      </c>
      <c r="E40" s="30">
        <v>2.4460000000000002</v>
      </c>
      <c r="F40" s="30">
        <v>21.146999999999998</v>
      </c>
      <c r="G40" s="30" t="s">
        <v>43</v>
      </c>
      <c r="H40" s="30">
        <v>3.363</v>
      </c>
      <c r="I40" s="30">
        <v>6955.3645999999999</v>
      </c>
      <c r="J40" s="30" t="s">
        <v>44</v>
      </c>
      <c r="K40" s="30">
        <v>3.5859999999999999</v>
      </c>
      <c r="L40" s="30">
        <v>811.79100000000005</v>
      </c>
      <c r="N40" s="16">
        <f>($O$2/$M$2)*F40</f>
        <v>1.9821885342788197</v>
      </c>
      <c r="R40" s="16">
        <f t="shared" si="5"/>
        <v>698.8187874693399</v>
      </c>
      <c r="U40" s="16">
        <f t="shared" si="6"/>
        <v>2190.4699173973759</v>
      </c>
      <c r="AD40" s="7">
        <v>43116</v>
      </c>
    </row>
    <row r="41" spans="1:30" x14ac:dyDescent="0.35">
      <c r="A41" s="27" t="s">
        <v>72</v>
      </c>
      <c r="B41" s="28">
        <v>43468</v>
      </c>
      <c r="C41" s="29">
        <v>0.76957175925925936</v>
      </c>
      <c r="D41" s="27" t="s">
        <v>42</v>
      </c>
      <c r="E41" s="30">
        <v>2.44</v>
      </c>
      <c r="F41" s="30">
        <v>21.162500000000001</v>
      </c>
      <c r="G41" s="30" t="s">
        <v>43</v>
      </c>
      <c r="H41" s="30">
        <v>3.36</v>
      </c>
      <c r="I41" s="30">
        <v>7239.5805</v>
      </c>
      <c r="J41" s="30" t="s">
        <v>44</v>
      </c>
      <c r="K41" s="30">
        <v>3.5859999999999999</v>
      </c>
      <c r="L41" s="30">
        <v>819.65819999999997</v>
      </c>
      <c r="O41" s="16">
        <f>($O$2/$M$2)*F41</f>
        <v>1.9836414080803673</v>
      </c>
      <c r="R41" s="16">
        <f t="shared" si="5"/>
        <v>727.37450266757799</v>
      </c>
      <c r="U41" s="16">
        <f t="shared" si="6"/>
        <v>2211.6981213737054</v>
      </c>
      <c r="AD41" s="7">
        <v>43116</v>
      </c>
    </row>
    <row r="42" spans="1:30" x14ac:dyDescent="0.35">
      <c r="A42" s="27" t="s">
        <v>73</v>
      </c>
      <c r="B42" s="28">
        <v>43468</v>
      </c>
      <c r="C42" s="29">
        <v>0.77322916666666675</v>
      </c>
      <c r="D42" s="27" t="s">
        <v>42</v>
      </c>
      <c r="E42" s="30">
        <v>2.4430000000000001</v>
      </c>
      <c r="F42" s="30">
        <v>20.283200000000001</v>
      </c>
      <c r="G42" s="30" t="s">
        <v>43</v>
      </c>
      <c r="H42" s="30">
        <v>3.363</v>
      </c>
      <c r="I42" s="30">
        <v>7669.3595999999998</v>
      </c>
      <c r="J42" s="30" t="s">
        <v>44</v>
      </c>
      <c r="K42" s="30">
        <v>3.5859999999999999</v>
      </c>
      <c r="L42" s="30">
        <v>822.45259999999996</v>
      </c>
      <c r="O42" s="16">
        <f>($O$2/$M$2)*F42</f>
        <v>1.9012212833254909</v>
      </c>
      <c r="R42" s="16">
        <f t="shared" si="5"/>
        <v>770.55523104257418</v>
      </c>
      <c r="U42" s="16">
        <f>($S$2/$U$2)*L42</f>
        <v>2219.2382999876286</v>
      </c>
      <c r="AD42" s="7">
        <v>43116</v>
      </c>
    </row>
    <row r="43" spans="1:30" x14ac:dyDescent="0.35">
      <c r="A43" s="27" t="s">
        <v>74</v>
      </c>
      <c r="B43" s="28">
        <v>43468</v>
      </c>
      <c r="C43" s="29">
        <v>0.77731481481481479</v>
      </c>
      <c r="D43" s="27" t="s">
        <v>42</v>
      </c>
      <c r="E43" s="30">
        <v>2.4460000000000002</v>
      </c>
      <c r="F43" s="30">
        <v>19.854800000000001</v>
      </c>
      <c r="G43" s="30" t="s">
        <v>43</v>
      </c>
      <c r="H43" s="30">
        <v>3.363</v>
      </c>
      <c r="I43" s="30">
        <v>7647.8195999999998</v>
      </c>
      <c r="J43" s="30" t="s">
        <v>44</v>
      </c>
      <c r="K43" s="30">
        <v>3.5859999999999999</v>
      </c>
      <c r="L43" s="30">
        <v>830.6386</v>
      </c>
      <c r="O43" s="16">
        <f t="shared" ref="O43" si="7">($O$2/$M$2)*F43</f>
        <v>1.8610657261265953</v>
      </c>
      <c r="Q43" s="16">
        <f>($R$2/$P$2)*I43</f>
        <v>768.39106603502159</v>
      </c>
      <c r="U43" s="16">
        <f>($S$2/$U$2)*L43</f>
        <v>2241.3267276048537</v>
      </c>
      <c r="AD43" s="7">
        <v>43116</v>
      </c>
    </row>
    <row r="44" spans="1:30" x14ac:dyDescent="0.35">
      <c r="A44" s="5" t="s">
        <v>41</v>
      </c>
      <c r="B44" s="7">
        <v>43468</v>
      </c>
      <c r="C44" s="8">
        <v>0.78096064814814825</v>
      </c>
      <c r="D44" s="5" t="s">
        <v>42</v>
      </c>
      <c r="E44" s="9">
        <v>2.4460000000000002</v>
      </c>
      <c r="F44" s="9">
        <v>42.131500000000003</v>
      </c>
      <c r="G44" s="9" t="s">
        <v>43</v>
      </c>
      <c r="H44" s="9">
        <v>3.363</v>
      </c>
      <c r="I44" s="9">
        <v>4081.9694</v>
      </c>
      <c r="J44" s="9" t="s">
        <v>44</v>
      </c>
      <c r="K44" s="9">
        <v>3.5859999999999999</v>
      </c>
      <c r="L44" s="9">
        <v>985.05759999999998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43116</v>
      </c>
    </row>
    <row r="45" spans="1:30" x14ac:dyDescent="0.35">
      <c r="A45" s="5" t="s">
        <v>41</v>
      </c>
      <c r="B45" s="7">
        <v>43468</v>
      </c>
      <c r="C45" s="8">
        <v>0.78461805555555564</v>
      </c>
      <c r="D45" s="5" t="s">
        <v>42</v>
      </c>
      <c r="E45" s="9">
        <v>2.44</v>
      </c>
      <c r="F45" s="9">
        <v>41.930799999999998</v>
      </c>
      <c r="G45" s="9" t="s">
        <v>43</v>
      </c>
      <c r="H45" s="9">
        <v>3.3559999999999999</v>
      </c>
      <c r="I45" s="9">
        <v>4068.6541999999999</v>
      </c>
      <c r="J45" s="9" t="s">
        <v>44</v>
      </c>
      <c r="K45" s="9">
        <v>3.58</v>
      </c>
      <c r="L45" s="9">
        <v>987.08240000000001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43116</v>
      </c>
    </row>
    <row r="46" spans="1:30" x14ac:dyDescent="0.35">
      <c r="A46" s="5" t="s">
        <v>41</v>
      </c>
      <c r="B46" s="7">
        <v>43468</v>
      </c>
      <c r="C46" s="8">
        <v>0.78869212962962953</v>
      </c>
      <c r="D46" s="5" t="s">
        <v>42</v>
      </c>
      <c r="E46" s="9">
        <v>2.44</v>
      </c>
      <c r="F46" s="9">
        <v>42.177</v>
      </c>
      <c r="G46" s="9" t="s">
        <v>43</v>
      </c>
      <c r="H46" s="9">
        <v>3.36</v>
      </c>
      <c r="I46" s="9">
        <v>4057.6336999999999</v>
      </c>
      <c r="J46" s="9" t="s">
        <v>44</v>
      </c>
      <c r="K46" s="9">
        <v>3.5830000000000002</v>
      </c>
      <c r="L46" s="9">
        <v>991.04079999999999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43116</v>
      </c>
    </row>
    <row r="47" spans="1:30" x14ac:dyDescent="0.35">
      <c r="A47" s="5" t="s">
        <v>41</v>
      </c>
      <c r="B47" s="7">
        <v>43468</v>
      </c>
      <c r="C47" s="8">
        <v>0.79234953703703714</v>
      </c>
      <c r="D47" s="5" t="s">
        <v>42</v>
      </c>
      <c r="E47" s="9">
        <v>2.4460000000000002</v>
      </c>
      <c r="F47" s="9">
        <v>42.254800000000003</v>
      </c>
      <c r="G47" s="9" t="s">
        <v>43</v>
      </c>
      <c r="H47" s="9">
        <v>3.363</v>
      </c>
      <c r="I47" s="9">
        <v>4073.66</v>
      </c>
      <c r="J47" s="9" t="s">
        <v>44</v>
      </c>
      <c r="K47" s="9">
        <v>3.5859999999999999</v>
      </c>
      <c r="L47" s="9">
        <v>984.50879999999995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43116</v>
      </c>
    </row>
    <row r="48" spans="1:30" x14ac:dyDescent="0.35">
      <c r="A48" s="27" t="s">
        <v>75</v>
      </c>
      <c r="B48" s="28">
        <v>43468</v>
      </c>
      <c r="C48" s="29">
        <v>0.79642361111111104</v>
      </c>
      <c r="D48" s="27" t="s">
        <v>42</v>
      </c>
      <c r="E48" s="30">
        <v>2.4430000000000001</v>
      </c>
      <c r="F48" s="30">
        <v>22.173999999999999</v>
      </c>
      <c r="G48" s="30" t="s">
        <v>43</v>
      </c>
      <c r="H48" s="30">
        <v>3.363</v>
      </c>
      <c r="I48" s="30">
        <v>5314.3948</v>
      </c>
      <c r="J48" s="30" t="s">
        <v>44</v>
      </c>
      <c r="K48" s="30">
        <v>3.5859999999999999</v>
      </c>
      <c r="L48" s="30">
        <v>821.41480000000001</v>
      </c>
      <c r="O48" s="22">
        <f t="shared" ref="O48:O57" si="8">($O$2/$M$2)*F48</f>
        <v>2.0784531403555375</v>
      </c>
      <c r="R48" s="22">
        <f t="shared" ref="R48:R57" si="9">($R$2/$P$2)*I48</f>
        <v>533.94741237136077</v>
      </c>
      <c r="U48" s="22">
        <f t="shared" ref="U48:U57" si="10">($S$2/$U$2)*L48</f>
        <v>2216.437986014851</v>
      </c>
      <c r="AD48" s="7">
        <v>43116</v>
      </c>
    </row>
    <row r="49" spans="1:30" x14ac:dyDescent="0.35">
      <c r="A49" s="27" t="s">
        <v>76</v>
      </c>
      <c r="B49" s="28">
        <v>43468</v>
      </c>
      <c r="C49" s="29">
        <v>0.80050925925925931</v>
      </c>
      <c r="D49" s="27" t="s">
        <v>42</v>
      </c>
      <c r="E49" s="30">
        <v>2.44</v>
      </c>
      <c r="F49" s="30">
        <v>21.226400000000002</v>
      </c>
      <c r="G49" s="30" t="s">
        <v>43</v>
      </c>
      <c r="H49" s="30">
        <v>3.3559999999999999</v>
      </c>
      <c r="I49" s="30">
        <v>6260.8447999999999</v>
      </c>
      <c r="J49" s="30" t="s">
        <v>44</v>
      </c>
      <c r="K49" s="30">
        <v>3.5830000000000002</v>
      </c>
      <c r="L49" s="30">
        <v>824.93320000000006</v>
      </c>
      <c r="O49" s="22">
        <f t="shared" si="8"/>
        <v>1.9896309974944881</v>
      </c>
      <c r="R49" s="22">
        <f t="shared" si="9"/>
        <v>629.03905449754882</v>
      </c>
      <c r="U49" s="22">
        <f t="shared" si="10"/>
        <v>2225.9317465484996</v>
      </c>
      <c r="AD49" s="7">
        <v>43116</v>
      </c>
    </row>
    <row r="50" spans="1:30" x14ac:dyDescent="0.35">
      <c r="A50" s="31" t="s">
        <v>77</v>
      </c>
      <c r="B50" s="32" t="s">
        <v>85</v>
      </c>
      <c r="C50" s="29"/>
      <c r="D50" s="27"/>
      <c r="E50" s="30"/>
      <c r="F50" s="30"/>
      <c r="G50" s="30"/>
      <c r="H50" s="30"/>
      <c r="I50" s="30"/>
      <c r="J50" s="30"/>
      <c r="K50" s="30"/>
      <c r="L50" s="30"/>
      <c r="O50" s="22">
        <f t="shared" si="8"/>
        <v>0</v>
      </c>
      <c r="R50" s="22">
        <f t="shared" si="9"/>
        <v>0</v>
      </c>
      <c r="U50" s="22">
        <f t="shared" si="10"/>
        <v>0</v>
      </c>
      <c r="AD50" s="7">
        <v>43116</v>
      </c>
    </row>
    <row r="51" spans="1:30" x14ac:dyDescent="0.35">
      <c r="A51" s="27" t="s">
        <v>78</v>
      </c>
      <c r="B51" s="28">
        <v>43468</v>
      </c>
      <c r="C51" s="29">
        <v>0.80584490740740744</v>
      </c>
      <c r="D51" s="27" t="s">
        <v>42</v>
      </c>
      <c r="E51" s="30">
        <v>2.4460000000000002</v>
      </c>
      <c r="F51" s="30">
        <v>19.0655</v>
      </c>
      <c r="G51" s="30" t="s">
        <v>43</v>
      </c>
      <c r="H51" s="30">
        <v>3.363</v>
      </c>
      <c r="I51" s="30">
        <v>8722.0679999999993</v>
      </c>
      <c r="J51" s="30" t="s">
        <v>44</v>
      </c>
      <c r="K51" s="30">
        <v>3.5859999999999999</v>
      </c>
      <c r="L51" s="30">
        <v>887.37139999999999</v>
      </c>
      <c r="O51" s="22">
        <f t="shared" si="8"/>
        <v>1.7870816428000584</v>
      </c>
      <c r="R51" s="22">
        <f t="shared" si="9"/>
        <v>876.32285789664138</v>
      </c>
      <c r="U51" s="22">
        <f t="shared" si="10"/>
        <v>2394.4098385653374</v>
      </c>
      <c r="AD51" s="7">
        <v>43116</v>
      </c>
    </row>
    <row r="52" spans="1:30" x14ac:dyDescent="0.35">
      <c r="A52" s="27" t="s">
        <v>79</v>
      </c>
      <c r="B52" s="28">
        <v>43468</v>
      </c>
      <c r="C52" s="29">
        <v>0.80993055555555549</v>
      </c>
      <c r="D52" s="27" t="s">
        <v>42</v>
      </c>
      <c r="E52" s="30">
        <v>2.4430000000000001</v>
      </c>
      <c r="F52" s="30">
        <v>20.328600000000002</v>
      </c>
      <c r="G52" s="30" t="s">
        <v>43</v>
      </c>
      <c r="H52" s="30">
        <v>3.36</v>
      </c>
      <c r="I52" s="30">
        <v>7372.3544000000002</v>
      </c>
      <c r="J52" s="30" t="s">
        <v>44</v>
      </c>
      <c r="K52" s="30">
        <v>3.5859999999999999</v>
      </c>
      <c r="L52" s="30">
        <v>845.33090000000004</v>
      </c>
      <c r="O52" s="22">
        <f t="shared" si="8"/>
        <v>1.9054767975571201</v>
      </c>
      <c r="R52" s="22">
        <f t="shared" si="9"/>
        <v>740.71455040649528</v>
      </c>
      <c r="U52" s="22">
        <f t="shared" si="10"/>
        <v>2280.9712188191902</v>
      </c>
      <c r="AD52" s="7">
        <v>43116</v>
      </c>
    </row>
    <row r="53" spans="1:30" x14ac:dyDescent="0.35">
      <c r="A53" s="27" t="s">
        <v>80</v>
      </c>
      <c r="B53" s="28">
        <v>43468</v>
      </c>
      <c r="C53" s="29">
        <v>0.81400462962962961</v>
      </c>
      <c r="D53" s="27" t="s">
        <v>42</v>
      </c>
      <c r="E53" s="30">
        <v>2.4430000000000001</v>
      </c>
      <c r="F53" s="30">
        <v>21.854900000000001</v>
      </c>
      <c r="G53" s="30" t="s">
        <v>43</v>
      </c>
      <c r="H53" s="30">
        <v>3.36</v>
      </c>
      <c r="I53" s="30">
        <v>5338.558</v>
      </c>
      <c r="J53" s="30" t="s">
        <v>44</v>
      </c>
      <c r="K53" s="30">
        <v>3.58</v>
      </c>
      <c r="L53" s="30">
        <v>813.59580000000005</v>
      </c>
      <c r="O53" s="24">
        <f t="shared" si="8"/>
        <v>2.0485426868023917</v>
      </c>
      <c r="R53" s="24">
        <f t="shared" si="9"/>
        <v>536.3751353012816</v>
      </c>
      <c r="U53" s="24">
        <f t="shared" si="10"/>
        <v>2195.3398409453321</v>
      </c>
      <c r="AD53" s="7">
        <v>43116</v>
      </c>
    </row>
    <row r="54" spans="1:30" x14ac:dyDescent="0.35">
      <c r="A54" s="27" t="s">
        <v>81</v>
      </c>
      <c r="B54" s="28">
        <v>43468</v>
      </c>
      <c r="C54" s="29">
        <v>0.81766203703703699</v>
      </c>
      <c r="D54" s="27" t="s">
        <v>42</v>
      </c>
      <c r="E54" s="30">
        <v>2.4460000000000002</v>
      </c>
      <c r="F54" s="30">
        <v>21.2318</v>
      </c>
      <c r="G54" s="30" t="s">
        <v>43</v>
      </c>
      <c r="H54" s="30">
        <v>3.363</v>
      </c>
      <c r="I54" s="30">
        <v>6041.5873000000001</v>
      </c>
      <c r="J54" s="30" t="s">
        <v>44</v>
      </c>
      <c r="K54" s="30">
        <v>3.5830000000000002</v>
      </c>
      <c r="L54" s="30">
        <v>809.85720000000003</v>
      </c>
      <c r="O54" s="24">
        <f t="shared" si="8"/>
        <v>1.9901371599801885</v>
      </c>
      <c r="R54" s="24">
        <f t="shared" si="9"/>
        <v>607.00983401735164</v>
      </c>
      <c r="U54" s="24">
        <f t="shared" si="10"/>
        <v>2185.2519108830597</v>
      </c>
      <c r="AD54" s="7">
        <v>43116</v>
      </c>
    </row>
    <row r="55" spans="1:30" x14ac:dyDescent="0.35">
      <c r="A55" s="27" t="s">
        <v>82</v>
      </c>
      <c r="B55" s="28">
        <v>43468</v>
      </c>
      <c r="C55" s="29">
        <v>0.82130787037037034</v>
      </c>
      <c r="D55" s="27" t="s">
        <v>42</v>
      </c>
      <c r="E55" s="30">
        <v>2.4359999999999999</v>
      </c>
      <c r="F55" s="30">
        <v>20.893599999999999</v>
      </c>
      <c r="G55" s="30" t="s">
        <v>43</v>
      </c>
      <c r="H55" s="30">
        <v>3.3559999999999999</v>
      </c>
      <c r="I55" s="30">
        <v>6513.1953999999996</v>
      </c>
      <c r="J55" s="30" t="s">
        <v>44</v>
      </c>
      <c r="K55" s="30">
        <v>3.5760000000000001</v>
      </c>
      <c r="L55" s="30">
        <v>836.42380000000003</v>
      </c>
      <c r="O55" s="24">
        <f t="shared" si="8"/>
        <v>1.9584363909683618</v>
      </c>
      <c r="R55" s="24">
        <f t="shared" si="9"/>
        <v>654.39320204420085</v>
      </c>
      <c r="U55" s="24">
        <f t="shared" si="10"/>
        <v>2256.937034403189</v>
      </c>
      <c r="AD55" s="7">
        <v>43116</v>
      </c>
    </row>
    <row r="56" spans="1:30" x14ac:dyDescent="0.35">
      <c r="A56" s="27" t="s">
        <v>83</v>
      </c>
      <c r="B56" s="28">
        <v>43468</v>
      </c>
      <c r="C56" s="29">
        <v>0.82496527777777784</v>
      </c>
      <c r="D56" s="27" t="s">
        <v>42</v>
      </c>
      <c r="E56" s="30">
        <v>2.44</v>
      </c>
      <c r="F56" s="30">
        <v>19.967600000000001</v>
      </c>
      <c r="G56" s="30" t="s">
        <v>43</v>
      </c>
      <c r="H56" s="30">
        <v>3.3559999999999999</v>
      </c>
      <c r="I56" s="30">
        <v>6351.1472000000003</v>
      </c>
      <c r="J56" s="30" t="s">
        <v>44</v>
      </c>
      <c r="K56" s="30">
        <v>3.58</v>
      </c>
      <c r="L56" s="30">
        <v>841.99120000000005</v>
      </c>
      <c r="O56" s="24">
        <f t="shared" si="8"/>
        <v>1.8716388980501142</v>
      </c>
      <c r="Q56" s="24">
        <f>($R$2/$P$2)*I56</f>
        <v>638.11190938046491</v>
      </c>
      <c r="U56" s="24">
        <f t="shared" si="10"/>
        <v>2271.9596476350653</v>
      </c>
      <c r="AD56" s="7">
        <v>43116</v>
      </c>
    </row>
    <row r="57" spans="1:30" x14ac:dyDescent="0.35">
      <c r="A57" s="27" t="s">
        <v>84</v>
      </c>
      <c r="B57" s="28">
        <v>43468</v>
      </c>
      <c r="C57" s="29">
        <v>0.82861111111111108</v>
      </c>
      <c r="D57" s="27" t="s">
        <v>42</v>
      </c>
      <c r="E57" s="30">
        <v>2.4430000000000001</v>
      </c>
      <c r="F57" s="30">
        <v>19.672999999999998</v>
      </c>
      <c r="G57" s="30" t="s">
        <v>43</v>
      </c>
      <c r="H57" s="30">
        <v>3.36</v>
      </c>
      <c r="I57" s="30">
        <v>7031.2527</v>
      </c>
      <c r="J57" s="30" t="s">
        <v>44</v>
      </c>
      <c r="K57" s="30">
        <v>3.5830000000000002</v>
      </c>
      <c r="L57" s="30">
        <v>831.82799999999997</v>
      </c>
      <c r="M57" s="3"/>
      <c r="N57" s="2"/>
      <c r="O57" s="24">
        <f t="shared" si="8"/>
        <v>1.8440249224413494</v>
      </c>
      <c r="P57" s="3"/>
      <c r="Q57" s="2"/>
      <c r="R57" s="24">
        <f t="shared" si="9"/>
        <v>706.44341005567446</v>
      </c>
      <c r="S57" s="3"/>
      <c r="U57" s="24">
        <f t="shared" si="10"/>
        <v>2244.5361065210432</v>
      </c>
      <c r="AD57" s="7">
        <v>43116</v>
      </c>
    </row>
    <row r="58" spans="1:30" x14ac:dyDescent="0.35">
      <c r="A58" s="5" t="s">
        <v>41</v>
      </c>
      <c r="B58" s="7">
        <v>43468</v>
      </c>
      <c r="C58" s="8">
        <v>0.83226851851851846</v>
      </c>
      <c r="D58" s="5" t="s">
        <v>42</v>
      </c>
      <c r="E58" s="9">
        <v>2.4460000000000002</v>
      </c>
      <c r="F58" s="9">
        <v>42.485999999999997</v>
      </c>
      <c r="G58" s="9" t="s">
        <v>43</v>
      </c>
      <c r="H58" s="9">
        <v>3.363</v>
      </c>
      <c r="I58" s="9">
        <v>4057.3380000000002</v>
      </c>
      <c r="J58" s="9" t="s">
        <v>44</v>
      </c>
      <c r="K58" s="9">
        <v>3.5859999999999999</v>
      </c>
      <c r="L58" s="9">
        <v>985.02020000000005</v>
      </c>
      <c r="AD58" s="7">
        <v>43116</v>
      </c>
    </row>
    <row r="59" spans="1:30" x14ac:dyDescent="0.35">
      <c r="A59" s="5" t="s">
        <v>41</v>
      </c>
      <c r="B59" s="7">
        <v>43468</v>
      </c>
      <c r="C59" s="8">
        <v>0.83592592592592585</v>
      </c>
      <c r="D59" s="5" t="s">
        <v>42</v>
      </c>
      <c r="E59" s="9">
        <v>2.44</v>
      </c>
      <c r="F59" s="9">
        <v>42.006999999999998</v>
      </c>
      <c r="G59" s="9" t="s">
        <v>43</v>
      </c>
      <c r="H59" s="9">
        <v>3.3559999999999999</v>
      </c>
      <c r="I59" s="9">
        <v>4038.6152000000002</v>
      </c>
      <c r="J59" s="9" t="s">
        <v>44</v>
      </c>
      <c r="K59" s="9">
        <v>3.58</v>
      </c>
      <c r="L59" s="9">
        <v>964.93499999999995</v>
      </c>
    </row>
    <row r="60" spans="1:30" x14ac:dyDescent="0.35">
      <c r="A60" s="5" t="s">
        <v>41</v>
      </c>
      <c r="B60" s="7">
        <v>43468</v>
      </c>
      <c r="C60" s="8">
        <v>0.83957175925925931</v>
      </c>
      <c r="D60" s="5" t="s">
        <v>42</v>
      </c>
      <c r="E60" s="9">
        <v>2.44</v>
      </c>
      <c r="F60" s="9">
        <v>42.176600000000001</v>
      </c>
      <c r="G60" s="9" t="s">
        <v>43</v>
      </c>
      <c r="H60" s="9">
        <v>3.3559999999999999</v>
      </c>
      <c r="I60" s="9">
        <v>3998.261</v>
      </c>
      <c r="J60" s="9" t="s">
        <v>44</v>
      </c>
      <c r="K60" s="9">
        <v>3.58</v>
      </c>
      <c r="L60" s="9">
        <v>974.59799999999996</v>
      </c>
    </row>
    <row r="61" spans="1:30" x14ac:dyDescent="0.35">
      <c r="A61" s="5" t="s">
        <v>41</v>
      </c>
      <c r="B61" s="7">
        <v>43468</v>
      </c>
      <c r="C61" s="8">
        <v>0.84364583333333332</v>
      </c>
      <c r="D61" s="5" t="s">
        <v>42</v>
      </c>
      <c r="E61" s="9">
        <v>2.4430000000000001</v>
      </c>
      <c r="F61" s="9">
        <v>42.026200000000003</v>
      </c>
      <c r="G61" s="9" t="s">
        <v>43</v>
      </c>
      <c r="H61" s="9">
        <v>3.36</v>
      </c>
      <c r="I61" s="9">
        <v>4044.2872000000002</v>
      </c>
      <c r="J61" s="9" t="s">
        <v>44</v>
      </c>
      <c r="K61" s="9">
        <v>3.5859999999999999</v>
      </c>
      <c r="L61" s="9">
        <v>990.69529999999997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2020-04-18T15:39:38Z</dcterms:modified>
</cp:coreProperties>
</file>