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65B1404A-D9DF-4AA6-9996-568A5A8401C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O42" i="1"/>
  <c r="O27" i="1"/>
  <c r="O24" i="1"/>
  <c r="O13" i="1"/>
  <c r="N26" i="1"/>
  <c r="O14" i="1"/>
  <c r="O21" i="1"/>
  <c r="N20" i="1"/>
  <c r="O12" i="1"/>
  <c r="O34" i="1"/>
  <c r="O28" i="1"/>
  <c r="O8" i="1"/>
  <c r="O22" i="1"/>
  <c r="T2" i="1"/>
  <c r="S2" i="1"/>
  <c r="Q2" i="1"/>
  <c r="P2" i="1"/>
  <c r="O51" i="1"/>
  <c r="N2" i="1"/>
  <c r="AE2" i="1" s="1"/>
  <c r="U43" i="1" l="1"/>
  <c r="U24" i="1"/>
  <c r="R39" i="1"/>
  <c r="Q43" i="1"/>
  <c r="T57" i="1"/>
  <c r="U49" i="1"/>
  <c r="R48" i="1"/>
  <c r="R25" i="1"/>
  <c r="U51" i="1"/>
  <c r="U35" i="1"/>
  <c r="U42" i="1"/>
  <c r="U41" i="1"/>
  <c r="U8" i="1"/>
  <c r="R13" i="1"/>
  <c r="R24" i="1"/>
  <c r="U54" i="1"/>
  <c r="U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O54" i="1"/>
  <c r="N52" i="1"/>
  <c r="O50" i="1"/>
  <c r="O48" i="1"/>
  <c r="O40" i="1"/>
  <c r="O36" i="1"/>
  <c r="O10" i="1"/>
  <c r="O6" i="1"/>
  <c r="O9" i="1"/>
  <c r="O29" i="1"/>
  <c r="O37" i="1"/>
  <c r="O41" i="1"/>
  <c r="O49" i="1"/>
  <c r="O53" i="1"/>
  <c r="N57" i="1"/>
  <c r="Q6" i="1"/>
  <c r="R56" i="1"/>
  <c r="R54" i="1"/>
  <c r="R52" i="1"/>
  <c r="R50" i="1"/>
  <c r="R42" i="1"/>
  <c r="R40" i="1"/>
  <c r="R38" i="1"/>
  <c r="R36" i="1"/>
  <c r="R34" i="1"/>
  <c r="R28" i="1"/>
  <c r="R26" i="1"/>
  <c r="R22" i="1"/>
  <c r="Q20" i="1"/>
  <c r="Q14" i="1"/>
  <c r="R12" i="1"/>
  <c r="R10" i="1"/>
  <c r="R8" i="1"/>
  <c r="Q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<sst xmlns="http://schemas.openxmlformats.org/spreadsheetml/2006/main" count="281" uniqueCount="85">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</sst>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7" sqref="T57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43468</v>
      </c>
      <c r="C2" s="8">
        <v>0.83226851851851846</v>
      </c>
      <c r="D2" s="5" t="s">
        <v>42</v>
      </c>
      <c r="E2" s="9">
        <v>2.4460000000000002</v>
      </c>
      <c r="F2" s="9">
        <v>42.485999999999997</v>
      </c>
      <c r="G2" s="9" t="s">
        <v>43</v>
      </c>
      <c r="H2" s="9">
        <v>3.363</v>
      </c>
      <c r="I2" s="9">
        <v>4057.3380000000002</v>
      </c>
      <c r="J2" s="9" t="s">
        <v>44</v>
      </c>
      <c r="K2" s="9">
        <v>3.5859999999999999</v>
      </c>
      <c r="L2" s="9">
        <v>985.02020000000005</v>
      </c>
      <c r="M2" s="4">
        <f>AVERAGE(F2:F5,F16:F19,F30:F33,F45:F48,F59:F62)</f>
        <v>42.166852631578948</v>
      </c>
      <c r="N2" s="4">
        <f>STDEV(F2:F5,F16:F19,F30:F33,F45:F48,G59:G62)</f>
        <v>8.5042821134512074</v>
      </c>
      <c r="O2" s="4">
        <v>3.9420000000000002</v>
      </c>
      <c r="P2" s="4">
        <f>AVERAGE(I2:I5,I16:I19,I30:I33,I45:I48,I59:I62)</f>
        <v>4247.1161315789477</v>
      </c>
      <c r="Q2" s="4">
        <f>STDEV(I2:I5,I16:I19,I30:I33,I45:I48,I59:I62)</f>
        <v>670.92781320820768</v>
      </c>
      <c r="R2" s="4">
        <v>407.1</v>
      </c>
      <c r="S2" s="4">
        <f>AVERAGE(L2:L5,L16:L19,L30:L33,L45:L48,L59:L62)</f>
        <v>996.28962631578929</v>
      </c>
      <c r="T2" s="4">
        <f>STDEV(L2:L5,L16:L19,L30:L33,L45:L48,L59:L62)</f>
        <v>117.2084840661779</v>
      </c>
      <c r="U2" s="4">
        <v>364</v>
      </c>
      <c r="AD2" s="7">
        <v>43126</v>
      </c>
      <c r="AE2" s="6">
        <f>(N2/M2)^2</f>
        <v>4.0675504203062547E-2</v>
      </c>
      <c r="AF2" s="6">
        <f>(T2/S2)^2</f>
        <v>1.3840343894368704E-2</v>
      </c>
      <c r="AG2" s="6">
        <f>(T2/S2)^2</f>
        <v>1.3840343894368704E-2</v>
      </c>
    </row>
    <row r="3" spans="1:33" x14ac:dyDescent="0.35">
      <c r="A3" s="5" t="s">
        <v>41</v>
      </c>
      <c r="B3" s="7">
        <v>43468</v>
      </c>
      <c r="C3" s="8">
        <v>0.83592592592592585</v>
      </c>
      <c r="D3" s="5" t="s">
        <v>42</v>
      </c>
      <c r="E3" s="9">
        <v>2.44</v>
      </c>
      <c r="F3" s="9">
        <v>42.006999999999998</v>
      </c>
      <c r="G3" s="9" t="s">
        <v>43</v>
      </c>
      <c r="H3" s="9">
        <v>3.3559999999999999</v>
      </c>
      <c r="I3" s="9">
        <v>4038.6152000000002</v>
      </c>
      <c r="J3" s="9" t="s">
        <v>44</v>
      </c>
      <c r="K3" s="9">
        <v>3.58</v>
      </c>
      <c r="L3" s="9">
        <v>964.93499999999995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43468</v>
      </c>
      <c r="C4" s="8">
        <v>0.83957175925925931</v>
      </c>
      <c r="D4" s="5" t="s">
        <v>42</v>
      </c>
      <c r="E4" s="9">
        <v>2.44</v>
      </c>
      <c r="F4" s="9">
        <v>42.176600000000001</v>
      </c>
      <c r="G4" s="9" t="s">
        <v>43</v>
      </c>
      <c r="H4" s="9">
        <v>3.3559999999999999</v>
      </c>
      <c r="I4" s="9">
        <v>3998.261</v>
      </c>
      <c r="J4" s="9" t="s">
        <v>44</v>
      </c>
      <c r="K4" s="9">
        <v>3.58</v>
      </c>
      <c r="L4" s="9">
        <v>974.59799999999996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43468</v>
      </c>
      <c r="C5" s="8">
        <v>0.84364583333333332</v>
      </c>
      <c r="D5" s="5" t="s">
        <v>42</v>
      </c>
      <c r="E5" s="9">
        <v>2.4430000000000001</v>
      </c>
      <c r="F5" s="9">
        <v>42.026200000000003</v>
      </c>
      <c r="G5" s="9" t="s">
        <v>43</v>
      </c>
      <c r="H5" s="9">
        <v>3.36</v>
      </c>
      <c r="I5" s="9">
        <v>4044.2872000000002</v>
      </c>
      <c r="J5" s="9" t="s">
        <v>44</v>
      </c>
      <c r="K5" s="9">
        <v>3.5859999999999999</v>
      </c>
      <c r="L5" s="9">
        <v>990.69529999999997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27" t="s">
        <v>45</v>
      </c>
      <c r="B6" s="28">
        <v>43468</v>
      </c>
      <c r="C6" s="29">
        <v>0.84771990740740744</v>
      </c>
      <c r="D6" s="27" t="s">
        <v>42</v>
      </c>
      <c r="E6" s="30">
        <v>2.4460000000000002</v>
      </c>
      <c r="F6" s="30">
        <v>21.428899999999999</v>
      </c>
      <c r="G6" s="30" t="s">
        <v>43</v>
      </c>
      <c r="H6" s="30">
        <v>3.363</v>
      </c>
      <c r="I6" s="30">
        <v>5543.2883000000002</v>
      </c>
      <c r="J6" s="30" t="s">
        <v>44</v>
      </c>
      <c r="K6" s="30">
        <v>3.5859999999999999</v>
      </c>
      <c r="L6" s="30">
        <v>827.2876</v>
      </c>
      <c r="O6" s="10">
        <f t="shared" ref="O6:O15" si="0">($O$2/$M$2)*F6</f>
        <v>2.0032968677566889</v>
      </c>
      <c r="Q6" s="10">
        <f>($R$2/$P$2)*I6</f>
        <v>531.34235020106178</v>
      </c>
      <c r="U6" s="10">
        <f>($S$2/$U$2)*L6</f>
        <v>2264.3353128013359</v>
      </c>
      <c r="V6" s="3">
        <v>0</v>
      </c>
      <c r="W6" s="11" t="s">
        <v>33</v>
      </c>
      <c r="X6" s="2">
        <f>SLOPE(O6:O10,$V$6:$V$10)</f>
        <v>-9.1195352747767576E-4</v>
      </c>
      <c r="Y6" s="2">
        <f>RSQ(O6:O10,$V$6:$V$10)</f>
        <v>0.75787891219842585</v>
      </c>
      <c r="Z6" s="2">
        <f>SLOPE($R6:$R10,$V$6:$V$10)</f>
        <v>3.037017632174968</v>
      </c>
      <c r="AA6" s="2">
        <f>RSQ(R6:R10,$V$6:$V$10)</f>
        <v>0.81883383713413549</v>
      </c>
      <c r="AB6" s="2">
        <f>SLOPE(U6:U10,$V$6:$V$10)</f>
        <v>0.56954648206366076</v>
      </c>
      <c r="AC6" s="2">
        <f>RSQ(U6:U10,$V$6:$V$10)</f>
        <v>0.6184302191707115</v>
      </c>
      <c r="AD6" s="7">
        <v>43126</v>
      </c>
      <c r="AE6" s="2"/>
    </row>
    <row r="7" spans="1:33" x14ac:dyDescent="0.35">
      <c r="A7" s="27" t="s">
        <v>46</v>
      </c>
      <c r="B7" s="28">
        <v>43468</v>
      </c>
      <c r="C7" s="29">
        <v>0.85180555555555559</v>
      </c>
      <c r="D7" s="27" t="s">
        <v>42</v>
      </c>
      <c r="E7" s="30">
        <v>2.4359999999999999</v>
      </c>
      <c r="F7" s="30">
        <v>21.181799999999999</v>
      </c>
      <c r="G7" s="30" t="s">
        <v>43</v>
      </c>
      <c r="H7" s="30">
        <v>3.3530000000000002</v>
      </c>
      <c r="I7" s="30">
        <v>5184.1607999999997</v>
      </c>
      <c r="J7" s="30" t="s">
        <v>44</v>
      </c>
      <c r="K7" s="30">
        <v>3.58</v>
      </c>
      <c r="L7" s="30">
        <v>823.76940000000002</v>
      </c>
      <c r="O7" s="10">
        <f t="shared" si="0"/>
        <v>1.9801965380140201</v>
      </c>
      <c r="R7" s="10">
        <f>($R$2/$P$2)*I7</f>
        <v>496.91880238165066</v>
      </c>
      <c r="U7" s="10">
        <f>($S$2/$U$2)*L7</f>
        <v>2254.7057903746759</v>
      </c>
      <c r="V7" s="3">
        <v>10</v>
      </c>
      <c r="W7" s="13" t="s">
        <v>34</v>
      </c>
      <c r="X7" s="2">
        <f>SLOPE($O11:$O15,$V$6:$V$10)</f>
        <v>-2.2399186589815655E-4</v>
      </c>
      <c r="Y7" s="2">
        <f>RSQ(O11:O15,$V$6:$V$10)</f>
        <v>0.36629540396511368</v>
      </c>
      <c r="Z7" s="2">
        <f>SLOPE($R11:$R15,$V$6:$V$10)</f>
        <v>-1.2037364375360113</v>
      </c>
      <c r="AA7" s="2">
        <f>RSQ(R11:R15,$V$6:$V$10)</f>
        <v>0.80449152537090907</v>
      </c>
      <c r="AB7" s="2">
        <f>SLOPE(U11:U15,$V$6:$V$10)</f>
        <v>0.92555853696620494</v>
      </c>
      <c r="AC7" s="2">
        <f>RSQ(U11:U15,$V$6:$V$10)</f>
        <v>0.92835118661627092</v>
      </c>
      <c r="AD7" s="7">
        <v>43126</v>
      </c>
      <c r="AE7" s="2"/>
    </row>
    <row r="8" spans="1:33" x14ac:dyDescent="0.35">
      <c r="A8" s="27" t="s">
        <v>47</v>
      </c>
      <c r="B8" s="28">
        <v>43468</v>
      </c>
      <c r="C8" s="29">
        <v>0.8558796296296296</v>
      </c>
      <c r="D8" s="27" t="s">
        <v>42</v>
      </c>
      <c r="E8" s="30">
        <v>2.4430000000000001</v>
      </c>
      <c r="F8" s="30">
        <v>21.025099999999998</v>
      </c>
      <c r="G8" s="30" t="s">
        <v>43</v>
      </c>
      <c r="H8" s="30">
        <v>3.363</v>
      </c>
      <c r="I8" s="30">
        <v>5071.4231</v>
      </c>
      <c r="J8" s="30" t="s">
        <v>44</v>
      </c>
      <c r="K8" s="30">
        <v>3.59</v>
      </c>
      <c r="L8" s="30">
        <v>827.96860000000004</v>
      </c>
      <c r="O8" s="10">
        <f t="shared" si="0"/>
        <v>1.9655473204070746</v>
      </c>
      <c r="R8" s="10">
        <f>($R$2/$P$2)*I8</f>
        <v>486.11252436896604</v>
      </c>
      <c r="U8" s="10">
        <f t="shared" ref="U8:U15" si="1">($S$2/$U$2)*L8</f>
        <v>2266.1992502615585</v>
      </c>
      <c r="V8" s="3">
        <v>20</v>
      </c>
      <c r="W8" s="15" t="s">
        <v>35</v>
      </c>
      <c r="X8" s="2">
        <f>SLOPE($O20:$O24,$V$6:$V$10)</f>
        <v>-2.1327839852256212E-3</v>
      </c>
      <c r="Y8" s="2">
        <f>RSQ(O20:O24,$V$6:$V$10)</f>
        <v>0.98874775124249237</v>
      </c>
      <c r="Z8" s="2">
        <f>SLOPE($R20:$R24,$V$6:$V$10)</f>
        <v>-0.92284305064266736</v>
      </c>
      <c r="AA8" s="2">
        <f>RSQ(R20:R24,$V$6:$V$10)</f>
        <v>0.86613027694966438</v>
      </c>
      <c r="AB8" s="2">
        <f>SLOPE($U20:$U24,$V$6:$V$10)</f>
        <v>2.4731329849423993</v>
      </c>
      <c r="AC8" s="2">
        <f>RSQ(U20:U24,$V$6:$V$10)</f>
        <v>0.87793670299498994</v>
      </c>
      <c r="AD8" s="7">
        <v>43126</v>
      </c>
      <c r="AE8" s="2"/>
    </row>
    <row r="9" spans="1:33" x14ac:dyDescent="0.35">
      <c r="A9" s="27" t="s">
        <v>48</v>
      </c>
      <c r="B9" s="28">
        <v>43468</v>
      </c>
      <c r="C9" s="29">
        <v>0.85953703703703699</v>
      </c>
      <c r="D9" s="27" t="s">
        <v>42</v>
      </c>
      <c r="E9" s="30">
        <v>2.4430000000000001</v>
      </c>
      <c r="F9" s="30">
        <v>21.030100000000001</v>
      </c>
      <c r="G9" s="30" t="s">
        <v>43</v>
      </c>
      <c r="H9" s="30">
        <v>3.363</v>
      </c>
      <c r="I9" s="30">
        <v>5767.0216</v>
      </c>
      <c r="J9" s="30" t="s">
        <v>44</v>
      </c>
      <c r="K9" s="30">
        <v>3.5830000000000002</v>
      </c>
      <c r="L9" s="30">
        <v>834.14530000000002</v>
      </c>
      <c r="O9" s="10">
        <f t="shared" si="0"/>
        <v>1.9660147491756437</v>
      </c>
      <c r="R9" s="10">
        <f t="shared" ref="R6:R15" si="2">($R$2/$P$2)*I9</f>
        <v>552.78792023216397</v>
      </c>
      <c r="U9" s="10">
        <f t="shared" si="1"/>
        <v>2283.1052451375604</v>
      </c>
      <c r="V9" s="3">
        <v>30</v>
      </c>
      <c r="W9" s="18" t="s">
        <v>36</v>
      </c>
      <c r="X9" s="2">
        <f>SLOPE($O25:$O29,$V$6:$V$10)</f>
        <v>-1.567061624180661E-3</v>
      </c>
      <c r="Y9" s="2">
        <f>RSQ(O25:O29,$V$6:$V$10)</f>
        <v>0.9519839372347636</v>
      </c>
      <c r="Z9" s="2">
        <f>SLOPE($R25:$R29,$V$6:$V$10)</f>
        <v>5.4297862174130485</v>
      </c>
      <c r="AA9" s="2">
        <f>RSQ(R25:R29,$V$6:$V$10)</f>
        <v>0.95244968724372348</v>
      </c>
      <c r="AB9" s="2">
        <f>SLOPE(U25:U29,$V$6:$V$10)</f>
        <v>0.98655938010272171</v>
      </c>
      <c r="AC9" s="2">
        <f>RSQ(U25:U29,$V$6:$V$10)</f>
        <v>0.65524066809540937</v>
      </c>
      <c r="AD9" s="7">
        <v>43126</v>
      </c>
      <c r="AE9" s="2"/>
    </row>
    <row r="10" spans="1:33" x14ac:dyDescent="0.35">
      <c r="A10" s="27" t="s">
        <v>49</v>
      </c>
      <c r="B10" s="28">
        <v>43468</v>
      </c>
      <c r="C10" s="29">
        <v>0.86361111111111111</v>
      </c>
      <c r="D10" s="27" t="s">
        <v>42</v>
      </c>
      <c r="E10" s="30">
        <v>2.44</v>
      </c>
      <c r="F10" s="30">
        <v>21.016999999999999</v>
      </c>
      <c r="G10" s="30" t="s">
        <v>43</v>
      </c>
      <c r="H10" s="30">
        <v>3.3559999999999999</v>
      </c>
      <c r="I10" s="30">
        <v>6008.4287999999997</v>
      </c>
      <c r="J10" s="30" t="s">
        <v>44</v>
      </c>
      <c r="K10" s="30">
        <v>3.5830000000000002</v>
      </c>
      <c r="L10" s="30">
        <v>832.50400000000002</v>
      </c>
      <c r="O10" s="10">
        <f t="shared" si="0"/>
        <v>1.9647900858019933</v>
      </c>
      <c r="R10" s="10">
        <f t="shared" si="2"/>
        <v>575.92759149975029</v>
      </c>
      <c r="U10" s="10">
        <f t="shared" si="1"/>
        <v>2278.6129095230767</v>
      </c>
      <c r="V10" s="3">
        <v>40</v>
      </c>
      <c r="W10" s="20" t="s">
        <v>37</v>
      </c>
      <c r="X10" s="2">
        <f>SLOPE($O34:$O38,$V$6:$V$10)</f>
        <v>3.3561385583242844E-5</v>
      </c>
      <c r="Y10" s="2">
        <f>RSQ(O34:O38,$V$6:$V$10)</f>
        <v>2.6890301773284811E-3</v>
      </c>
      <c r="Z10" s="2">
        <f>SLOPE($R34:$R38,$V$6:$V$10)</f>
        <v>-0.1746900097182339</v>
      </c>
      <c r="AA10" s="2">
        <f>RSQ(R34:R38,$V$6:$V$10)</f>
        <v>5.4984104831853307E-3</v>
      </c>
      <c r="AB10" s="2">
        <f>SLOPE(U34:U38,$V$6:$V$10)</f>
        <v>-9.5460421145653521E-2</v>
      </c>
      <c r="AC10" s="2">
        <f>RSQ(U34:U38,$V$6:$V$10)</f>
        <v>1.881685404288402E-2</v>
      </c>
      <c r="AD10" s="7">
        <v>43126</v>
      </c>
      <c r="AE10" s="2"/>
    </row>
    <row r="11" spans="1:33" x14ac:dyDescent="0.35">
      <c r="A11" s="27" t="s">
        <v>50</v>
      </c>
      <c r="B11" s="28">
        <v>43468</v>
      </c>
      <c r="C11" s="29">
        <v>0.86769675925925915</v>
      </c>
      <c r="D11" s="27" t="s">
        <v>42</v>
      </c>
      <c r="E11" s="30">
        <v>2.4430000000000001</v>
      </c>
      <c r="F11" s="30">
        <v>21.1678</v>
      </c>
      <c r="G11" s="30" t="s">
        <v>43</v>
      </c>
      <c r="H11" s="30">
        <v>3.363</v>
      </c>
      <c r="I11" s="30">
        <v>6167.4409999999998</v>
      </c>
      <c r="J11" s="30" t="s">
        <v>44</v>
      </c>
      <c r="K11" s="30">
        <v>3.5830000000000002</v>
      </c>
      <c r="L11" s="30">
        <v>816.65530000000001</v>
      </c>
      <c r="O11" s="12">
        <f t="shared" si="0"/>
        <v>1.9788877374620275</v>
      </c>
      <c r="R11" s="12">
        <f>($R$2/$P$2)*I11</f>
        <v>591.16943198974275</v>
      </c>
      <c r="U11" s="12">
        <f t="shared" si="1"/>
        <v>2235.2340760049692</v>
      </c>
      <c r="V11" s="3"/>
      <c r="W11" s="21" t="s">
        <v>38</v>
      </c>
      <c r="X11" s="2">
        <f>SLOPE($O39:$O43,$V$6:$V$10)</f>
        <v>-2.7301579514565043E-3</v>
      </c>
      <c r="Y11" s="2">
        <f>RSQ(O39:O43,$V$6:$V$10)</f>
        <v>0.76298097660771635</v>
      </c>
      <c r="Z11" s="2">
        <f>SLOPE($R39:$R43,$V$6:$V$10)</f>
        <v>4.3343466884801849</v>
      </c>
      <c r="AA11" s="2">
        <f>RSQ(R39:R43,$V$6:$V$10)</f>
        <v>0.79625987008821231</v>
      </c>
      <c r="AB11" s="2">
        <f>SLOPE($U39:$U43,$V$6:$V$10)</f>
        <v>0.92525472337136305</v>
      </c>
      <c r="AC11" s="2">
        <f>RSQ(U39:U43,$V$6:$V$10)</f>
        <v>0.95484662020639877</v>
      </c>
      <c r="AD11" s="7">
        <v>43126</v>
      </c>
      <c r="AE11" s="2"/>
    </row>
    <row r="12" spans="1:33" x14ac:dyDescent="0.35">
      <c r="A12" s="27" t="s">
        <v>51</v>
      </c>
      <c r="B12" s="28">
        <v>43468</v>
      </c>
      <c r="C12" s="29">
        <v>0.87177083333333327</v>
      </c>
      <c r="D12" s="27" t="s">
        <v>42</v>
      </c>
      <c r="E12" s="30">
        <v>2.4460000000000002</v>
      </c>
      <c r="F12" s="30">
        <v>21.142199999999999</v>
      </c>
      <c r="G12" s="30" t="s">
        <v>43</v>
      </c>
      <c r="H12" s="30">
        <v>3.363</v>
      </c>
      <c r="I12" s="30">
        <v>5840.4228000000003</v>
      </c>
      <c r="J12" s="30" t="s">
        <v>44</v>
      </c>
      <c r="K12" s="30">
        <v>3.59</v>
      </c>
      <c r="L12" s="30">
        <v>821.71180000000004</v>
      </c>
      <c r="O12" s="12">
        <f t="shared" si="0"/>
        <v>1.9764945021669553</v>
      </c>
      <c r="R12" s="12">
        <f>($R$2/$P$2)*I12</f>
        <v>559.82366580498183</v>
      </c>
      <c r="U12" s="12">
        <f t="shared" si="1"/>
        <v>2249.0740169265787</v>
      </c>
      <c r="V12" s="3"/>
      <c r="W12" s="23" t="s">
        <v>39</v>
      </c>
      <c r="X12" s="2">
        <f>SLOPE($O48:$O52,$V$6:$V$10)</f>
        <v>-3.068482894146587E-3</v>
      </c>
      <c r="Y12" s="2">
        <f>RSQ(O48:O52,$V$6:$V$10)</f>
        <v>0.99621891894557257</v>
      </c>
      <c r="Z12" s="2">
        <f>SLOPE($R48:$R52,$V$6:$V$10)</f>
        <v>-1.1574828631004244</v>
      </c>
      <c r="AA12" s="2">
        <f>RSQ(R48:R52,$V$6:$V$10)</f>
        <v>0.10326728496441176</v>
      </c>
      <c r="AB12" s="2">
        <f>SLOPE(U48:U52,$V$6:$V$10)</f>
        <v>1.711455880326912</v>
      </c>
      <c r="AC12" s="2">
        <f>RSQ(U48:U52,$V$6:$V$10)</f>
        <v>0.83103996551847481</v>
      </c>
      <c r="AD12" s="7">
        <v>43126</v>
      </c>
      <c r="AE12" s="2"/>
    </row>
    <row r="13" spans="1:33" x14ac:dyDescent="0.35">
      <c r="A13" s="27" t="s">
        <v>52</v>
      </c>
      <c r="B13" s="28">
        <v>43468</v>
      </c>
      <c r="C13" s="29">
        <v>0.87585648148148154</v>
      </c>
      <c r="D13" s="27" t="s">
        <v>42</v>
      </c>
      <c r="E13" s="30">
        <v>2.4430000000000001</v>
      </c>
      <c r="F13" s="30">
        <v>21.214200000000002</v>
      </c>
      <c r="G13" s="30" t="s">
        <v>43</v>
      </c>
      <c r="H13" s="30">
        <v>3.36</v>
      </c>
      <c r="I13" s="30">
        <v>5712.4299000000001</v>
      </c>
      <c r="J13" s="30" t="s">
        <v>44</v>
      </c>
      <c r="K13" s="30">
        <v>3.5830000000000002</v>
      </c>
      <c r="L13" s="30">
        <v>825.6662</v>
      </c>
      <c r="O13" s="12">
        <f>($O$2/$M$2)*F13</f>
        <v>1.983225476434346</v>
      </c>
      <c r="R13" s="12">
        <f>($R$2/$P$2)*I13</f>
        <v>547.55512687745579</v>
      </c>
      <c r="U13" s="12">
        <f t="shared" si="1"/>
        <v>2259.89744466917</v>
      </c>
      <c r="V13" s="3"/>
      <c r="W13" s="25" t="s">
        <v>40</v>
      </c>
      <c r="X13" s="2">
        <f>SLOPE($O53:$O57,$V$6:$V$10)</f>
        <v>-2.4291338244982175E-3</v>
      </c>
      <c r="Y13" s="2">
        <f>RSQ(O53:O57,$V$6:$V$10)</f>
        <v>0.9660755547812343</v>
      </c>
      <c r="Z13" s="2">
        <f>SLOPE($R53:$R57,$V$6:$V$10)</f>
        <v>1.5641250552360861</v>
      </c>
      <c r="AA13" s="2">
        <f>RSQ(R53:R57,$V$6:$V$10)</f>
        <v>0.75493252627684626</v>
      </c>
      <c r="AB13" s="2">
        <f>SLOPE(U53:U57,$V$6:$V$10)</f>
        <v>-1.3248982423758024</v>
      </c>
      <c r="AC13" s="2">
        <f>RSQ(U53:U57,$V$6:$V$10)</f>
        <v>0.16506378796057911</v>
      </c>
      <c r="AD13" s="7">
        <v>43126</v>
      </c>
      <c r="AE13" s="2"/>
    </row>
    <row r="14" spans="1:33" x14ac:dyDescent="0.35">
      <c r="A14" s="27" t="s">
        <v>53</v>
      </c>
      <c r="B14" s="28">
        <v>43468</v>
      </c>
      <c r="C14" s="29">
        <v>0.87993055555555555</v>
      </c>
      <c r="D14" s="27" t="s">
        <v>42</v>
      </c>
      <c r="E14" s="30">
        <v>2.44</v>
      </c>
      <c r="F14" s="30">
        <v>21.151399999999999</v>
      </c>
      <c r="G14" s="30" t="s">
        <v>43</v>
      </c>
      <c r="H14" s="30">
        <v>3.3559999999999999</v>
      </c>
      <c r="I14" s="30">
        <v>5332.9358000000002</v>
      </c>
      <c r="J14" s="30" t="s">
        <v>44</v>
      </c>
      <c r="K14" s="30">
        <v>3.5830000000000002</v>
      </c>
      <c r="L14" s="30">
        <v>826.60910000000001</v>
      </c>
      <c r="O14" s="12">
        <f t="shared" si="0"/>
        <v>1.977354571101122</v>
      </c>
      <c r="Q14" s="12">
        <f>($R$2/$P$2)*I14</f>
        <v>511.17937370195585</v>
      </c>
      <c r="U14" s="12">
        <f t="shared" si="1"/>
        <v>2262.4782179896456</v>
      </c>
      <c r="AD14" s="7">
        <v>43126</v>
      </c>
    </row>
    <row r="15" spans="1:33" x14ac:dyDescent="0.35">
      <c r="A15" s="27" t="s">
        <v>54</v>
      </c>
      <c r="B15" s="28">
        <v>43468</v>
      </c>
      <c r="C15" s="29">
        <v>0.88400462962962967</v>
      </c>
      <c r="D15" s="27" t="s">
        <v>42</v>
      </c>
      <c r="E15" s="30">
        <v>2.44</v>
      </c>
      <c r="F15" s="30">
        <v>21.043399999999998</v>
      </c>
      <c r="G15" s="30" t="s">
        <v>43</v>
      </c>
      <c r="H15" s="30">
        <v>3.36</v>
      </c>
      <c r="I15" s="30">
        <v>5620.6206000000002</v>
      </c>
      <c r="J15" s="30" t="s">
        <v>44</v>
      </c>
      <c r="K15" s="30">
        <v>3.5830000000000002</v>
      </c>
      <c r="L15" s="30">
        <v>825.80349999999999</v>
      </c>
      <c r="O15" s="12">
        <f t="shared" si="0"/>
        <v>1.9672581097000363</v>
      </c>
      <c r="R15" s="12">
        <f t="shared" si="2"/>
        <v>538.75490459200944</v>
      </c>
      <c r="T15" s="12">
        <f>($S$2/$U$2)*L15</f>
        <v>2260.2732429265684</v>
      </c>
      <c r="AD15" s="7">
        <v>43126</v>
      </c>
    </row>
    <row r="16" spans="1:33" x14ac:dyDescent="0.35">
      <c r="A16" s="5" t="s">
        <v>41</v>
      </c>
      <c r="B16" s="7">
        <v>43468</v>
      </c>
      <c r="C16" s="8">
        <v>0.88809027777777771</v>
      </c>
      <c r="D16" s="5" t="s">
        <v>42</v>
      </c>
      <c r="E16" s="9">
        <v>2.4430000000000001</v>
      </c>
      <c r="F16" s="9">
        <v>41.583799999999997</v>
      </c>
      <c r="G16" s="9" t="s">
        <v>43</v>
      </c>
      <c r="H16" s="9">
        <v>3.36</v>
      </c>
      <c r="I16" s="9">
        <v>3974.1262999999999</v>
      </c>
      <c r="J16" s="9" t="s">
        <v>44</v>
      </c>
      <c r="K16" s="9">
        <v>3.5859999999999999</v>
      </c>
      <c r="L16" s="9">
        <v>965.33119999999997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43468</v>
      </c>
      <c r="C17" s="8">
        <v>0.89216435185185183</v>
      </c>
      <c r="D17" s="5" t="s">
        <v>42</v>
      </c>
      <c r="E17" s="9">
        <v>2.4460000000000002</v>
      </c>
      <c r="F17" s="9">
        <v>42.005600000000001</v>
      </c>
      <c r="G17" s="9" t="s">
        <v>43</v>
      </c>
      <c r="H17" s="9">
        <v>3.363</v>
      </c>
      <c r="I17" s="9">
        <v>4022.4611</v>
      </c>
      <c r="J17" s="9" t="s">
        <v>44</v>
      </c>
      <c r="K17" s="9">
        <v>3.59</v>
      </c>
      <c r="L17" s="9">
        <v>979.91740000000004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43468</v>
      </c>
      <c r="C18" s="8">
        <v>0.8962500000000001</v>
      </c>
      <c r="D18" s="5" t="s">
        <v>42</v>
      </c>
      <c r="E18" s="9">
        <v>2.44</v>
      </c>
      <c r="F18" s="9">
        <v>42.006500000000003</v>
      </c>
      <c r="G18" s="9" t="s">
        <v>43</v>
      </c>
      <c r="H18" s="9">
        <v>3.3559999999999999</v>
      </c>
      <c r="I18" s="9">
        <v>4031.9092000000001</v>
      </c>
      <c r="J18" s="9" t="s">
        <v>44</v>
      </c>
      <c r="K18" s="9">
        <v>3.5830000000000002</v>
      </c>
      <c r="L18" s="9">
        <v>984.77719999999999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43468</v>
      </c>
      <c r="C19" s="8">
        <v>0.900324074074074</v>
      </c>
      <c r="D19" s="5" t="s">
        <v>42</v>
      </c>
      <c r="E19" s="9">
        <v>2.4430000000000001</v>
      </c>
      <c r="F19" s="9">
        <v>41.874400000000001</v>
      </c>
      <c r="G19" s="9" t="s">
        <v>43</v>
      </c>
      <c r="H19" s="9">
        <v>3.36</v>
      </c>
      <c r="I19" s="9">
        <v>4030.2568999999999</v>
      </c>
      <c r="J19" s="9" t="s">
        <v>44</v>
      </c>
      <c r="K19" s="9">
        <v>3.5859999999999999</v>
      </c>
      <c r="L19" s="9">
        <v>983.49279999999999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27" t="s">
        <v>55</v>
      </c>
      <c r="B20" s="28">
        <v>43468</v>
      </c>
      <c r="C20" s="29">
        <v>0.90398148148148139</v>
      </c>
      <c r="D20" s="27" t="s">
        <v>42</v>
      </c>
      <c r="E20" s="30">
        <v>2.44</v>
      </c>
      <c r="F20" s="30">
        <v>21.255199999999999</v>
      </c>
      <c r="G20" s="30" t="s">
        <v>43</v>
      </c>
      <c r="H20" s="30">
        <v>3.36</v>
      </c>
      <c r="I20" s="30">
        <v>5860.3869999999997</v>
      </c>
      <c r="J20" s="30" t="s">
        <v>44</v>
      </c>
      <c r="K20" s="30">
        <v>3.58</v>
      </c>
      <c r="L20" s="30">
        <v>824.7912</v>
      </c>
      <c r="N20" s="14">
        <f>($O$2/$M$2)*F20</f>
        <v>1.9870583923366096</v>
      </c>
      <c r="P20" s="3"/>
      <c r="Q20" s="14">
        <f>($R$2/$P$2)*I20</f>
        <v>561.73729980231224</v>
      </c>
      <c r="S20" s="3"/>
      <c r="U20" s="14">
        <f t="shared" ref="U20:U29" si="3">($S$2/$U$2)*L20</f>
        <v>2257.502517682834</v>
      </c>
      <c r="AD20" s="7">
        <v>43126</v>
      </c>
    </row>
    <row r="21" spans="1:30" x14ac:dyDescent="0.35">
      <c r="A21" s="27" t="s">
        <v>56</v>
      </c>
      <c r="B21" s="28">
        <v>43468</v>
      </c>
      <c r="C21" s="29">
        <v>0.90806712962962965</v>
      </c>
      <c r="D21" s="27" t="s">
        <v>42</v>
      </c>
      <c r="E21" s="30">
        <v>2.4460000000000002</v>
      </c>
      <c r="F21" s="30">
        <v>21.6601</v>
      </c>
      <c r="G21" s="30" t="s">
        <v>43</v>
      </c>
      <c r="H21" s="30">
        <v>3.363</v>
      </c>
      <c r="I21" s="30">
        <v>5968.9245000000001</v>
      </c>
      <c r="J21" s="30" t="s">
        <v>44</v>
      </c>
      <c r="K21" s="30">
        <v>3.5859999999999999</v>
      </c>
      <c r="L21" s="30">
        <v>844.09059999999999</v>
      </c>
      <c r="O21" s="14">
        <f t="shared" ref="O20:O29" si="4">($O$2/$M$2)*F21</f>
        <v>2.0249107740153094</v>
      </c>
      <c r="P21" s="3"/>
      <c r="R21" s="14">
        <f>($R$2/$P$2)*I21</f>
        <v>572.14097487996389</v>
      </c>
      <c r="S21" s="3"/>
      <c r="U21" s="14">
        <f t="shared" si="3"/>
        <v>2310.3261221172265</v>
      </c>
      <c r="AD21" s="7">
        <v>43126</v>
      </c>
    </row>
    <row r="22" spans="1:30" x14ac:dyDescent="0.35">
      <c r="A22" s="27" t="s">
        <v>57</v>
      </c>
      <c r="B22" s="28">
        <v>43468</v>
      </c>
      <c r="C22" s="29">
        <v>0.91190972222222222</v>
      </c>
      <c r="D22" s="27" t="s">
        <v>42</v>
      </c>
      <c r="E22" s="30">
        <v>2.4430000000000001</v>
      </c>
      <c r="F22" s="30">
        <v>21.365500000000001</v>
      </c>
      <c r="G22" s="30" t="s">
        <v>43</v>
      </c>
      <c r="H22" s="30">
        <v>3.36</v>
      </c>
      <c r="I22" s="30">
        <v>5978.7039999999997</v>
      </c>
      <c r="J22" s="30" t="s">
        <v>44</v>
      </c>
      <c r="K22" s="30">
        <v>3.58</v>
      </c>
      <c r="L22" s="30">
        <v>852.55439999999999</v>
      </c>
      <c r="O22" s="14">
        <f t="shared" si="4"/>
        <v>1.9973698709712371</v>
      </c>
      <c r="P22" s="3"/>
      <c r="R22" s="14">
        <f>($R$2/$P$2)*I22</f>
        <v>573.07837200466167</v>
      </c>
      <c r="S22" s="3"/>
      <c r="U22" s="14">
        <f t="shared" si="3"/>
        <v>2333.4920455765987</v>
      </c>
      <c r="AD22" s="7">
        <v>43126</v>
      </c>
    </row>
    <row r="23" spans="1:30" x14ac:dyDescent="0.35">
      <c r="A23" s="27" t="s">
        <v>58</v>
      </c>
      <c r="B23" s="28">
        <v>43468</v>
      </c>
      <c r="C23" s="29">
        <v>0.91555555555555557</v>
      </c>
      <c r="D23" s="27" t="s">
        <v>42</v>
      </c>
      <c r="E23" s="30">
        <v>2.44</v>
      </c>
      <c r="F23" s="30">
        <v>21.2042</v>
      </c>
      <c r="G23" s="30" t="s">
        <v>43</v>
      </c>
      <c r="H23" s="30">
        <v>3.3559999999999999</v>
      </c>
      <c r="I23" s="30">
        <v>5841.9628000000002</v>
      </c>
      <c r="J23" s="30" t="s">
        <v>44</v>
      </c>
      <c r="K23" s="30">
        <v>3.58</v>
      </c>
      <c r="L23" s="30">
        <v>861.54629999999997</v>
      </c>
      <c r="O23" s="14">
        <f t="shared" si="4"/>
        <v>1.9822906188972083</v>
      </c>
      <c r="P23" s="3"/>
      <c r="R23" s="14">
        <f>($R$2/$P$2)*I23</f>
        <v>559.97127985192026</v>
      </c>
      <c r="S23" s="3"/>
      <c r="U23" s="14">
        <f t="shared" si="3"/>
        <v>2358.1034101119531</v>
      </c>
      <c r="AD23" s="7">
        <v>43126</v>
      </c>
    </row>
    <row r="24" spans="1:30" x14ac:dyDescent="0.35">
      <c r="A24" s="27" t="s">
        <v>59</v>
      </c>
      <c r="B24" s="28">
        <v>43468</v>
      </c>
      <c r="C24" s="29">
        <v>0.91921296296296295</v>
      </c>
      <c r="D24" s="27" t="s">
        <v>42</v>
      </c>
      <c r="E24" s="30">
        <v>2.4460000000000002</v>
      </c>
      <c r="F24" s="30">
        <v>20.953399999999998</v>
      </c>
      <c r="G24" s="30" t="s">
        <v>43</v>
      </c>
      <c r="H24" s="30">
        <v>3.363</v>
      </c>
      <c r="I24" s="30">
        <v>5693.5828000000001</v>
      </c>
      <c r="J24" s="30" t="s">
        <v>44</v>
      </c>
      <c r="K24" s="30">
        <v>3.5859999999999999</v>
      </c>
      <c r="L24" s="30">
        <v>861.24199999999996</v>
      </c>
      <c r="O24" s="14">
        <f t="shared" si="4"/>
        <v>1.9588443918657983</v>
      </c>
      <c r="P24" s="3"/>
      <c r="R24" s="14">
        <f>($R$2/$P$2)*I24</f>
        <v>545.74857057612212</v>
      </c>
      <c r="S24" s="3"/>
      <c r="U24" s="14">
        <f t="shared" si="3"/>
        <v>2357.2705229325907</v>
      </c>
      <c r="AD24" s="7">
        <v>43126</v>
      </c>
    </row>
    <row r="25" spans="1:30" x14ac:dyDescent="0.35">
      <c r="A25" s="27" t="s">
        <v>60</v>
      </c>
      <c r="B25" s="28">
        <v>43468</v>
      </c>
      <c r="C25" s="29">
        <v>0.92328703703703707</v>
      </c>
      <c r="D25" s="27" t="s">
        <v>42</v>
      </c>
      <c r="E25" s="30">
        <v>2.4430000000000001</v>
      </c>
      <c r="F25" s="30">
        <v>21.295200000000001</v>
      </c>
      <c r="G25" s="30" t="s">
        <v>43</v>
      </c>
      <c r="H25" s="30">
        <v>3.363</v>
      </c>
      <c r="I25" s="30">
        <v>5327.5140000000001</v>
      </c>
      <c r="J25" s="30" t="s">
        <v>44</v>
      </c>
      <c r="K25" s="30">
        <v>3.5859999999999999</v>
      </c>
      <c r="L25" s="30">
        <v>818.3664</v>
      </c>
      <c r="O25" s="17">
        <f t="shared" si="4"/>
        <v>1.9907978224851601</v>
      </c>
      <c r="P25" s="3"/>
      <c r="R25" s="17">
        <f t="shared" ref="R20:R29" si="5">($R$2/$P$2)*I25</f>
        <v>510.65967640345525</v>
      </c>
      <c r="S25" s="3"/>
      <c r="U25" s="17">
        <f t="shared" si="3"/>
        <v>2239.9174583664776</v>
      </c>
      <c r="AD25" s="7">
        <v>43126</v>
      </c>
    </row>
    <row r="26" spans="1:30" x14ac:dyDescent="0.35">
      <c r="A26" s="27" t="s">
        <v>61</v>
      </c>
      <c r="B26" s="28">
        <v>43468</v>
      </c>
      <c r="C26" s="29">
        <v>0.92736111111111119</v>
      </c>
      <c r="D26" s="27" t="s">
        <v>42</v>
      </c>
      <c r="E26" s="30">
        <v>2.4460000000000002</v>
      </c>
      <c r="F26" s="30">
        <v>20.773399999999999</v>
      </c>
      <c r="G26" s="30" t="s">
        <v>43</v>
      </c>
      <c r="H26" s="30">
        <v>3.363</v>
      </c>
      <c r="I26" s="30">
        <v>6126.7052000000003</v>
      </c>
      <c r="J26" s="30" t="s">
        <v>44</v>
      </c>
      <c r="K26" s="30">
        <v>3.59</v>
      </c>
      <c r="L26" s="30">
        <v>824.49760000000003</v>
      </c>
      <c r="N26" s="17">
        <f>($O$2/$M$2)*F26</f>
        <v>1.9420169561973224</v>
      </c>
      <c r="P26" s="3"/>
      <c r="R26" s="17">
        <f t="shared" si="5"/>
        <v>587.26477205904416</v>
      </c>
      <c r="S26" s="3"/>
      <c r="U26" s="17">
        <f t="shared" si="3"/>
        <v>2256.6989170391903</v>
      </c>
      <c r="AD26" s="7">
        <v>43126</v>
      </c>
    </row>
    <row r="27" spans="1:30" x14ac:dyDescent="0.35">
      <c r="A27" s="27" t="s">
        <v>62</v>
      </c>
      <c r="B27" s="28">
        <v>43468</v>
      </c>
      <c r="C27" s="29">
        <v>0.93101851851851858</v>
      </c>
      <c r="D27" s="27" t="s">
        <v>42</v>
      </c>
      <c r="E27" s="30">
        <v>2.4430000000000001</v>
      </c>
      <c r="F27" s="30">
        <v>20.882999999999999</v>
      </c>
      <c r="G27" s="30" t="s">
        <v>43</v>
      </c>
      <c r="H27" s="30">
        <v>3.363</v>
      </c>
      <c r="I27" s="30">
        <v>6874.4745999999996</v>
      </c>
      <c r="J27" s="30" t="s">
        <v>44</v>
      </c>
      <c r="K27" s="30">
        <v>3.59</v>
      </c>
      <c r="L27" s="30">
        <v>835.37040000000002</v>
      </c>
      <c r="O27" s="17">
        <f t="shared" si="4"/>
        <v>1.9522629948043499</v>
      </c>
      <c r="P27" s="3"/>
      <c r="R27" s="17">
        <f t="shared" si="5"/>
        <v>658.94091966342501</v>
      </c>
      <c r="S27" s="3"/>
      <c r="U27" s="17">
        <f t="shared" si="3"/>
        <v>2286.4584166243721</v>
      </c>
      <c r="AD27" s="7">
        <v>43126</v>
      </c>
    </row>
    <row r="28" spans="1:30" x14ac:dyDescent="0.35">
      <c r="A28" s="27" t="s">
        <v>63</v>
      </c>
      <c r="B28" s="28">
        <v>43468</v>
      </c>
      <c r="C28" s="29">
        <v>0.9350925925925927</v>
      </c>
      <c r="D28" s="27" t="s">
        <v>42</v>
      </c>
      <c r="E28" s="30">
        <v>2.4430000000000001</v>
      </c>
      <c r="F28" s="30">
        <v>20.688500000000001</v>
      </c>
      <c r="G28" s="30" t="s">
        <v>43</v>
      </c>
      <c r="H28" s="30">
        <v>3.363</v>
      </c>
      <c r="I28" s="30">
        <v>7348.4089999999997</v>
      </c>
      <c r="J28" s="30" t="s">
        <v>44</v>
      </c>
      <c r="K28" s="30">
        <v>3.5859999999999999</v>
      </c>
      <c r="L28" s="30">
        <v>828.87049999999999</v>
      </c>
      <c r="O28" s="17">
        <f t="shared" si="4"/>
        <v>1.9340800157070248</v>
      </c>
      <c r="P28" s="3"/>
      <c r="R28" s="17">
        <f t="shared" si="5"/>
        <v>704.36908509677085</v>
      </c>
      <c r="S28" s="3"/>
      <c r="U28" s="17">
        <f t="shared" si="3"/>
        <v>2268.6678041461028</v>
      </c>
      <c r="AD28" s="7">
        <v>43126</v>
      </c>
    </row>
    <row r="29" spans="1:30" x14ac:dyDescent="0.35">
      <c r="A29" s="27" t="s">
        <v>64</v>
      </c>
      <c r="B29" s="28">
        <v>43468</v>
      </c>
      <c r="C29" s="29">
        <v>0.93917824074074074</v>
      </c>
      <c r="D29" s="27" t="s">
        <v>42</v>
      </c>
      <c r="E29" s="30">
        <v>2.4460000000000002</v>
      </c>
      <c r="F29" s="30">
        <v>20.658200000000001</v>
      </c>
      <c r="G29" s="30" t="s">
        <v>43</v>
      </c>
      <c r="H29" s="30">
        <v>3.363</v>
      </c>
      <c r="I29" s="30">
        <v>7549.0046000000002</v>
      </c>
      <c r="J29" s="30" t="s">
        <v>44</v>
      </c>
      <c r="K29" s="30">
        <v>3.5830000000000002</v>
      </c>
      <c r="L29" s="30">
        <v>834.20219999999995</v>
      </c>
      <c r="O29" s="17">
        <f t="shared" si="4"/>
        <v>1.9312473973694979</v>
      </c>
      <c r="P29" s="3"/>
      <c r="R29" s="17">
        <f t="shared" si="5"/>
        <v>723.59683075524435</v>
      </c>
      <c r="S29" s="3"/>
      <c r="U29" s="17">
        <f t="shared" si="3"/>
        <v>2283.2609838181575</v>
      </c>
      <c r="AD29" s="7">
        <v>43126</v>
      </c>
    </row>
    <row r="30" spans="1:30" x14ac:dyDescent="0.35">
      <c r="A30" s="5" t="s">
        <v>41</v>
      </c>
      <c r="B30" s="7">
        <v>43468</v>
      </c>
      <c r="C30" s="8">
        <v>0.94283564814814813</v>
      </c>
      <c r="D30" s="5" t="s">
        <v>42</v>
      </c>
      <c r="E30" s="9">
        <v>2.4430000000000001</v>
      </c>
      <c r="F30" s="9">
        <v>41.734999999999999</v>
      </c>
      <c r="G30" s="9" t="s">
        <v>43</v>
      </c>
      <c r="H30" s="9">
        <v>3.363</v>
      </c>
      <c r="I30" s="9">
        <v>4035.8171000000002</v>
      </c>
      <c r="J30" s="9" t="s">
        <v>44</v>
      </c>
      <c r="K30" s="9">
        <v>3.5859999999999999</v>
      </c>
      <c r="L30" s="9">
        <v>975.85879999999997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43468</v>
      </c>
      <c r="C31" s="8">
        <v>0.94649305555555552</v>
      </c>
      <c r="D31" s="5" t="s">
        <v>42</v>
      </c>
      <c r="E31" s="9">
        <v>2.4430000000000001</v>
      </c>
      <c r="F31" s="9">
        <v>42.022599999999997</v>
      </c>
      <c r="G31" s="9" t="s">
        <v>43</v>
      </c>
      <c r="H31" s="9">
        <v>3.36</v>
      </c>
      <c r="I31" s="9">
        <v>4055.9207999999999</v>
      </c>
      <c r="J31" s="9" t="s">
        <v>44</v>
      </c>
      <c r="K31" s="9">
        <v>3.5859999999999999</v>
      </c>
      <c r="L31" s="9">
        <v>983.58780000000002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43468</v>
      </c>
      <c r="C32" s="8">
        <v>0.95056712962962964</v>
      </c>
      <c r="D32" s="5" t="s">
        <v>42</v>
      </c>
      <c r="E32" s="9">
        <v>2.4430000000000001</v>
      </c>
      <c r="F32" s="9">
        <v>41.713200000000001</v>
      </c>
      <c r="G32" s="9" t="s">
        <v>43</v>
      </c>
      <c r="H32" s="9">
        <v>3.363</v>
      </c>
      <c r="I32" s="9">
        <v>3965.8757999999998</v>
      </c>
      <c r="J32" s="9" t="s">
        <v>44</v>
      </c>
      <c r="K32" s="9">
        <v>3.5859999999999999</v>
      </c>
      <c r="L32" s="9">
        <v>962.45129999999995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43468</v>
      </c>
      <c r="C33" s="8">
        <v>0.95464120370370376</v>
      </c>
      <c r="D33" s="5" t="s">
        <v>42</v>
      </c>
      <c r="E33" s="9">
        <v>2.4430000000000001</v>
      </c>
      <c r="F33" s="9">
        <v>41.618299999999998</v>
      </c>
      <c r="G33" s="9" t="s">
        <v>43</v>
      </c>
      <c r="H33" s="9">
        <v>3.363</v>
      </c>
      <c r="I33" s="9">
        <v>4046.4712</v>
      </c>
      <c r="J33" s="9" t="s">
        <v>44</v>
      </c>
      <c r="K33" s="9">
        <v>3.5859999999999999</v>
      </c>
      <c r="L33" s="9">
        <v>989.47839999999997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27" t="s">
        <v>65</v>
      </c>
      <c r="B34" s="28">
        <v>43468</v>
      </c>
      <c r="C34" s="29">
        <v>0.9587268518518518</v>
      </c>
      <c r="D34" s="27" t="s">
        <v>42</v>
      </c>
      <c r="E34" s="30">
        <v>2.4460000000000002</v>
      </c>
      <c r="F34" s="30">
        <v>21.031600000000001</v>
      </c>
      <c r="G34" s="30" t="s">
        <v>43</v>
      </c>
      <c r="H34" s="30">
        <v>3.363</v>
      </c>
      <c r="I34" s="30">
        <v>5462.2082</v>
      </c>
      <c r="J34" s="30" t="s">
        <v>44</v>
      </c>
      <c r="K34" s="30">
        <v>3.5859999999999999</v>
      </c>
      <c r="L34" s="30">
        <v>822.57860000000005</v>
      </c>
      <c r="O34" s="19">
        <f t="shared" ref="O34:O41" si="6">($O$2/$M$2)*F34</f>
        <v>1.9661549778062142</v>
      </c>
      <c r="R34" s="19">
        <f>($R$2/$P$2)*I34</f>
        <v>523.57055689770118</v>
      </c>
      <c r="U34" s="19">
        <f>($S$2/$U$2)*L34</f>
        <v>2251.4465000257287</v>
      </c>
      <c r="AD34" s="7">
        <v>43126</v>
      </c>
    </row>
    <row r="35" spans="1:30" x14ac:dyDescent="0.35">
      <c r="A35" s="27" t="s">
        <v>66</v>
      </c>
      <c r="B35" s="28">
        <v>43468</v>
      </c>
      <c r="C35" s="29">
        <v>0.96280092592592592</v>
      </c>
      <c r="D35" s="27" t="s">
        <v>42</v>
      </c>
      <c r="E35" s="30">
        <v>2.4430000000000001</v>
      </c>
      <c r="F35" s="30">
        <v>20.8751</v>
      </c>
      <c r="G35" s="30" t="s">
        <v>43</v>
      </c>
      <c r="H35" s="30">
        <v>3.363</v>
      </c>
      <c r="I35" s="30">
        <v>5878.4534999999996</v>
      </c>
      <c r="J35" s="30" t="s">
        <v>44</v>
      </c>
      <c r="K35" s="30">
        <v>3.5859999999999999</v>
      </c>
      <c r="L35" s="30">
        <v>816.19460000000004</v>
      </c>
      <c r="O35" s="19">
        <f t="shared" si="6"/>
        <v>1.9515244573500115</v>
      </c>
      <c r="R35" s="19">
        <f>($R$2/$P$2)*I35</f>
        <v>563.46903303543797</v>
      </c>
      <c r="U35" s="19">
        <f>($S$2/$U$2)*L35</f>
        <v>2233.9731127334207</v>
      </c>
      <c r="AD35" s="7">
        <v>43126</v>
      </c>
    </row>
    <row r="36" spans="1:30" x14ac:dyDescent="0.35">
      <c r="A36" s="27" t="s">
        <v>67</v>
      </c>
      <c r="B36" s="28">
        <v>43468</v>
      </c>
      <c r="C36" s="29">
        <v>0.96645833333333331</v>
      </c>
      <c r="D36" s="27" t="s">
        <v>42</v>
      </c>
      <c r="E36" s="30">
        <v>2.44</v>
      </c>
      <c r="F36" s="30">
        <v>21.037600000000001</v>
      </c>
      <c r="G36" s="30" t="s">
        <v>43</v>
      </c>
      <c r="H36" s="30">
        <v>3.36</v>
      </c>
      <c r="I36" s="30">
        <v>6039.9183999999996</v>
      </c>
      <c r="J36" s="30" t="s">
        <v>44</v>
      </c>
      <c r="K36" s="30">
        <v>3.5830000000000002</v>
      </c>
      <c r="L36" s="30">
        <v>812.09879999999998</v>
      </c>
      <c r="O36" s="19">
        <f t="shared" si="6"/>
        <v>1.9667158923284969</v>
      </c>
      <c r="R36" s="19">
        <f>($R$2/$P$2)*I36</f>
        <v>578.9459728584992</v>
      </c>
      <c r="U36" s="19">
        <f>($S$2/$U$2)*L36</f>
        <v>2222.7626647898378</v>
      </c>
      <c r="AD36" s="7">
        <v>43126</v>
      </c>
    </row>
    <row r="37" spans="1:30" x14ac:dyDescent="0.35">
      <c r="A37" s="27" t="s">
        <v>68</v>
      </c>
      <c r="B37" s="28">
        <v>43468</v>
      </c>
      <c r="C37" s="29">
        <v>0.97010416666666666</v>
      </c>
      <c r="D37" s="27" t="s">
        <v>42</v>
      </c>
      <c r="E37" s="30">
        <v>2.44</v>
      </c>
      <c r="F37" s="30">
        <v>20.828600000000002</v>
      </c>
      <c r="G37" s="30" t="s">
        <v>43</v>
      </c>
      <c r="H37" s="30">
        <v>3.3559999999999999</v>
      </c>
      <c r="I37" s="30">
        <v>5060.259</v>
      </c>
      <c r="J37" s="30" t="s">
        <v>44</v>
      </c>
      <c r="K37" s="30">
        <v>3.5830000000000002</v>
      </c>
      <c r="L37" s="30">
        <v>820.21849999999995</v>
      </c>
      <c r="O37" s="19">
        <f t="shared" si="6"/>
        <v>1.947177369802322</v>
      </c>
      <c r="R37" s="19">
        <f>($R$2/$P$2)*I37</f>
        <v>485.04240879661171</v>
      </c>
      <c r="U37" s="19">
        <f>($S$2/$U$2)*L37</f>
        <v>2244.9867661052122</v>
      </c>
      <c r="AD37" s="7">
        <v>43126</v>
      </c>
    </row>
    <row r="38" spans="1:30" x14ac:dyDescent="0.35">
      <c r="A38" s="27" t="s">
        <v>69</v>
      </c>
      <c r="B38" s="28">
        <v>43468</v>
      </c>
      <c r="C38" s="29">
        <v>0.97418981481481481</v>
      </c>
      <c r="D38" s="27" t="s">
        <v>42</v>
      </c>
      <c r="E38" s="30">
        <v>2.4430000000000001</v>
      </c>
      <c r="F38" s="30">
        <v>21.072800000000001</v>
      </c>
      <c r="G38" s="30" t="s">
        <v>43</v>
      </c>
      <c r="H38" s="30">
        <v>3.363</v>
      </c>
      <c r="I38" s="30">
        <v>5780.1818000000003</v>
      </c>
      <c r="J38" s="30" t="s">
        <v>44</v>
      </c>
      <c r="K38" s="30">
        <v>3.5830000000000002</v>
      </c>
      <c r="L38" s="30">
        <v>818.82280000000003</v>
      </c>
      <c r="O38" s="19">
        <f t="shared" si="6"/>
        <v>1.970006590859221</v>
      </c>
      <c r="R38" s="19">
        <f>($R$2/$P$2)*I38</f>
        <v>554.04936853120262</v>
      </c>
      <c r="U38" s="19">
        <f>($S$2/$U$2)*L38</f>
        <v>2241.1666522825503</v>
      </c>
      <c r="AD38" s="7">
        <v>43126</v>
      </c>
    </row>
    <row r="39" spans="1:30" x14ac:dyDescent="0.35">
      <c r="A39" s="27" t="s">
        <v>70</v>
      </c>
      <c r="B39" s="28">
        <v>43468</v>
      </c>
      <c r="C39" s="29">
        <v>0.97783564814814816</v>
      </c>
      <c r="D39" s="27" t="s">
        <v>42</v>
      </c>
      <c r="E39" s="30">
        <v>2.4430000000000001</v>
      </c>
      <c r="F39" s="30">
        <v>20.934899999999999</v>
      </c>
      <c r="G39" s="30" t="s">
        <v>43</v>
      </c>
      <c r="H39" s="30">
        <v>3.36</v>
      </c>
      <c r="I39" s="30">
        <v>5756.6597000000002</v>
      </c>
      <c r="J39" s="30" t="s">
        <v>44</v>
      </c>
      <c r="K39" s="30">
        <v>3.5859999999999999</v>
      </c>
      <c r="L39" s="30">
        <v>817.37519999999995</v>
      </c>
      <c r="O39" s="26">
        <f t="shared" si="6"/>
        <v>1.957114905422094</v>
      </c>
      <c r="R39" s="16">
        <f t="shared" ref="R34:R42" si="7">($R$2/$P$2)*I39</f>
        <v>551.79469815880577</v>
      </c>
      <c r="U39" s="16">
        <f>($S$2/$U$2)*L39</f>
        <v>2237.2044850763559</v>
      </c>
      <c r="AD39" s="7">
        <v>43126</v>
      </c>
    </row>
    <row r="40" spans="1:30" x14ac:dyDescent="0.35">
      <c r="A40" s="27" t="s">
        <v>71</v>
      </c>
      <c r="B40" s="28">
        <v>43468</v>
      </c>
      <c r="C40" s="29">
        <v>0.98149305555555555</v>
      </c>
      <c r="D40" s="27" t="s">
        <v>42</v>
      </c>
      <c r="E40" s="30">
        <v>2.4460000000000002</v>
      </c>
      <c r="F40" s="30">
        <v>21.026199999999999</v>
      </c>
      <c r="G40" s="30" t="s">
        <v>43</v>
      </c>
      <c r="H40" s="30">
        <v>3.3660000000000001</v>
      </c>
      <c r="I40" s="30">
        <v>6865.1794</v>
      </c>
      <c r="J40" s="30" t="s">
        <v>44</v>
      </c>
      <c r="K40" s="30">
        <v>3.5859999999999999</v>
      </c>
      <c r="L40" s="30">
        <v>822.19550000000004</v>
      </c>
      <c r="O40" s="16">
        <f t="shared" si="6"/>
        <v>1.9656501547361598</v>
      </c>
      <c r="R40" s="16">
        <f t="shared" si="7"/>
        <v>658.04994428089105</v>
      </c>
      <c r="U40" s="16">
        <f>($S$2/$U$2)*L40</f>
        <v>2250.3979325646255</v>
      </c>
      <c r="AD40" s="7">
        <v>43126</v>
      </c>
    </row>
    <row r="41" spans="1:30" x14ac:dyDescent="0.35">
      <c r="A41" s="27" t="s">
        <v>72</v>
      </c>
      <c r="B41" s="28">
        <v>43468</v>
      </c>
      <c r="C41" s="29">
        <v>0.98556712962962967</v>
      </c>
      <c r="D41" s="27" t="s">
        <v>42</v>
      </c>
      <c r="E41" s="30">
        <v>2.44</v>
      </c>
      <c r="F41" s="30">
        <v>20.0684</v>
      </c>
      <c r="G41" s="30" t="s">
        <v>43</v>
      </c>
      <c r="H41" s="30">
        <v>3.3559999999999999</v>
      </c>
      <c r="I41" s="30">
        <v>7029.0510000000004</v>
      </c>
      <c r="J41" s="30" t="s">
        <v>44</v>
      </c>
      <c r="K41" s="30">
        <v>3.5830000000000002</v>
      </c>
      <c r="L41" s="30">
        <v>823.7826</v>
      </c>
      <c r="O41" s="16">
        <f t="shared" si="6"/>
        <v>1.8761094998291252</v>
      </c>
      <c r="R41" s="16">
        <f t="shared" si="7"/>
        <v>673.75757418626836</v>
      </c>
      <c r="U41" s="16">
        <f>($S$2/$U$2)*L41</f>
        <v>2254.7419195589268</v>
      </c>
      <c r="AD41" s="7">
        <v>43126</v>
      </c>
    </row>
    <row r="42" spans="1:30" x14ac:dyDescent="0.35">
      <c r="A42" s="27" t="s">
        <v>73</v>
      </c>
      <c r="B42" s="28">
        <v>43468</v>
      </c>
      <c r="C42" s="29">
        <v>0.98965277777777771</v>
      </c>
      <c r="D42" s="27" t="s">
        <v>42</v>
      </c>
      <c r="E42" s="30">
        <v>2.4460000000000002</v>
      </c>
      <c r="F42" s="30">
        <v>20.000599999999999</v>
      </c>
      <c r="G42" s="30" t="s">
        <v>43</v>
      </c>
      <c r="H42" s="30">
        <v>3.363</v>
      </c>
      <c r="I42" s="30">
        <v>7209.3209999999999</v>
      </c>
      <c r="J42" s="30" t="s">
        <v>44</v>
      </c>
      <c r="K42" s="30">
        <v>3.5859999999999999</v>
      </c>
      <c r="L42" s="30">
        <v>826.23900000000003</v>
      </c>
      <c r="O42" s="16">
        <f>($O$2/$M$2)*F42</f>
        <v>1.8697711657273324</v>
      </c>
      <c r="R42" s="16">
        <f t="shared" si="7"/>
        <v>691.03704447301948</v>
      </c>
      <c r="U42" s="16">
        <f>($S$2/$U$2)*L42</f>
        <v>2261.4652323009109</v>
      </c>
      <c r="AD42" s="7">
        <v>43126</v>
      </c>
    </row>
    <row r="43" spans="1:30" x14ac:dyDescent="0.35">
      <c r="A43" s="27" t="s">
        <v>84</v>
      </c>
      <c r="B43" s="28">
        <v>43468</v>
      </c>
      <c r="C43" s="29">
        <v>0.99372685185185183</v>
      </c>
      <c r="D43" s="27" t="s">
        <v>42</v>
      </c>
      <c r="E43" s="30">
        <v>2.4430000000000001</v>
      </c>
      <c r="F43" s="30">
        <v>19.987500000000001</v>
      </c>
      <c r="G43" s="30" t="s">
        <v>43</v>
      </c>
      <c r="H43" s="30">
        <v>3.36</v>
      </c>
      <c r="I43" s="30">
        <v>7041.1629999999996</v>
      </c>
      <c r="J43" s="30" t="s">
        <v>44</v>
      </c>
      <c r="K43" s="30">
        <v>3.5830000000000002</v>
      </c>
      <c r="L43" s="30">
        <v>832.25580000000002</v>
      </c>
      <c r="O43" s="16">
        <f>($O$2/$M$2)*F43</f>
        <v>1.8685465023536825</v>
      </c>
      <c r="Q43" s="16">
        <f>($R$2/$P$2)*I43</f>
        <v>674.91854908011157</v>
      </c>
      <c r="U43" s="16">
        <f>($S$2/$U$2)*L43</f>
        <v>2277.9335713767814</v>
      </c>
      <c r="AD43" s="7">
        <v>43126</v>
      </c>
    </row>
    <row r="44" spans="1:30" x14ac:dyDescent="0.35">
      <c r="A44" s="5" t="s">
        <v>41</v>
      </c>
      <c r="B44" s="7">
        <v>43468</v>
      </c>
      <c r="C44" s="8">
        <v>0.9978125000000001</v>
      </c>
      <c r="D44" s="5" t="s">
        <v>42</v>
      </c>
      <c r="E44" s="9">
        <v>2.4460000000000002</v>
      </c>
      <c r="F44" s="9">
        <v>42.276800000000001</v>
      </c>
      <c r="G44" s="9" t="s">
        <v>43</v>
      </c>
      <c r="H44" s="9">
        <v>3.363</v>
      </c>
      <c r="I44" s="9">
        <v>4053.3334</v>
      </c>
      <c r="J44" s="9" t="s">
        <v>44</v>
      </c>
      <c r="K44" s="9">
        <v>3.5859999999999999</v>
      </c>
      <c r="L44" s="9">
        <v>974.98739999999998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43469</v>
      </c>
      <c r="C45" s="8">
        <v>1.8865740740740742E-3</v>
      </c>
      <c r="D45" s="5" t="s">
        <v>42</v>
      </c>
      <c r="E45" s="9">
        <v>2.44</v>
      </c>
      <c r="F45" s="9">
        <v>41.641800000000003</v>
      </c>
      <c r="G45" s="9" t="s">
        <v>43</v>
      </c>
      <c r="H45" s="9">
        <v>3.3559999999999999</v>
      </c>
      <c r="I45" s="9">
        <v>4043.8904000000002</v>
      </c>
      <c r="J45" s="9" t="s">
        <v>44</v>
      </c>
      <c r="K45" s="9">
        <v>3.5830000000000002</v>
      </c>
      <c r="L45" s="9">
        <v>983.52120000000002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43469</v>
      </c>
      <c r="C46" s="8">
        <v>5.9722222222222225E-3</v>
      </c>
      <c r="D46" s="5" t="s">
        <v>42</v>
      </c>
      <c r="E46" s="9">
        <v>2.44</v>
      </c>
      <c r="F46" s="9">
        <v>41.732500000000002</v>
      </c>
      <c r="G46" s="9" t="s">
        <v>43</v>
      </c>
      <c r="H46" s="9">
        <v>3.3559999999999999</v>
      </c>
      <c r="I46" s="9">
        <v>4033.7062000000001</v>
      </c>
      <c r="J46" s="9" t="s">
        <v>44</v>
      </c>
      <c r="K46" s="9">
        <v>3.58</v>
      </c>
      <c r="L46" s="9">
        <v>980.83320000000003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43469</v>
      </c>
      <c r="C47" s="8">
        <v>9.386574074074075E-3</v>
      </c>
      <c r="D47" s="5" t="s">
        <v>42</v>
      </c>
      <c r="E47" s="9">
        <v>2.4529999999999998</v>
      </c>
      <c r="F47" s="9">
        <v>67.512200000000007</v>
      </c>
      <c r="G47" s="9" t="s">
        <v>43</v>
      </c>
      <c r="H47" s="9">
        <v>3.3730000000000002</v>
      </c>
      <c r="I47" s="9">
        <v>6527.9745999999996</v>
      </c>
      <c r="J47" s="9" t="s">
        <v>44</v>
      </c>
      <c r="K47" s="9">
        <v>3.5960000000000001</v>
      </c>
      <c r="L47" s="9">
        <v>1455.3429000000001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27" t="s">
        <v>74</v>
      </c>
      <c r="B48" s="28">
        <v>43469</v>
      </c>
      <c r="C48" s="29">
        <v>1.3472222222222221E-2</v>
      </c>
      <c r="D48" s="27" t="s">
        <v>42</v>
      </c>
      <c r="E48" s="30">
        <v>2.4460000000000002</v>
      </c>
      <c r="F48" s="30">
        <v>21.174499999999998</v>
      </c>
      <c r="G48" s="30" t="s">
        <v>43</v>
      </c>
      <c r="H48" s="30">
        <v>3.363</v>
      </c>
      <c r="I48" s="30">
        <v>5686.7475999999997</v>
      </c>
      <c r="J48" s="30" t="s">
        <v>44</v>
      </c>
      <c r="K48" s="30">
        <v>3.59</v>
      </c>
      <c r="L48" s="30">
        <v>821.18690000000004</v>
      </c>
      <c r="O48" s="22">
        <f>($O$2/$M$2)*F49</f>
        <v>1.9017432934974368</v>
      </c>
      <c r="R48" s="22">
        <f>($R$2/$P$2)*I49</f>
        <v>598.32745758832652</v>
      </c>
      <c r="U48" s="22">
        <f>($S$2/$U$2)*L49</f>
        <v>2281.6335282912146</v>
      </c>
      <c r="AD48" s="7">
        <v>43126</v>
      </c>
    </row>
    <row r="49" spans="1:30" x14ac:dyDescent="0.35">
      <c r="A49" s="27" t="s">
        <v>75</v>
      </c>
      <c r="B49" s="28">
        <v>43469</v>
      </c>
      <c r="C49" s="29">
        <v>1.7546296296296296E-2</v>
      </c>
      <c r="D49" s="27" t="s">
        <v>42</v>
      </c>
      <c r="E49" s="30">
        <v>2.44</v>
      </c>
      <c r="F49" s="30">
        <v>20.342600000000001</v>
      </c>
      <c r="G49" s="30" t="s">
        <v>43</v>
      </c>
      <c r="H49" s="30">
        <v>3.3559999999999999</v>
      </c>
      <c r="I49" s="30">
        <v>6242.1179000000002</v>
      </c>
      <c r="J49" s="30" t="s">
        <v>44</v>
      </c>
      <c r="K49" s="30">
        <v>3.58</v>
      </c>
      <c r="L49" s="30">
        <v>833.60760000000005</v>
      </c>
      <c r="O49" s="22">
        <f>($O$2/$M$2)*F50</f>
        <v>1.8758290425679838</v>
      </c>
      <c r="R49" s="22">
        <f>($R$2/$P$2)*I50</f>
        <v>659.14194315643761</v>
      </c>
      <c r="U49" s="22">
        <f>($S$2/$U$2)*L50</f>
        <v>2297.6820024531376</v>
      </c>
      <c r="AD49" s="7">
        <v>43126</v>
      </c>
    </row>
    <row r="50" spans="1:30" x14ac:dyDescent="0.35">
      <c r="A50" s="27" t="s">
        <v>76</v>
      </c>
      <c r="B50" s="28">
        <v>43469</v>
      </c>
      <c r="C50" s="29">
        <v>2.162037037037037E-2</v>
      </c>
      <c r="D50" s="27" t="s">
        <v>42</v>
      </c>
      <c r="E50" s="30">
        <v>2.4460000000000002</v>
      </c>
      <c r="F50" s="30">
        <v>20.0654</v>
      </c>
      <c r="G50" s="30" t="s">
        <v>43</v>
      </c>
      <c r="H50" s="30">
        <v>3.3660000000000001</v>
      </c>
      <c r="I50" s="30">
        <v>6876.5717999999997</v>
      </c>
      <c r="J50" s="30" t="s">
        <v>44</v>
      </c>
      <c r="K50" s="30">
        <v>3.59</v>
      </c>
      <c r="L50" s="30">
        <v>839.471</v>
      </c>
      <c r="O50" s="22">
        <f>($O$2/$M$2)*F51</f>
        <v>1.8442495549634772</v>
      </c>
      <c r="R50" s="22">
        <f>($R$2/$P$2)*I51</f>
        <v>667.91953448312938</v>
      </c>
      <c r="U50" s="22">
        <f>($S$2/$U$2)*L51</f>
        <v>2298.26992281504</v>
      </c>
      <c r="AD50" s="7">
        <v>43126</v>
      </c>
    </row>
    <row r="51" spans="1:30" x14ac:dyDescent="0.35">
      <c r="A51" s="27" t="s">
        <v>77</v>
      </c>
      <c r="B51" s="28">
        <v>43469</v>
      </c>
      <c r="C51" s="29">
        <v>2.5277777777777777E-2</v>
      </c>
      <c r="D51" s="27" t="s">
        <v>42</v>
      </c>
      <c r="E51" s="30">
        <v>2.4430000000000001</v>
      </c>
      <c r="F51" s="30">
        <v>19.727599999999999</v>
      </c>
      <c r="G51" s="30" t="s">
        <v>43</v>
      </c>
      <c r="H51" s="30">
        <v>3.363</v>
      </c>
      <c r="I51" s="30">
        <v>6968.1450000000004</v>
      </c>
      <c r="J51" s="30" t="s">
        <v>44</v>
      </c>
      <c r="K51" s="30">
        <v>3.5830000000000002</v>
      </c>
      <c r="L51" s="30">
        <v>839.68579999999997</v>
      </c>
      <c r="O51" s="22">
        <f>($O$2/$M$2)*F52</f>
        <v>1.8099870262273861</v>
      </c>
      <c r="R51" s="22">
        <f>($R$2/$P$2)*I52</f>
        <v>665.02569528748893</v>
      </c>
      <c r="U51" s="22">
        <f>($S$2/$U$2)*L52</f>
        <v>2338.4860841814775</v>
      </c>
      <c r="AD51" s="7">
        <v>43126</v>
      </c>
    </row>
    <row r="52" spans="1:30" x14ac:dyDescent="0.35">
      <c r="A52" s="27" t="s">
        <v>78</v>
      </c>
      <c r="B52" s="28">
        <v>43469</v>
      </c>
      <c r="C52" s="29">
        <v>2.8923611111111108E-2</v>
      </c>
      <c r="D52" s="27" t="s">
        <v>42</v>
      </c>
      <c r="E52" s="30">
        <v>2.4460000000000002</v>
      </c>
      <c r="F52" s="30">
        <v>19.3611</v>
      </c>
      <c r="G52" s="30" t="s">
        <v>43</v>
      </c>
      <c r="H52" s="30">
        <v>3.363</v>
      </c>
      <c r="I52" s="30">
        <v>6937.9547000000002</v>
      </c>
      <c r="J52" s="30" t="s">
        <v>44</v>
      </c>
      <c r="K52" s="30">
        <v>3.5859999999999999</v>
      </c>
      <c r="L52" s="30">
        <v>854.37900000000002</v>
      </c>
      <c r="N52" s="22">
        <f>($O$2/$M$2)*F53</f>
        <v>1.9784857487210583</v>
      </c>
      <c r="R52" s="22">
        <f>($R$2/$P$2)*I53</f>
        <v>537.51143836777965</v>
      </c>
      <c r="T52" s="22">
        <f>($S$2/$U$2)*L53</f>
        <v>2249.3466280441094</v>
      </c>
      <c r="AD52" s="7">
        <v>43126</v>
      </c>
    </row>
    <row r="53" spans="1:30" x14ac:dyDescent="0.35">
      <c r="A53" s="27" t="s">
        <v>79</v>
      </c>
      <c r="B53" s="28">
        <v>43469</v>
      </c>
      <c r="C53" s="29">
        <v>3.2581018518518516E-2</v>
      </c>
      <c r="D53" s="27" t="s">
        <v>42</v>
      </c>
      <c r="E53" s="30">
        <v>2.44</v>
      </c>
      <c r="F53" s="30">
        <v>21.163499999999999</v>
      </c>
      <c r="G53" s="30" t="s">
        <v>43</v>
      </c>
      <c r="H53" s="30">
        <v>3.36</v>
      </c>
      <c r="I53" s="30">
        <v>5607.6480000000001</v>
      </c>
      <c r="J53" s="30" t="s">
        <v>44</v>
      </c>
      <c r="K53" s="30">
        <v>3.58</v>
      </c>
      <c r="L53" s="30">
        <v>821.81140000000005</v>
      </c>
      <c r="O53" s="24">
        <f>($O$2/$M$2)*F54</f>
        <v>1.9209078730087565</v>
      </c>
      <c r="R53" s="24">
        <f>($R$2/$P$2)*I54</f>
        <v>598.31703833709128</v>
      </c>
      <c r="U53" s="24">
        <f>($S$2/$U$2)*L54</f>
        <v>2379.3925319318619</v>
      </c>
      <c r="AD53" s="7">
        <v>43126</v>
      </c>
    </row>
    <row r="54" spans="1:30" x14ac:dyDescent="0.35">
      <c r="A54" s="27" t="s">
        <v>80</v>
      </c>
      <c r="B54" s="28">
        <v>43469</v>
      </c>
      <c r="C54" s="29">
        <v>3.5995370370370372E-2</v>
      </c>
      <c r="D54" s="27" t="s">
        <v>42</v>
      </c>
      <c r="E54" s="30">
        <v>2.4460000000000002</v>
      </c>
      <c r="F54" s="30">
        <v>20.547599999999999</v>
      </c>
      <c r="G54" s="30" t="s">
        <v>43</v>
      </c>
      <c r="H54" s="30">
        <v>3.3660000000000001</v>
      </c>
      <c r="I54" s="30">
        <v>6242.0092000000004</v>
      </c>
      <c r="J54" s="30" t="s">
        <v>44</v>
      </c>
      <c r="K54" s="30">
        <v>3.59</v>
      </c>
      <c r="L54" s="30">
        <v>869.32439999999997</v>
      </c>
      <c r="O54" s="24">
        <f>($O$2/$M$2)*F55</f>
        <v>1.8858133210646129</v>
      </c>
      <c r="R54" s="24">
        <f>($R$2/$P$2)*I55</f>
        <v>607.87951463907586</v>
      </c>
      <c r="U54" s="24">
        <f>($S$2/$U$2)*L55</f>
        <v>2277.0306154764471</v>
      </c>
      <c r="AD54" s="7">
        <v>43126</v>
      </c>
    </row>
    <row r="55" spans="1:30" x14ac:dyDescent="0.35">
      <c r="A55" s="27" t="s">
        <v>81</v>
      </c>
      <c r="B55" s="28">
        <v>43469</v>
      </c>
      <c r="C55" s="29">
        <v>3.965277777777778E-2</v>
      </c>
      <c r="D55" s="27" t="s">
        <v>42</v>
      </c>
      <c r="E55" s="30">
        <v>2.4460000000000002</v>
      </c>
      <c r="F55" s="30">
        <v>20.1722</v>
      </c>
      <c r="G55" s="30" t="s">
        <v>43</v>
      </c>
      <c r="H55" s="30">
        <v>3.363</v>
      </c>
      <c r="I55" s="30">
        <v>6341.7708000000002</v>
      </c>
      <c r="J55" s="30" t="s">
        <v>44</v>
      </c>
      <c r="K55" s="30">
        <v>3.59</v>
      </c>
      <c r="L55" s="30">
        <v>831.92589999999996</v>
      </c>
      <c r="O55" s="24">
        <f>($O$2/$M$2)*F56</f>
        <v>1.8749502764830746</v>
      </c>
      <c r="R55" s="24">
        <f>($R$2/$P$2)*I56</f>
        <v>646.97850734739734</v>
      </c>
      <c r="U55" s="24">
        <f>($S$2/$U$2)*L56</f>
        <v>2317.9181775168827</v>
      </c>
      <c r="AD55" s="7">
        <v>43126</v>
      </c>
    </row>
    <row r="56" spans="1:30" x14ac:dyDescent="0.35">
      <c r="A56" s="27" t="s">
        <v>82</v>
      </c>
      <c r="B56" s="28">
        <v>43469</v>
      </c>
      <c r="C56" s="29">
        <v>4.3310185185185181E-2</v>
      </c>
      <c r="D56" s="27" t="s">
        <v>42</v>
      </c>
      <c r="E56" s="30">
        <v>2.4460000000000002</v>
      </c>
      <c r="F56" s="30">
        <v>20.056000000000001</v>
      </c>
      <c r="G56" s="30" t="s">
        <v>43</v>
      </c>
      <c r="H56" s="30">
        <v>3.363</v>
      </c>
      <c r="I56" s="30">
        <v>6749.6754000000001</v>
      </c>
      <c r="J56" s="30" t="s">
        <v>44</v>
      </c>
      <c r="K56" s="30">
        <v>3.5859999999999999</v>
      </c>
      <c r="L56" s="30">
        <v>846.86440000000005</v>
      </c>
      <c r="O56" s="24">
        <f>($O$2/$M$2)*F57</f>
        <v>1.8435577603859954</v>
      </c>
      <c r="R56" s="24">
        <f>($R$2/$P$2)*I57</f>
        <v>637.42154260885366</v>
      </c>
      <c r="U56" s="24">
        <f>($S$2/$U$2)*L57</f>
        <v>2321.6000698391899</v>
      </c>
      <c r="AD56" s="7">
        <v>43126</v>
      </c>
    </row>
    <row r="57" spans="1:30" x14ac:dyDescent="0.35">
      <c r="A57" s="27" t="s">
        <v>83</v>
      </c>
      <c r="B57" s="28">
        <v>43469</v>
      </c>
      <c r="C57" s="29">
        <v>4.7395833333333331E-2</v>
      </c>
      <c r="D57" s="27" t="s">
        <v>42</v>
      </c>
      <c r="E57" s="30">
        <v>2.4460000000000002</v>
      </c>
      <c r="F57" s="30">
        <v>19.720199999999998</v>
      </c>
      <c r="G57" s="30" t="s">
        <v>43</v>
      </c>
      <c r="H57" s="30">
        <v>3.363</v>
      </c>
      <c r="I57" s="30">
        <v>6649.9713000000002</v>
      </c>
      <c r="J57" s="30" t="s">
        <v>44</v>
      </c>
      <c r="K57" s="30">
        <v>3.5859999999999999</v>
      </c>
      <c r="L57" s="30">
        <v>848.20960000000002</v>
      </c>
      <c r="M57" s="3"/>
      <c r="N57" s="24">
        <f>($O$2/$M$2)*F58</f>
        <v>3.946071058559093</v>
      </c>
      <c r="P57" s="3"/>
      <c r="Q57" s="24">
        <f>($R$2/$P$2)*I58</f>
        <v>390.35627940874031</v>
      </c>
      <c r="S57" s="3"/>
      <c r="T57" s="24">
        <f>($S$2/$U$2)*L58</f>
        <v>2664.3636623592506</v>
      </c>
      <c r="AD57" s="7">
        <v>43126</v>
      </c>
    </row>
    <row r="58" spans="1:30" x14ac:dyDescent="0.35">
      <c r="A58" s="5" t="s">
        <v>41</v>
      </c>
      <c r="B58" s="7">
        <v>43469</v>
      </c>
      <c r="C58" s="8">
        <v>5.1041666666666673E-2</v>
      </c>
      <c r="D58" s="5" t="s">
        <v>42</v>
      </c>
      <c r="E58" s="9">
        <v>2.44</v>
      </c>
      <c r="F58" s="9">
        <v>42.2104</v>
      </c>
      <c r="G58" s="9" t="s">
        <v>43</v>
      </c>
      <c r="H58" s="9">
        <v>3.36</v>
      </c>
      <c r="I58" s="9">
        <v>4072.4353999999998</v>
      </c>
      <c r="J58" s="9" t="s">
        <v>44</v>
      </c>
      <c r="K58" s="9">
        <v>3.5859999999999999</v>
      </c>
      <c r="L58" s="9">
        <v>973.4402</v>
      </c>
      <c r="AD58" s="7">
        <v>43126</v>
      </c>
    </row>
    <row r="59" spans="1:30" x14ac:dyDescent="0.35">
      <c r="A59" s="5" t="s">
        <v>41</v>
      </c>
      <c r="B59" s="7">
        <v>43469</v>
      </c>
      <c r="C59" s="8">
        <v>5.4699074074074074E-2</v>
      </c>
      <c r="D59" s="5" t="s">
        <v>42</v>
      </c>
      <c r="E59" s="9">
        <v>2.4430000000000001</v>
      </c>
      <c r="F59" s="9">
        <v>42.038400000000003</v>
      </c>
      <c r="G59" s="9" t="s">
        <v>43</v>
      </c>
      <c r="H59" s="9">
        <v>3.36</v>
      </c>
      <c r="I59" s="9">
        <v>3991.4681999999998</v>
      </c>
      <c r="J59" s="9" t="s">
        <v>44</v>
      </c>
      <c r="K59" s="9">
        <v>3.5830000000000002</v>
      </c>
      <c r="L59" s="9">
        <v>977.84249999999997</v>
      </c>
    </row>
    <row r="60" spans="1:30" x14ac:dyDescent="0.35">
      <c r="A60" s="5" t="s">
        <v>41</v>
      </c>
      <c r="B60" s="7">
        <v>43469</v>
      </c>
      <c r="C60" s="8">
        <v>5.8773148148148151E-2</v>
      </c>
      <c r="D60" s="5" t="s">
        <v>42</v>
      </c>
      <c r="E60" s="9">
        <v>2.4460000000000002</v>
      </c>
      <c r="F60" s="9">
        <v>41.793399999999998</v>
      </c>
      <c r="G60" s="9" t="s">
        <v>43</v>
      </c>
      <c r="H60" s="9">
        <v>3.363</v>
      </c>
      <c r="I60" s="9">
        <v>4042.7168000000001</v>
      </c>
      <c r="J60" s="9" t="s">
        <v>44</v>
      </c>
      <c r="K60" s="9">
        <v>3.59</v>
      </c>
      <c r="L60" s="9">
        <v>986.34259999999995</v>
      </c>
    </row>
    <row r="61" spans="1:30" x14ac:dyDescent="0.35">
      <c r="A61" s="5" t="s">
        <v>41</v>
      </c>
      <c r="B61" s="7">
        <v>43469</v>
      </c>
      <c r="C61" s="8">
        <v>6.2430555555555552E-2</v>
      </c>
      <c r="D61" s="5" t="s">
        <v>42</v>
      </c>
      <c r="E61" s="9">
        <v>2.4460000000000002</v>
      </c>
      <c r="F61" s="9">
        <v>42.022199999999998</v>
      </c>
      <c r="G61" s="9" t="s">
        <v>43</v>
      </c>
      <c r="H61" s="9">
        <v>3.363</v>
      </c>
      <c r="I61" s="9">
        <v>4067.3629000000001</v>
      </c>
      <c r="J61" s="9" t="s">
        <v>44</v>
      </c>
      <c r="K61" s="9">
        <v>3.59</v>
      </c>
      <c r="L61" s="9">
        <v>984.29020000000003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2020-04-18T15:48:54Z</dcterms:modified>
</cp:coreProperties>
</file>