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F3D0693D-850C-4758-B1A4-C3D8C339725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N14" i="1"/>
  <c r="O21" i="1"/>
  <c r="O20" i="1"/>
  <c r="O12" i="1"/>
  <c r="O34" i="1"/>
  <c r="N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T52" i="1"/>
  <c r="T56" i="1"/>
  <c r="O56" i="1"/>
  <c r="O54" i="1"/>
  <c r="N52" i="1"/>
  <c r="O50" i="1"/>
  <c r="O48" i="1"/>
  <c r="N42" i="1"/>
  <c r="O40" i="1"/>
  <c r="O38" i="1"/>
  <c r="O36" i="1"/>
  <c r="O24" i="1"/>
  <c r="O10" i="1"/>
  <c r="N6" i="1"/>
  <c r="O9" i="1"/>
  <c r="O25" i="1"/>
  <c r="O29" i="1"/>
  <c r="O37" i="1"/>
  <c r="O41" i="1"/>
  <c r="O49" i="1"/>
  <c r="O53" i="1"/>
  <c r="O57" i="1"/>
  <c r="R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Q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Q15" i="1"/>
  <c r="R7" i="1"/>
  <c r="R11" i="1"/>
  <c r="U9" i="1"/>
  <c r="U11" i="1"/>
  <c r="U13" i="1"/>
  <c r="T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<sst xmlns="http://schemas.openxmlformats.org/spreadsheetml/2006/main" count="281" uniqueCount="86">
  <si>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</si>
  <si>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</si>
  <si>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</si>
  <si>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</si>
  <si>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</si>
  <si>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</si>
  <si>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</si>
  <si>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</si>
  <si>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</si>
  <si>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</si>
  <si>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</si>
  <si>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</si>
  <si>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</si>
  <si>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</si>
  <si>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</si>
  <si>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</si>
  <si>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</si>
  <si>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</si>
  <si>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</si>
  <si>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</si>
  <si>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</si>
  <si>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</si>
  <si>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</si>
  <si>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</si>
  <si>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</si>
  <si>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</si>
  <si>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</si>
  <si>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</si>
  <si>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</si>
  <si>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</si>
  <si>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</si>
  <si>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</si>
  <si>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</si>
  <si>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</si>
  <si>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</si>
  <si>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</si>
  <si>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</si>
  <si>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</si>
  <si>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</si>
  <si>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</si>
  <si>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</si>
  <si>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</si>
  <si>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</si>
  <si>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</si>
  <si>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</si>
  <si>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</si>
  <si>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</si>
  <si>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</si>
  <si>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</si>
  <si>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</si>
  <si>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</si>
  <si>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</si>
  <si>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</si>
  <si>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</si>
  <si>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</si>
  <si>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</si>
  <si>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</si>
  <si>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</si>
  <si>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</si>
  <si>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</si>
  <si>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</si>
  <si>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</si>
  <si>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</si>
  <si>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</si>
  <si>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</si>
  <si>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</si>
  <si>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</si>
  <si>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</si>
  <si>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</si>
  <si>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</si>
  <si>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</si>
  <si>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</si>
  <si>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</si>
  <si>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</si>
  <si>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</si>
  <si>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</si>
  <si>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</si>
  <si>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</si>
  <si>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</si>
  <si>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</si>
  <si>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</si>
  <si>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</si>
  <si>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</si>
  <si>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</si>
  <si>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</si>
  <si>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 AS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</si>
</sst>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10" borderId="0" xfId="0" applyNumberFormat="1" applyFill="1"/>
    <xf numFmtId="21" fontId="0" fillId="10" borderId="0" xfId="0" applyNumberFormat="1" applyFill="1"/>
    <xf numFmtId="2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J29" zoomScale="70" zoomScaleNormal="70" workbookViewId="0">
      <selection activeCell="T56" sqref="T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43515</v>
      </c>
      <c r="C2" s="8">
        <v>0.6431365740740741</v>
      </c>
      <c r="D2" s="5" t="s">
        <v>42</v>
      </c>
      <c r="E2" s="9">
        <v>2.4460000000000002</v>
      </c>
      <c r="F2" s="9">
        <v>41.163200000000003</v>
      </c>
      <c r="G2" s="9" t="s">
        <v>43</v>
      </c>
      <c r="H2" s="9">
        <v>3.3559999999999999</v>
      </c>
      <c r="I2" s="9">
        <v>4026.4834999999998</v>
      </c>
      <c r="J2" s="9" t="s">
        <v>44</v>
      </c>
      <c r="K2" s="9">
        <v>3.5859999999999999</v>
      </c>
      <c r="L2" s="9">
        <v>1037.4706000000001</v>
      </c>
      <c r="M2" s="4">
        <f>AVERAGE(F2:F5,F16:F19,F30:F33,F44:F47,F58:F61)</f>
        <v>43.560299999999998</v>
      </c>
      <c r="N2" s="4">
        <f>STDEV(F2:F5,F16:F19,F30:F33,F44:F47,G58:G61)</f>
        <v>11.418863256442574</v>
      </c>
      <c r="O2" s="4">
        <v>3.9420000000000002</v>
      </c>
      <c r="P2" s="4">
        <f>AVERAGE(I2:I5,I16:I19,I30:I33,I44:I47,I58:I61)</f>
        <v>4237.4912850000001</v>
      </c>
      <c r="Q2" s="4">
        <f>STDEV(I2:I5,I16:I19,I30:I33,I44:I47,I58:I61)</f>
        <v>1006.9130202086353</v>
      </c>
      <c r="R2" s="4">
        <v>407.1</v>
      </c>
      <c r="S2" s="4">
        <f>AVERAGE(L2:L5,L16:L19,L30:L33,L44:L47,L58:L61)</f>
        <v>1060.1523200000001</v>
      </c>
      <c r="T2" s="4">
        <f>STDEV(L2:L5,L16:L19,L30:L33,L44:L47,L58:L61)</f>
        <v>189.95057230887656</v>
      </c>
      <c r="U2" s="4">
        <v>364</v>
      </c>
      <c r="AD2" s="7">
        <v>43109</v>
      </c>
      <c r="AE2" s="6">
        <f>(N2/M2)^2</f>
        <v>6.8716972966761852E-2</v>
      </c>
      <c r="AF2" s="6">
        <f>(T2/S2)^2</f>
        <v>3.2102930356649413E-2</v>
      </c>
      <c r="AG2" s="6">
        <f>(T2/S2)^2</f>
        <v>3.2102930356649413E-2</v>
      </c>
    </row>
    <row r="3" spans="1:33" x14ac:dyDescent="0.35">
      <c r="A3" s="5" t="s">
        <v>41</v>
      </c>
      <c r="B3" s="7">
        <v>43515</v>
      </c>
      <c r="C3" s="8">
        <v>0.64678240740740744</v>
      </c>
      <c r="D3" s="5" t="s">
        <v>42</v>
      </c>
      <c r="E3" s="9">
        <v>2.44</v>
      </c>
      <c r="F3" s="9">
        <v>41.496000000000002</v>
      </c>
      <c r="G3" s="9" t="s">
        <v>43</v>
      </c>
      <c r="H3" s="9">
        <v>3.35</v>
      </c>
      <c r="I3" s="9">
        <v>4042.0144</v>
      </c>
      <c r="J3" s="9" t="s">
        <v>44</v>
      </c>
      <c r="K3" s="9">
        <v>3.58</v>
      </c>
      <c r="L3" s="9">
        <v>1027.2460000000001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43515</v>
      </c>
      <c r="C4" s="8">
        <v>0.65042824074074079</v>
      </c>
      <c r="D4" s="5" t="s">
        <v>42</v>
      </c>
      <c r="E4" s="9">
        <v>2.4430000000000001</v>
      </c>
      <c r="F4" s="9">
        <v>41.0304</v>
      </c>
      <c r="G4" s="9" t="s">
        <v>43</v>
      </c>
      <c r="H4" s="9">
        <v>3.3530000000000002</v>
      </c>
      <c r="I4" s="9">
        <v>4034.8865999999998</v>
      </c>
      <c r="J4" s="9" t="s">
        <v>44</v>
      </c>
      <c r="K4" s="9">
        <v>3.5859999999999999</v>
      </c>
      <c r="L4" s="9">
        <v>1022.4956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43515</v>
      </c>
      <c r="C5" s="8">
        <v>0.65408564814814818</v>
      </c>
      <c r="D5" s="5" t="s">
        <v>42</v>
      </c>
      <c r="E5" s="9">
        <v>2.4430000000000001</v>
      </c>
      <c r="F5" s="9">
        <v>41.119599999999998</v>
      </c>
      <c r="G5" s="9" t="s">
        <v>43</v>
      </c>
      <c r="H5" s="9">
        <v>3.3559999999999999</v>
      </c>
      <c r="I5" s="9">
        <v>4026.2494000000002</v>
      </c>
      <c r="J5" s="9" t="s">
        <v>44</v>
      </c>
      <c r="K5" s="9">
        <v>3.5859999999999999</v>
      </c>
      <c r="L5" s="9">
        <v>1018.7246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5" t="s">
        <v>45</v>
      </c>
      <c r="B6" s="27">
        <v>43515</v>
      </c>
      <c r="C6" s="28">
        <v>0.65773148148148153</v>
      </c>
      <c r="D6" s="25" t="s">
        <v>42</v>
      </c>
      <c r="E6" s="29">
        <v>2.4359999999999999</v>
      </c>
      <c r="F6" s="29">
        <v>21.5352</v>
      </c>
      <c r="G6" s="29" t="s">
        <v>43</v>
      </c>
      <c r="H6" s="29">
        <v>3.3460000000000001</v>
      </c>
      <c r="I6" s="29">
        <v>4221.0183999999999</v>
      </c>
      <c r="J6" s="29" t="s">
        <v>44</v>
      </c>
      <c r="K6" s="29">
        <v>3.5760000000000001</v>
      </c>
      <c r="L6" s="29">
        <v>762.60699999999997</v>
      </c>
      <c r="N6" s="10">
        <f>($O$2/$M$2)*F6</f>
        <v>1.9488331898540645</v>
      </c>
      <c r="R6" s="10">
        <f t="shared" ref="R6:R15" si="0">($R$2/$P$2)*I6</f>
        <v>405.51743356328814</v>
      </c>
      <c r="U6" s="10">
        <f>($S$2/$U$2)*L6</f>
        <v>2221.0977480720881</v>
      </c>
      <c r="V6" s="3">
        <v>0</v>
      </c>
      <c r="W6" s="11" t="s">
        <v>33</v>
      </c>
      <c r="X6" s="2">
        <f>SLOPE(O6:O10,$V$6:$V$10)</f>
        <v>-2.7419154138056821E-3</v>
      </c>
      <c r="Y6" s="2">
        <f>RSQ(O6:O10,$V$6:$V$10)</f>
        <v>0.89205717854800481</v>
      </c>
      <c r="Z6" s="2">
        <f>SLOPE($R6:$R10,$V$6:$V$10)</f>
        <v>1.1986655916626865</v>
      </c>
      <c r="AA6" s="2">
        <f>RSQ(R6:R10,$V$6:$V$10)</f>
        <v>0.97204616835643831</v>
      </c>
      <c r="AB6" s="2">
        <f>SLOPE(U6:U10,$V$6:$V$10)</f>
        <v>1.7143886267076913</v>
      </c>
      <c r="AC6" s="2">
        <f>RSQ(U6:U10,$V$6:$V$10)</f>
        <v>0.43961295259841821</v>
      </c>
      <c r="AD6" s="7">
        <v>43109</v>
      </c>
      <c r="AE6" s="2"/>
    </row>
    <row r="7" spans="1:33" x14ac:dyDescent="0.35">
      <c r="A7" s="25" t="s">
        <v>46</v>
      </c>
      <c r="B7" s="27">
        <v>43515</v>
      </c>
      <c r="C7" s="28">
        <v>0.66137731481481488</v>
      </c>
      <c r="D7" s="25" t="s">
        <v>42</v>
      </c>
      <c r="E7" s="29">
        <v>2.4430000000000001</v>
      </c>
      <c r="F7" s="29">
        <v>21.6404</v>
      </c>
      <c r="G7" s="29" t="s">
        <v>43</v>
      </c>
      <c r="H7" s="29">
        <v>3.3559999999999999</v>
      </c>
      <c r="I7" s="29">
        <v>4349.6983</v>
      </c>
      <c r="J7" s="29" t="s">
        <v>44</v>
      </c>
      <c r="K7" s="29">
        <v>3.5859999999999999</v>
      </c>
      <c r="L7" s="29">
        <v>739.83140000000003</v>
      </c>
      <c r="O7" s="10">
        <f>($O$2/$M$2)*F7</f>
        <v>1.9583532895778955</v>
      </c>
      <c r="R7" s="10">
        <f t="shared" si="0"/>
        <v>417.87983946968751</v>
      </c>
      <c r="U7" s="10">
        <f>($S$2/$U$2)*L7</f>
        <v>2154.7636679089233</v>
      </c>
      <c r="V7" s="3">
        <v>10</v>
      </c>
      <c r="W7" s="13" t="s">
        <v>34</v>
      </c>
      <c r="X7" s="2">
        <f>SLOPE($O11:$O15,$V$6:$V$10)</f>
        <v>-1.3188518378956398E-3</v>
      </c>
      <c r="Y7" s="2">
        <f>RSQ(O11:O15,$V$6:$V$10)</f>
        <v>0.99008953964720414</v>
      </c>
      <c r="Z7" s="2">
        <f>SLOPE($R11:$R15,$V$6:$V$10)</f>
        <v>2.438446782717099</v>
      </c>
      <c r="AA7" s="2">
        <f>RSQ(R11:R15,$V$6:$V$10)</f>
        <v>0.94756608143755472</v>
      </c>
      <c r="AB7" s="2">
        <f>SLOPE(U11:U15,$V$6:$V$10)</f>
        <v>3.4886845970144988</v>
      </c>
      <c r="AC7" s="2">
        <f>RSQ(U11:U15,$V$6:$V$10)</f>
        <v>0.90089293079537147</v>
      </c>
      <c r="AD7" s="7">
        <v>43109</v>
      </c>
      <c r="AE7" s="2"/>
    </row>
    <row r="8" spans="1:33" x14ac:dyDescent="0.35">
      <c r="A8" s="25" t="s">
        <v>47</v>
      </c>
      <c r="B8" s="27">
        <v>43515</v>
      </c>
      <c r="C8" s="28">
        <v>0.66502314814814811</v>
      </c>
      <c r="D8" s="25" t="s">
        <v>42</v>
      </c>
      <c r="E8" s="29">
        <v>2.4430000000000001</v>
      </c>
      <c r="F8" s="29">
        <v>21.619599999999998</v>
      </c>
      <c r="G8" s="29" t="s">
        <v>43</v>
      </c>
      <c r="H8" s="29">
        <v>3.3530000000000002</v>
      </c>
      <c r="I8" s="29">
        <v>4717.4957999999997</v>
      </c>
      <c r="J8" s="29" t="s">
        <v>44</v>
      </c>
      <c r="K8" s="29">
        <v>3.5830000000000002</v>
      </c>
      <c r="L8" s="29">
        <v>759.14440000000002</v>
      </c>
      <c r="O8" s="10">
        <f>($O$2/$M$2)*F8</f>
        <v>1.9564709884918148</v>
      </c>
      <c r="Q8" s="10">
        <f>($R$2/$P$2)*I8</f>
        <v>453.21451090134804</v>
      </c>
      <c r="U8" s="10">
        <f>($S$2/$U$2)*L8</f>
        <v>2211.0129035027694</v>
      </c>
      <c r="V8" s="3">
        <v>20</v>
      </c>
      <c r="W8" s="15" t="s">
        <v>35</v>
      </c>
      <c r="X8" s="2">
        <f>SLOPE($O20:$O24,$V$6:$V$10)</f>
        <v>5.1772329391670975E-4</v>
      </c>
      <c r="Y8" s="2">
        <f>RSQ(O20:O24,$V$6:$V$10)</f>
        <v>0.17859807069056216</v>
      </c>
      <c r="Z8" s="2">
        <f>SLOPE($R20:$R24,$V$6:$V$10)</f>
        <v>1.6424918720983275</v>
      </c>
      <c r="AA8" s="2">
        <f>RSQ(R20:R24,$V$6:$V$10)</f>
        <v>0.86221620516975606</v>
      </c>
      <c r="AB8" s="2">
        <f>SLOPE($U20:$U24,$V$6:$V$10)</f>
        <v>2.1009393851217602</v>
      </c>
      <c r="AC8" s="2">
        <f>RSQ(U20:U24,$V$6:$V$10)</f>
        <v>0.44265141253573875</v>
      </c>
      <c r="AD8" s="7">
        <v>43109</v>
      </c>
      <c r="AE8" s="2"/>
    </row>
    <row r="9" spans="1:33" x14ac:dyDescent="0.35">
      <c r="A9" s="25" t="s">
        <v>48</v>
      </c>
      <c r="B9" s="27">
        <v>43515</v>
      </c>
      <c r="C9" s="28">
        <v>0.66866898148148157</v>
      </c>
      <c r="D9" s="25" t="s">
        <v>42</v>
      </c>
      <c r="E9" s="29">
        <v>2.4430000000000001</v>
      </c>
      <c r="F9" s="29">
        <v>21.2348</v>
      </c>
      <c r="G9" s="29" t="s">
        <v>43</v>
      </c>
      <c r="H9" s="29">
        <v>3.3559999999999999</v>
      </c>
      <c r="I9" s="29">
        <v>4658.1099999999997</v>
      </c>
      <c r="J9" s="29" t="s">
        <v>44</v>
      </c>
      <c r="K9" s="29">
        <v>3.5830000000000002</v>
      </c>
      <c r="L9" s="29">
        <v>770.50819999999999</v>
      </c>
      <c r="O9" s="10">
        <f t="shared" ref="O9:O15" si="1">($O$2/$M$2)*F9</f>
        <v>1.9216484183993223</v>
      </c>
      <c r="R9" s="10">
        <f t="shared" si="0"/>
        <v>447.5092580632882</v>
      </c>
      <c r="U9" s="10">
        <f>($S$2/$U$2)*L9</f>
        <v>2244.1100434313848</v>
      </c>
      <c r="V9" s="3">
        <v>30</v>
      </c>
      <c r="W9" s="18" t="s">
        <v>36</v>
      </c>
      <c r="X9" s="2">
        <f>SLOPE($O25:$O29,$V$6:$V$10)</f>
        <v>-4.9314737108265136E-4</v>
      </c>
      <c r="Y9" s="2">
        <f>RSQ(O25:O29,$V$6:$V$10)</f>
        <v>0.80981668686481378</v>
      </c>
      <c r="Z9" s="2">
        <f>SLOPE($R25:$R29,$V$6:$V$10)</f>
        <v>4.2810213909147894</v>
      </c>
      <c r="AA9" s="2">
        <f>RSQ(R25:R29,$V$6:$V$10)</f>
        <v>0.9651890529085968</v>
      </c>
      <c r="AB9" s="2">
        <f>SLOPE(U25:U29,$V$6:$V$10)</f>
        <v>1.1188218483903347</v>
      </c>
      <c r="AC9" s="2">
        <f>RSQ(U25:U29,$V$6:$V$10)</f>
        <v>0.45675747488079327</v>
      </c>
      <c r="AD9" s="7">
        <v>43109</v>
      </c>
      <c r="AE9" s="2"/>
    </row>
    <row r="10" spans="1:33" x14ac:dyDescent="0.35">
      <c r="A10" s="25" t="s">
        <v>49</v>
      </c>
      <c r="B10" s="27">
        <v>43515</v>
      </c>
      <c r="C10" s="28">
        <v>0.67232638888888896</v>
      </c>
      <c r="D10" s="25" t="s">
        <v>42</v>
      </c>
      <c r="E10" s="29">
        <v>2.4460000000000002</v>
      </c>
      <c r="F10" s="29">
        <v>20.758700000000001</v>
      </c>
      <c r="G10" s="29" t="s">
        <v>43</v>
      </c>
      <c r="H10" s="29">
        <v>3.3559999999999999</v>
      </c>
      <c r="I10" s="29">
        <v>4690.6562000000004</v>
      </c>
      <c r="J10" s="29" t="s">
        <v>44</v>
      </c>
      <c r="K10" s="29">
        <v>3.5859999999999999</v>
      </c>
      <c r="L10" s="29">
        <v>776.70010000000002</v>
      </c>
      <c r="O10" s="10">
        <f t="shared" si="1"/>
        <v>1.8785636324818702</v>
      </c>
      <c r="R10" s="10">
        <f t="shared" si="0"/>
        <v>450.63600384962211</v>
      </c>
      <c r="U10" s="10">
        <f>($S$2/$U$2)*L10</f>
        <v>2262.1439916462418</v>
      </c>
      <c r="V10" s="3">
        <v>40</v>
      </c>
      <c r="W10" s="20" t="s">
        <v>37</v>
      </c>
      <c r="X10" s="2">
        <f>SLOPE($O34:$O38,$V$6:$V$10)</f>
        <v>-2.0128857239275289E-3</v>
      </c>
      <c r="Y10" s="2">
        <f>RSQ(O34:O38,$V$6:$V$10)</f>
        <v>0.82456719955266566</v>
      </c>
      <c r="Z10" s="2">
        <f>SLOPE($R34:$R38,$V$6:$V$10)</f>
        <v>1.7418686690467136</v>
      </c>
      <c r="AA10" s="2">
        <f>RSQ(R34:R38,$V$6:$V$10)</f>
        <v>0.97134974811960628</v>
      </c>
      <c r="AB10" s="2">
        <f>SLOPE(U34:U38,$V$6:$V$10)</f>
        <v>1.369597384678682</v>
      </c>
      <c r="AC10" s="2">
        <f>RSQ(U34:U38,$V$6:$V$10)</f>
        <v>0.254232813923152</v>
      </c>
      <c r="AD10" s="7">
        <v>43109</v>
      </c>
      <c r="AE10" s="2"/>
    </row>
    <row r="11" spans="1:33" x14ac:dyDescent="0.35">
      <c r="A11" s="25" t="s">
        <v>50</v>
      </c>
      <c r="B11" s="27">
        <v>43515</v>
      </c>
      <c r="C11" s="28">
        <v>0.6759722222222222</v>
      </c>
      <c r="D11" s="25" t="s">
        <v>42</v>
      </c>
      <c r="E11" s="29">
        <v>2.4430000000000001</v>
      </c>
      <c r="F11" s="29">
        <v>20.319800000000001</v>
      </c>
      <c r="G11" s="29" t="s">
        <v>43</v>
      </c>
      <c r="H11" s="29">
        <v>3.3530000000000002</v>
      </c>
      <c r="I11" s="29">
        <v>3792.6080000000002</v>
      </c>
      <c r="J11" s="29" t="s">
        <v>44</v>
      </c>
      <c r="K11" s="29">
        <v>3.58</v>
      </c>
      <c r="L11" s="29">
        <v>753.83910000000003</v>
      </c>
      <c r="O11" s="12">
        <f t="shared" si="1"/>
        <v>1.8388452696606774</v>
      </c>
      <c r="R11" s="12">
        <f t="shared" si="0"/>
        <v>364.35962057677722</v>
      </c>
      <c r="U11" s="12">
        <f>($S$2/$U$2)*L11</f>
        <v>2195.5611834387696</v>
      </c>
      <c r="V11" s="3"/>
      <c r="W11" s="21" t="s">
        <v>38</v>
      </c>
      <c r="X11" s="2">
        <f>SLOPE($O39:$O43,$V$6:$V$10)</f>
        <v>-3.484015202571405E-3</v>
      </c>
      <c r="Y11" s="2">
        <f>RSQ(O39:O43,$V$6:$V$10)</f>
        <v>0.98549627860977695</v>
      </c>
      <c r="Z11" s="2">
        <f>SLOPE($R39:$R43,$V$6:$V$10)</f>
        <v>2.4278104747535783</v>
      </c>
      <c r="AA11" s="2">
        <f>RSQ(R39:R43,$V$6:$V$10)</f>
        <v>0.92842670667589644</v>
      </c>
      <c r="AB11" s="2">
        <f>SLOPE($U39:$U43,$V$6:$V$10)</f>
        <v>4.4515155165397804</v>
      </c>
      <c r="AC11" s="2">
        <f>RSQ(U39:U43,$V$6:$V$10)</f>
        <v>0.40433456369491005</v>
      </c>
      <c r="AD11" s="7">
        <v>43109</v>
      </c>
      <c r="AE11" s="2"/>
    </row>
    <row r="12" spans="1:33" x14ac:dyDescent="0.35">
      <c r="A12" s="25" t="s">
        <v>51</v>
      </c>
      <c r="B12" s="27">
        <v>43515</v>
      </c>
      <c r="C12" s="28">
        <v>0.67961805555555566</v>
      </c>
      <c r="D12" s="25" t="s">
        <v>42</v>
      </c>
      <c r="E12" s="29">
        <v>2.4460000000000002</v>
      </c>
      <c r="F12" s="29">
        <v>20.117999999999999</v>
      </c>
      <c r="G12" s="29" t="s">
        <v>43</v>
      </c>
      <c r="H12" s="29">
        <v>3.3559999999999999</v>
      </c>
      <c r="I12" s="29">
        <v>4179.0423000000001</v>
      </c>
      <c r="J12" s="29" t="s">
        <v>44</v>
      </c>
      <c r="K12" s="29">
        <v>3.5830000000000002</v>
      </c>
      <c r="L12" s="29">
        <v>761.19079999999997</v>
      </c>
      <c r="O12" s="12">
        <f t="shared" si="1"/>
        <v>1.8205833293159137</v>
      </c>
      <c r="R12" s="12">
        <f t="shared" si="0"/>
        <v>401.48474791022488</v>
      </c>
      <c r="U12" s="12">
        <f>($S$2/$U$2)*L12</f>
        <v>2216.9730565457585</v>
      </c>
      <c r="V12" s="3"/>
      <c r="W12" s="23" t="s">
        <v>39</v>
      </c>
      <c r="X12" s="2">
        <f>SLOPE($O48:$O52,$V$6:$V$10)</f>
        <v>-5.8919643804106045E-3</v>
      </c>
      <c r="Y12" s="2">
        <f>RSQ(O48:O52,$V$6:$V$10)</f>
        <v>0.97491406808738923</v>
      </c>
      <c r="Z12" s="2">
        <f>SLOPE($R48:$R52,$V$6:$V$10)</f>
        <v>4.1415118008437366</v>
      </c>
      <c r="AA12" s="2">
        <f>RSQ(R48:R52,$V$6:$V$10)</f>
        <v>0.93687583320072831</v>
      </c>
      <c r="AB12" s="2">
        <f>SLOPE(U48:U52,$V$6:$V$10)</f>
        <v>-3.9453830714373681</v>
      </c>
      <c r="AC12" s="2">
        <f>RSQ(U48:U52,$V$6:$V$10)</f>
        <v>0.78995773103167544</v>
      </c>
      <c r="AD12" s="7">
        <v>43109</v>
      </c>
      <c r="AE12" s="2"/>
    </row>
    <row r="13" spans="1:33" x14ac:dyDescent="0.35">
      <c r="A13" s="25" t="s">
        <v>52</v>
      </c>
      <c r="B13" s="27">
        <v>43515</v>
      </c>
      <c r="C13" s="28">
        <v>0.68369212962962955</v>
      </c>
      <c r="D13" s="25" t="s">
        <v>42</v>
      </c>
      <c r="E13" s="29">
        <v>2.44</v>
      </c>
      <c r="F13" s="29">
        <v>20.020800000000001</v>
      </c>
      <c r="G13" s="29" t="s">
        <v>43</v>
      </c>
      <c r="H13" s="29">
        <v>3.35</v>
      </c>
      <c r="I13" s="29">
        <v>4434.1903000000002</v>
      </c>
      <c r="J13" s="29" t="s">
        <v>44</v>
      </c>
      <c r="K13" s="29">
        <v>3.58</v>
      </c>
      <c r="L13" s="29">
        <v>784.44060000000002</v>
      </c>
      <c r="O13" s="12">
        <f t="shared" si="1"/>
        <v>1.8117871915482677</v>
      </c>
      <c r="R13" s="12">
        <f t="shared" si="0"/>
        <v>425.99706989839865</v>
      </c>
      <c r="U13" s="12">
        <f>($S$2/$U$2)*L13</f>
        <v>2284.6882472312968</v>
      </c>
      <c r="V13" s="3"/>
      <c r="W13" s="25" t="s">
        <v>40</v>
      </c>
      <c r="X13" s="2">
        <f>SLOPE($O53:$O57,$V$6:$V$10)</f>
        <v>-2.3321529466050505E-3</v>
      </c>
      <c r="Y13" s="2">
        <f>RSQ(O53:O57,$V$6:$V$10)</f>
        <v>0.62450394563607137</v>
      </c>
      <c r="Z13" s="2">
        <f>SLOPE($R53:$R57,$V$6:$V$10)</f>
        <v>2.2821880794735359</v>
      </c>
      <c r="AA13" s="2">
        <f>RSQ(R53:R57,$V$6:$V$10)</f>
        <v>0.98277654440021778</v>
      </c>
      <c r="AB13" s="2">
        <f>SLOPE(U53:U57,$V$6:$V$10)</f>
        <v>-3.0316320450310896</v>
      </c>
      <c r="AC13" s="2">
        <f>RSQ(U53:U57,$V$6:$V$10)</f>
        <v>0.77977444753329805</v>
      </c>
      <c r="AD13" s="7">
        <v>43109</v>
      </c>
      <c r="AE13" s="2"/>
    </row>
    <row r="14" spans="1:33" x14ac:dyDescent="0.35">
      <c r="A14" s="25" t="s">
        <v>53</v>
      </c>
      <c r="B14" s="27">
        <v>43515</v>
      </c>
      <c r="C14" s="28">
        <v>0.68734953703703694</v>
      </c>
      <c r="D14" s="25" t="s">
        <v>42</v>
      </c>
      <c r="E14" s="29">
        <v>2.4430000000000001</v>
      </c>
      <c r="F14" s="29">
        <v>20.153400000000001</v>
      </c>
      <c r="G14" s="29" t="s">
        <v>43</v>
      </c>
      <c r="H14" s="29">
        <v>3.3559999999999999</v>
      </c>
      <c r="I14" s="29">
        <v>4553.6158999999998</v>
      </c>
      <c r="J14" s="29" t="s">
        <v>44</v>
      </c>
      <c r="K14" s="29">
        <v>3.5859999999999999</v>
      </c>
      <c r="L14" s="29">
        <v>786.01679999999999</v>
      </c>
      <c r="N14" s="12">
        <f>($O$2/$M$2)*F14</f>
        <v>1.823786860972032</v>
      </c>
      <c r="R14" s="12">
        <f>($R$2/$P$2)*I14</f>
        <v>437.47040600462259</v>
      </c>
      <c r="U14" s="12">
        <f>($S$2/$U$2)*L14</f>
        <v>2289.2789397774068</v>
      </c>
      <c r="AD14" s="7">
        <v>43109</v>
      </c>
    </row>
    <row r="15" spans="1:33" x14ac:dyDescent="0.35">
      <c r="A15" s="25" t="s">
        <v>54</v>
      </c>
      <c r="B15" s="27">
        <v>43515</v>
      </c>
      <c r="C15" s="28">
        <v>0.69142361111111106</v>
      </c>
      <c r="D15" s="25" t="s">
        <v>42</v>
      </c>
      <c r="E15" s="29">
        <v>2.44</v>
      </c>
      <c r="F15" s="29">
        <v>19.719000000000001</v>
      </c>
      <c r="G15" s="29" t="s">
        <v>43</v>
      </c>
      <c r="H15" s="29">
        <v>3.3530000000000002</v>
      </c>
      <c r="I15" s="29">
        <v>4471.4691999999995</v>
      </c>
      <c r="J15" s="29" t="s">
        <v>44</v>
      </c>
      <c r="K15" s="29">
        <v>3.58</v>
      </c>
      <c r="L15" s="29">
        <v>764.47580000000005</v>
      </c>
      <c r="O15" s="12">
        <f t="shared" si="1"/>
        <v>1.7844757267511935</v>
      </c>
      <c r="Q15" s="12">
        <f>($R$2/$P$2)*I15</f>
        <v>429.57849087824138</v>
      </c>
      <c r="T15" s="12">
        <f>($S$2/$U$2)*L15</f>
        <v>2226.5406399831213</v>
      </c>
      <c r="AD15" s="7">
        <v>43109</v>
      </c>
    </row>
    <row r="16" spans="1:33" x14ac:dyDescent="0.35">
      <c r="A16" s="5" t="s">
        <v>41</v>
      </c>
      <c r="B16" s="7">
        <v>43515</v>
      </c>
      <c r="C16" s="8">
        <v>0.69549768518518518</v>
      </c>
      <c r="D16" s="5" t="s">
        <v>42</v>
      </c>
      <c r="E16" s="9">
        <v>2.44</v>
      </c>
      <c r="F16" s="9">
        <v>40.830599999999997</v>
      </c>
      <c r="G16" s="9" t="s">
        <v>43</v>
      </c>
      <c r="H16" s="9">
        <v>3.3530000000000002</v>
      </c>
      <c r="I16" s="9">
        <v>3995.3359999999998</v>
      </c>
      <c r="J16" s="9" t="s">
        <v>44</v>
      </c>
      <c r="K16" s="9">
        <v>3.58</v>
      </c>
      <c r="L16" s="9">
        <v>1020.7604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43515</v>
      </c>
      <c r="C17" s="8">
        <v>0.6995717592592593</v>
      </c>
      <c r="D17" s="5" t="s">
        <v>42</v>
      </c>
      <c r="E17" s="9">
        <v>2.44</v>
      </c>
      <c r="F17" s="9">
        <v>40.884399999999999</v>
      </c>
      <c r="G17" s="9" t="s">
        <v>43</v>
      </c>
      <c r="H17" s="9">
        <v>3.35</v>
      </c>
      <c r="I17" s="9">
        <v>4000.5864000000001</v>
      </c>
      <c r="J17" s="9" t="s">
        <v>44</v>
      </c>
      <c r="K17" s="9">
        <v>3.58</v>
      </c>
      <c r="L17" s="9">
        <v>1022.7644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43515</v>
      </c>
      <c r="C18" s="8">
        <v>0.70321759259259264</v>
      </c>
      <c r="D18" s="5" t="s">
        <v>42</v>
      </c>
      <c r="E18" s="9">
        <v>2.44</v>
      </c>
      <c r="F18" s="9">
        <v>41.398800000000001</v>
      </c>
      <c r="G18" s="9" t="s">
        <v>43</v>
      </c>
      <c r="H18" s="9">
        <v>3.35</v>
      </c>
      <c r="I18" s="9">
        <v>4012.4270999999999</v>
      </c>
      <c r="J18" s="9" t="s">
        <v>44</v>
      </c>
      <c r="K18" s="9">
        <v>3.58</v>
      </c>
      <c r="L18" s="9">
        <v>1017.1855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30" t="s">
        <v>85</v>
      </c>
      <c r="B19" s="31">
        <v>43515</v>
      </c>
      <c r="C19" s="32">
        <v>0.70663194444444455</v>
      </c>
      <c r="D19" s="30" t="s">
        <v>42</v>
      </c>
      <c r="E19" s="33">
        <v>2.4630000000000001</v>
      </c>
      <c r="F19" s="33">
        <v>86.860399999999998</v>
      </c>
      <c r="G19" s="33" t="s">
        <v>43</v>
      </c>
      <c r="H19" s="33">
        <v>3.3759999999999999</v>
      </c>
      <c r="I19" s="33">
        <v>8514.9868999999999</v>
      </c>
      <c r="J19" s="33" t="s">
        <v>44</v>
      </c>
      <c r="K19" s="33">
        <v>3.6059999999999999</v>
      </c>
      <c r="L19" s="33">
        <v>1866.5753999999999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5" t="s">
        <v>55</v>
      </c>
      <c r="B20" s="27">
        <v>43515</v>
      </c>
      <c r="C20" s="28">
        <v>0.71027777777777779</v>
      </c>
      <c r="D20" s="25" t="s">
        <v>42</v>
      </c>
      <c r="E20" s="29">
        <v>2.4460000000000002</v>
      </c>
      <c r="F20" s="29">
        <v>20.226800000000001</v>
      </c>
      <c r="G20" s="29" t="s">
        <v>43</v>
      </c>
      <c r="H20" s="29">
        <v>3.36</v>
      </c>
      <c r="I20" s="29">
        <v>3764.5954000000002</v>
      </c>
      <c r="J20" s="29" t="s">
        <v>44</v>
      </c>
      <c r="K20" s="29">
        <v>3.5859999999999999</v>
      </c>
      <c r="L20" s="29">
        <v>753.31020000000001</v>
      </c>
      <c r="O20" s="14">
        <f t="shared" ref="O20:O29" si="2">($O$2/$M$2)*F20</f>
        <v>1.8304292119200283</v>
      </c>
      <c r="P20" s="3"/>
      <c r="R20" s="14">
        <f t="shared" ref="R20:R29" si="3">($R$2/$P$2)*I20</f>
        <v>361.66842224903831</v>
      </c>
      <c r="S20" s="3"/>
      <c r="U20" s="14">
        <f t="shared" ref="U20:U26" si="4">($S$2/$U$2)*L20</f>
        <v>2194.0207588177586</v>
      </c>
      <c r="AD20" s="7">
        <v>43109</v>
      </c>
    </row>
    <row r="21" spans="1:30" x14ac:dyDescent="0.35">
      <c r="A21" s="25" t="s">
        <v>56</v>
      </c>
      <c r="B21" s="27">
        <v>43515</v>
      </c>
      <c r="C21" s="28">
        <v>0.71393518518518517</v>
      </c>
      <c r="D21" s="25" t="s">
        <v>42</v>
      </c>
      <c r="E21" s="29">
        <v>2.4460000000000002</v>
      </c>
      <c r="F21" s="29">
        <v>20.3932</v>
      </c>
      <c r="G21" s="29" t="s">
        <v>43</v>
      </c>
      <c r="H21" s="29">
        <v>3.36</v>
      </c>
      <c r="I21" s="29">
        <v>4100.4422999999997</v>
      </c>
      <c r="J21" s="29" t="s">
        <v>44</v>
      </c>
      <c r="K21" s="29">
        <v>3.59</v>
      </c>
      <c r="L21" s="29">
        <v>791.0453</v>
      </c>
      <c r="O21" s="14">
        <f t="shared" si="2"/>
        <v>1.8454876206086737</v>
      </c>
      <c r="P21" s="3"/>
      <c r="R21" s="14">
        <f t="shared" si="3"/>
        <v>393.93356777841723</v>
      </c>
      <c r="S21" s="3"/>
      <c r="U21" s="14">
        <f t="shared" si="4"/>
        <v>2303.9244780771869</v>
      </c>
      <c r="AD21" s="7">
        <v>43109</v>
      </c>
    </row>
    <row r="22" spans="1:30" x14ac:dyDescent="0.35">
      <c r="A22" s="25" t="s">
        <v>57</v>
      </c>
      <c r="B22" s="27">
        <v>43515</v>
      </c>
      <c r="C22" s="28">
        <v>0.71758101851851841</v>
      </c>
      <c r="D22" s="25" t="s">
        <v>42</v>
      </c>
      <c r="E22" s="29">
        <v>2.4430000000000001</v>
      </c>
      <c r="F22" s="29">
        <v>20.277200000000001</v>
      </c>
      <c r="G22" s="29" t="s">
        <v>43</v>
      </c>
      <c r="H22" s="29">
        <v>3.36</v>
      </c>
      <c r="I22" s="29">
        <v>4374.1472000000003</v>
      </c>
      <c r="J22" s="29" t="s">
        <v>44</v>
      </c>
      <c r="K22" s="29">
        <v>3.5859999999999999</v>
      </c>
      <c r="L22" s="29">
        <v>772.65430000000003</v>
      </c>
      <c r="O22" s="14">
        <f>($O$2/$M$2)*F22</f>
        <v>1.834990172243993</v>
      </c>
      <c r="P22" s="3"/>
      <c r="R22" s="14">
        <f t="shared" si="3"/>
        <v>420.2286695959541</v>
      </c>
      <c r="S22" s="3"/>
      <c r="U22" s="14">
        <f t="shared" si="4"/>
        <v>2250.3605733598247</v>
      </c>
      <c r="AD22" s="7">
        <v>43109</v>
      </c>
    </row>
    <row r="23" spans="1:30" x14ac:dyDescent="0.35">
      <c r="A23" s="25" t="s">
        <v>58</v>
      </c>
      <c r="B23" s="27">
        <v>43515</v>
      </c>
      <c r="C23" s="28">
        <v>0.72122685185185187</v>
      </c>
      <c r="D23" s="25" t="s">
        <v>42</v>
      </c>
      <c r="E23" s="29">
        <v>2.44</v>
      </c>
      <c r="F23" s="29">
        <v>20.764500000000002</v>
      </c>
      <c r="G23" s="29" t="s">
        <v>43</v>
      </c>
      <c r="H23" s="29">
        <v>3.35</v>
      </c>
      <c r="I23" s="29">
        <v>4387.7128000000002</v>
      </c>
      <c r="J23" s="29" t="s">
        <v>44</v>
      </c>
      <c r="K23" s="29">
        <v>3.58</v>
      </c>
      <c r="L23" s="29">
        <v>795.32560000000001</v>
      </c>
      <c r="O23" s="14">
        <f t="shared" si="2"/>
        <v>1.8790885049001043</v>
      </c>
      <c r="P23" s="3"/>
      <c r="R23" s="14">
        <f t="shared" si="3"/>
        <v>421.53193027274864</v>
      </c>
      <c r="S23" s="3"/>
      <c r="U23" s="14">
        <f t="shared" si="4"/>
        <v>2316.3908791082199</v>
      </c>
      <c r="AD23" s="7">
        <v>43109</v>
      </c>
    </row>
    <row r="24" spans="1:30" x14ac:dyDescent="0.35">
      <c r="A24" s="25" t="s">
        <v>59</v>
      </c>
      <c r="B24" s="27">
        <v>43515</v>
      </c>
      <c r="C24" s="28">
        <v>0.72487268518518511</v>
      </c>
      <c r="D24" s="25" t="s">
        <v>42</v>
      </c>
      <c r="E24" s="29">
        <v>2.4359999999999999</v>
      </c>
      <c r="F24" s="29">
        <v>20.327200000000001</v>
      </c>
      <c r="G24" s="29" t="s">
        <v>43</v>
      </c>
      <c r="H24" s="29">
        <v>3.35</v>
      </c>
      <c r="I24" s="29">
        <v>4475.7924999999996</v>
      </c>
      <c r="J24" s="29" t="s">
        <v>44</v>
      </c>
      <c r="K24" s="29">
        <v>3.5760000000000001</v>
      </c>
      <c r="L24" s="29">
        <v>787.23760000000004</v>
      </c>
      <c r="O24" s="14">
        <f t="shared" si="2"/>
        <v>1.8395149344701485</v>
      </c>
      <c r="P24" s="3"/>
      <c r="R24" s="14">
        <f t="shared" si="3"/>
        <v>429.99383460678899</v>
      </c>
      <c r="S24" s="3"/>
      <c r="U24" s="14">
        <f t="shared" si="4"/>
        <v>2292.8345275583301</v>
      </c>
      <c r="AD24" s="7">
        <v>43109</v>
      </c>
    </row>
    <row r="25" spans="1:30" x14ac:dyDescent="0.35">
      <c r="A25" s="25" t="s">
        <v>60</v>
      </c>
      <c r="B25" s="27">
        <v>43515</v>
      </c>
      <c r="C25" s="28">
        <v>0.72894675925925922</v>
      </c>
      <c r="D25" s="25" t="s">
        <v>42</v>
      </c>
      <c r="E25" s="29">
        <v>2.44</v>
      </c>
      <c r="F25" s="29">
        <v>22.106200000000001</v>
      </c>
      <c r="G25" s="29" t="s">
        <v>43</v>
      </c>
      <c r="H25" s="29">
        <v>3.3530000000000002</v>
      </c>
      <c r="I25" s="29">
        <v>4143.3711000000003</v>
      </c>
      <c r="J25" s="29" t="s">
        <v>44</v>
      </c>
      <c r="K25" s="29">
        <v>3.58</v>
      </c>
      <c r="L25" s="29">
        <v>759.82500000000005</v>
      </c>
      <c r="O25" s="17">
        <f t="shared" si="2"/>
        <v>2.0005059744767602</v>
      </c>
      <c r="P25" s="3"/>
      <c r="R25" s="17">
        <f t="shared" si="3"/>
        <v>398.05778026750562</v>
      </c>
      <c r="S25" s="3"/>
      <c r="U25" s="17">
        <f t="shared" si="4"/>
        <v>2212.9951553406595</v>
      </c>
      <c r="AD25" s="7">
        <v>43109</v>
      </c>
    </row>
    <row r="26" spans="1:30" x14ac:dyDescent="0.35">
      <c r="A26" s="25" t="s">
        <v>61</v>
      </c>
      <c r="B26" s="27">
        <v>43515</v>
      </c>
      <c r="C26" s="28">
        <v>0.73259259259259257</v>
      </c>
      <c r="D26" s="25" t="s">
        <v>42</v>
      </c>
      <c r="E26" s="29">
        <v>2.44</v>
      </c>
      <c r="F26" s="29">
        <v>22.0852</v>
      </c>
      <c r="G26" s="29" t="s">
        <v>43</v>
      </c>
      <c r="H26" s="29">
        <v>3.35</v>
      </c>
      <c r="I26" s="29">
        <v>4900.6930000000002</v>
      </c>
      <c r="J26" s="29" t="s">
        <v>44</v>
      </c>
      <c r="K26" s="29">
        <v>3.5760000000000001</v>
      </c>
      <c r="L26" s="29">
        <v>747.52539999999999</v>
      </c>
      <c r="O26" s="17">
        <f t="shared" si="2"/>
        <v>1.9986055743417745</v>
      </c>
      <c r="P26" s="3"/>
      <c r="R26" s="17">
        <f t="shared" si="3"/>
        <v>470.81444801130726</v>
      </c>
      <c r="S26" s="3"/>
      <c r="U26" s="17">
        <f t="shared" si="4"/>
        <v>2177.1724919476046</v>
      </c>
      <c r="AD26" s="7">
        <v>43109</v>
      </c>
    </row>
    <row r="27" spans="1:30" x14ac:dyDescent="0.35">
      <c r="A27" s="25" t="s">
        <v>62</v>
      </c>
      <c r="B27" s="27">
        <v>43515</v>
      </c>
      <c r="C27" s="28">
        <v>0.73623842592592592</v>
      </c>
      <c r="D27" s="25" t="s">
        <v>42</v>
      </c>
      <c r="E27" s="29">
        <v>2.4460000000000002</v>
      </c>
      <c r="F27" s="29">
        <v>21.928699999999999</v>
      </c>
      <c r="G27" s="29" t="s">
        <v>43</v>
      </c>
      <c r="H27" s="29">
        <v>3.36</v>
      </c>
      <c r="I27" s="29">
        <v>5325.8014999999996</v>
      </c>
      <c r="J27" s="29" t="s">
        <v>44</v>
      </c>
      <c r="K27" s="29">
        <v>3.59</v>
      </c>
      <c r="L27" s="29">
        <v>756.19219999999996</v>
      </c>
      <c r="O27" s="17">
        <f t="shared" si="2"/>
        <v>1.9844430685739078</v>
      </c>
      <c r="P27" s="3"/>
      <c r="R27" s="17">
        <f t="shared" si="3"/>
        <v>511.65504418258638</v>
      </c>
      <c r="S27" s="3"/>
      <c r="U27" s="17">
        <f>($S$2/$U$2)*L27</f>
        <v>2202.4146021865495</v>
      </c>
      <c r="AD27" s="7">
        <v>43109</v>
      </c>
    </row>
    <row r="28" spans="1:30" x14ac:dyDescent="0.35">
      <c r="A28" s="25" t="s">
        <v>63</v>
      </c>
      <c r="B28" s="27">
        <v>43515</v>
      </c>
      <c r="C28" s="28">
        <v>0.74031249999999993</v>
      </c>
      <c r="D28" s="25" t="s">
        <v>42</v>
      </c>
      <c r="E28" s="29">
        <v>2.44</v>
      </c>
      <c r="F28" s="29">
        <v>22.388100000000001</v>
      </c>
      <c r="G28" s="29" t="s">
        <v>43</v>
      </c>
      <c r="H28" s="29">
        <v>3.35</v>
      </c>
      <c r="I28" s="29">
        <v>5621.9210999999996</v>
      </c>
      <c r="J28" s="29" t="s">
        <v>44</v>
      </c>
      <c r="K28" s="29">
        <v>3.5760000000000001</v>
      </c>
      <c r="L28" s="29">
        <v>760.72339999999997</v>
      </c>
      <c r="N28" s="17">
        <f>($O$2/$M$2)*F28</f>
        <v>2.0260165839078246</v>
      </c>
      <c r="P28" s="3"/>
      <c r="R28" s="17">
        <f t="shared" si="3"/>
        <v>540.10354851030684</v>
      </c>
      <c r="S28" s="3"/>
      <c r="U28" s="17">
        <f>($S$2/$U$2)*L28</f>
        <v>2215.6117510667254</v>
      </c>
      <c r="AD28" s="7">
        <v>43109</v>
      </c>
    </row>
    <row r="29" spans="1:30" x14ac:dyDescent="0.35">
      <c r="A29" s="25" t="s">
        <v>64</v>
      </c>
      <c r="B29" s="27">
        <v>43515</v>
      </c>
      <c r="C29" s="28">
        <v>0.74438657407407405</v>
      </c>
      <c r="D29" s="25" t="s">
        <v>42</v>
      </c>
      <c r="E29" s="29">
        <v>2.4430000000000001</v>
      </c>
      <c r="F29" s="29">
        <v>21.907</v>
      </c>
      <c r="G29" s="29" t="s">
        <v>43</v>
      </c>
      <c r="H29" s="29">
        <v>3.3559999999999999</v>
      </c>
      <c r="I29" s="29">
        <v>6010.808</v>
      </c>
      <c r="J29" s="29" t="s">
        <v>44</v>
      </c>
      <c r="K29" s="29">
        <v>3.5859999999999999</v>
      </c>
      <c r="L29" s="29">
        <v>772.43320000000006</v>
      </c>
      <c r="O29" s="17">
        <f t="shared" si="2"/>
        <v>1.9824793217677565</v>
      </c>
      <c r="P29" s="3"/>
      <c r="R29" s="17">
        <f t="shared" si="3"/>
        <v>577.46429956374527</v>
      </c>
      <c r="S29" s="3"/>
      <c r="U29" s="17">
        <f>($S$2/$U$2)*L29</f>
        <v>2249.7166182006158</v>
      </c>
      <c r="AD29" s="7">
        <v>43109</v>
      </c>
    </row>
    <row r="30" spans="1:30" x14ac:dyDescent="0.35">
      <c r="A30" s="5" t="s">
        <v>41</v>
      </c>
      <c r="B30" s="7">
        <v>43515</v>
      </c>
      <c r="C30" s="8">
        <v>0.74846064814814817</v>
      </c>
      <c r="D30" s="5" t="s">
        <v>42</v>
      </c>
      <c r="E30" s="9">
        <v>2.44</v>
      </c>
      <c r="F30" s="9">
        <v>41.302399999999999</v>
      </c>
      <c r="G30" s="9" t="s">
        <v>43</v>
      </c>
      <c r="H30" s="9">
        <v>3.3530000000000002</v>
      </c>
      <c r="I30" s="9">
        <v>4002.136</v>
      </c>
      <c r="J30" s="9" t="s">
        <v>44</v>
      </c>
      <c r="K30" s="9">
        <v>3.5830000000000002</v>
      </c>
      <c r="L30" s="9">
        <v>1011.8948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43515</v>
      </c>
      <c r="C31" s="8">
        <v>0.7521064814814814</v>
      </c>
      <c r="D31" s="5" t="s">
        <v>42</v>
      </c>
      <c r="E31" s="9">
        <v>2.4460000000000002</v>
      </c>
      <c r="F31" s="9">
        <v>41.253</v>
      </c>
      <c r="G31" s="9" t="s">
        <v>43</v>
      </c>
      <c r="H31" s="9">
        <v>3.36</v>
      </c>
      <c r="I31" s="9">
        <v>4017.1750000000002</v>
      </c>
      <c r="J31" s="9" t="s">
        <v>44</v>
      </c>
      <c r="K31" s="9">
        <v>3.59</v>
      </c>
      <c r="L31" s="9">
        <v>1011.2844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43515</v>
      </c>
      <c r="C32" s="8">
        <v>0.75618055555555552</v>
      </c>
      <c r="D32" s="5" t="s">
        <v>42</v>
      </c>
      <c r="E32" s="9">
        <v>2.4430000000000001</v>
      </c>
      <c r="F32" s="9">
        <v>41.139600000000002</v>
      </c>
      <c r="G32" s="9" t="s">
        <v>43</v>
      </c>
      <c r="H32" s="9">
        <v>3.3559999999999999</v>
      </c>
      <c r="I32" s="9">
        <v>4001.7406000000001</v>
      </c>
      <c r="J32" s="9" t="s">
        <v>44</v>
      </c>
      <c r="K32" s="9">
        <v>3.5830000000000002</v>
      </c>
      <c r="L32" s="9">
        <v>1021.2107999999999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43515</v>
      </c>
      <c r="C33" s="8">
        <v>0.76025462962962964</v>
      </c>
      <c r="D33" s="5" t="s">
        <v>42</v>
      </c>
      <c r="E33" s="9">
        <v>2.4430000000000001</v>
      </c>
      <c r="F33" s="9">
        <v>41.108400000000003</v>
      </c>
      <c r="G33" s="9" t="s">
        <v>43</v>
      </c>
      <c r="H33" s="9">
        <v>3.3559999999999999</v>
      </c>
      <c r="I33" s="9">
        <v>4001.2521999999999</v>
      </c>
      <c r="J33" s="9" t="s">
        <v>44</v>
      </c>
      <c r="K33" s="9">
        <v>3.5830000000000002</v>
      </c>
      <c r="L33" s="9">
        <v>1006.5698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5" t="s">
        <v>65</v>
      </c>
      <c r="B34" s="27">
        <v>43515</v>
      </c>
      <c r="C34" s="28">
        <v>0.76390046296296299</v>
      </c>
      <c r="D34" s="25" t="s">
        <v>42</v>
      </c>
      <c r="E34" s="29">
        <v>2.4430000000000001</v>
      </c>
      <c r="F34" s="29">
        <v>22.293700000000001</v>
      </c>
      <c r="G34" s="29" t="s">
        <v>43</v>
      </c>
      <c r="H34" s="29">
        <v>3.3559999999999999</v>
      </c>
      <c r="I34" s="29">
        <v>4057.7152000000001</v>
      </c>
      <c r="J34" s="29" t="s">
        <v>44</v>
      </c>
      <c r="K34" s="29">
        <v>3.5859999999999999</v>
      </c>
      <c r="L34" s="29">
        <v>736.0838</v>
      </c>
      <c r="O34" s="19">
        <f>($O$2/$M$2)*F34</f>
        <v>2.0174738328248432</v>
      </c>
      <c r="R34" s="19">
        <f t="shared" ref="R34:R43" si="5">($R$2/$P$2)*I34</f>
        <v>389.82873280882745</v>
      </c>
      <c r="U34" s="19">
        <f>($S$2/$U$2)*L34</f>
        <v>2143.8487590231211</v>
      </c>
      <c r="AD34" s="7">
        <v>43109</v>
      </c>
    </row>
    <row r="35" spans="1:30" x14ac:dyDescent="0.35">
      <c r="A35" s="25" t="s">
        <v>66</v>
      </c>
      <c r="B35" s="27">
        <v>43515</v>
      </c>
      <c r="C35" s="28">
        <v>0.76754629629629623</v>
      </c>
      <c r="D35" s="25" t="s">
        <v>42</v>
      </c>
      <c r="E35" s="29">
        <v>2.4430000000000001</v>
      </c>
      <c r="F35" s="29">
        <v>21.939499999999999</v>
      </c>
      <c r="G35" s="29" t="s">
        <v>43</v>
      </c>
      <c r="H35" s="29">
        <v>3.3559999999999999</v>
      </c>
      <c r="I35" s="29">
        <v>4164.4938000000002</v>
      </c>
      <c r="J35" s="29" t="s">
        <v>44</v>
      </c>
      <c r="K35" s="29">
        <v>3.5859999999999999</v>
      </c>
      <c r="L35" s="29">
        <v>721.40899999999999</v>
      </c>
      <c r="O35" s="19">
        <f>($O$2/$M$2)*F35</f>
        <v>1.9854204172147576</v>
      </c>
      <c r="R35" s="19">
        <f t="shared" si="5"/>
        <v>400.08705905338519</v>
      </c>
      <c r="U35" s="19">
        <f>($S$2/$U$2)*L35</f>
        <v>2101.1083104914287</v>
      </c>
      <c r="AD35" s="7">
        <v>43109</v>
      </c>
    </row>
    <row r="36" spans="1:30" x14ac:dyDescent="0.35">
      <c r="A36" s="25" t="s">
        <v>67</v>
      </c>
      <c r="B36" s="27">
        <v>43515</v>
      </c>
      <c r="C36" s="28">
        <v>0.7716319444444445</v>
      </c>
      <c r="D36" s="25" t="s">
        <v>42</v>
      </c>
      <c r="E36" s="29">
        <v>2.44</v>
      </c>
      <c r="F36" s="29">
        <v>21.56</v>
      </c>
      <c r="G36" s="29" t="s">
        <v>43</v>
      </c>
      <c r="H36" s="29">
        <v>3.3530000000000002</v>
      </c>
      <c r="I36" s="29">
        <v>4479.8858</v>
      </c>
      <c r="J36" s="29" t="s">
        <v>44</v>
      </c>
      <c r="K36" s="29">
        <v>3.58</v>
      </c>
      <c r="L36" s="29">
        <v>761.173</v>
      </c>
      <c r="O36" s="19">
        <f>($O$2/$M$2)*F36</f>
        <v>1.9510774719182375</v>
      </c>
      <c r="R36" s="19">
        <f t="shared" si="5"/>
        <v>430.38708200670669</v>
      </c>
      <c r="U36" s="19">
        <f>($S$2/$U$2)*L36</f>
        <v>2216.9212139323081</v>
      </c>
      <c r="AD36" s="7">
        <v>43109</v>
      </c>
    </row>
    <row r="37" spans="1:30" x14ac:dyDescent="0.35">
      <c r="A37" s="25" t="s">
        <v>68</v>
      </c>
      <c r="B37" s="27">
        <v>43515</v>
      </c>
      <c r="C37" s="28">
        <v>0.77570601851851861</v>
      </c>
      <c r="D37" s="25" t="s">
        <v>42</v>
      </c>
      <c r="E37" s="29">
        <v>2.44</v>
      </c>
      <c r="F37" s="29">
        <v>21.768599999999999</v>
      </c>
      <c r="G37" s="29" t="s">
        <v>43</v>
      </c>
      <c r="H37" s="29">
        <v>3.35</v>
      </c>
      <c r="I37" s="29">
        <v>4595.5055000000002</v>
      </c>
      <c r="J37" s="29" t="s">
        <v>44</v>
      </c>
      <c r="K37" s="29">
        <v>3.5760000000000001</v>
      </c>
      <c r="L37" s="29">
        <v>745.94830000000002</v>
      </c>
      <c r="O37" s="19">
        <f>($O$2/$M$2)*F37</f>
        <v>1.9699547799257582</v>
      </c>
      <c r="R37" s="19">
        <f t="shared" si="5"/>
        <v>441.4947815167011</v>
      </c>
      <c r="U37" s="19">
        <f>($S$2/$U$2)*L37</f>
        <v>2172.5791781457583</v>
      </c>
      <c r="AD37" s="7">
        <v>43109</v>
      </c>
    </row>
    <row r="38" spans="1:30" x14ac:dyDescent="0.35">
      <c r="A38" s="25" t="s">
        <v>69</v>
      </c>
      <c r="B38" s="27">
        <v>43515</v>
      </c>
      <c r="C38" s="28">
        <v>0.77935185185185185</v>
      </c>
      <c r="D38" s="25" t="s">
        <v>42</v>
      </c>
      <c r="E38" s="29">
        <v>2.44</v>
      </c>
      <c r="F38" s="29">
        <v>21.266999999999999</v>
      </c>
      <c r="G38" s="29" t="s">
        <v>43</v>
      </c>
      <c r="H38" s="29">
        <v>3.3530000000000002</v>
      </c>
      <c r="I38" s="29">
        <v>4748.7622000000001</v>
      </c>
      <c r="J38" s="29" t="s">
        <v>44</v>
      </c>
      <c r="K38" s="29">
        <v>3.58</v>
      </c>
      <c r="L38" s="29">
        <v>747.32650000000001</v>
      </c>
      <c r="O38" s="19">
        <f>($O$2/$M$2)*F38</f>
        <v>1.9245623652729664</v>
      </c>
      <c r="R38" s="19">
        <f t="shared" si="5"/>
        <v>456.21830502950519</v>
      </c>
      <c r="U38" s="19">
        <f>($S$2/$U$2)*L38</f>
        <v>2176.5931944298904</v>
      </c>
      <c r="AD38" s="7">
        <v>43109</v>
      </c>
    </row>
    <row r="39" spans="1:30" x14ac:dyDescent="0.35">
      <c r="A39" s="25" t="s">
        <v>70</v>
      </c>
      <c r="B39" s="27">
        <v>43515</v>
      </c>
      <c r="C39" s="28">
        <v>0.78299768518518509</v>
      </c>
      <c r="D39" s="25" t="s">
        <v>42</v>
      </c>
      <c r="E39" s="29">
        <v>2.44</v>
      </c>
      <c r="F39" s="29">
        <v>22.053799999999999</v>
      </c>
      <c r="G39" s="29" t="s">
        <v>43</v>
      </c>
      <c r="H39" s="29">
        <v>3.35</v>
      </c>
      <c r="I39" s="29">
        <v>4578.9308000000001</v>
      </c>
      <c r="J39" s="29" t="s">
        <v>44</v>
      </c>
      <c r="K39" s="29">
        <v>3.58</v>
      </c>
      <c r="L39" s="29">
        <v>768.9452</v>
      </c>
      <c r="O39" s="26">
        <f>($O$2/$M$2)*F39</f>
        <v>1.9957640236637488</v>
      </c>
      <c r="R39" s="16">
        <f t="shared" si="5"/>
        <v>439.90243361173071</v>
      </c>
      <c r="U39" s="16">
        <f>($S$2/$U$2)*L39</f>
        <v>2239.5577959694069</v>
      </c>
      <c r="AD39" s="7">
        <v>43109</v>
      </c>
    </row>
    <row r="40" spans="1:30" x14ac:dyDescent="0.35">
      <c r="A40" s="25" t="s">
        <v>71</v>
      </c>
      <c r="B40" s="27">
        <v>43515</v>
      </c>
      <c r="C40" s="28">
        <v>0.78707175925925921</v>
      </c>
      <c r="D40" s="25" t="s">
        <v>42</v>
      </c>
      <c r="E40" s="29">
        <v>2.4460000000000002</v>
      </c>
      <c r="F40" s="29">
        <v>21.484200000000001</v>
      </c>
      <c r="G40" s="29" t="s">
        <v>43</v>
      </c>
      <c r="H40" s="29">
        <v>3.36</v>
      </c>
      <c r="I40" s="29">
        <v>4630.4153999999999</v>
      </c>
      <c r="J40" s="29" t="s">
        <v>44</v>
      </c>
      <c r="K40" s="29">
        <v>3.5859999999999999</v>
      </c>
      <c r="L40" s="29">
        <v>724.56619999999998</v>
      </c>
      <c r="O40" s="16">
        <f>($O$2/$M$2)*F40</f>
        <v>1.9442179323833859</v>
      </c>
      <c r="R40" s="16">
        <f t="shared" si="5"/>
        <v>444.84861031165519</v>
      </c>
      <c r="U40" s="16">
        <f>($S$2/$U$2)*L40</f>
        <v>2110.3036756142419</v>
      </c>
      <c r="AD40" s="7">
        <v>43109</v>
      </c>
    </row>
    <row r="41" spans="1:30" x14ac:dyDescent="0.35">
      <c r="A41" s="25" t="s">
        <v>72</v>
      </c>
      <c r="B41" s="27">
        <v>43515</v>
      </c>
      <c r="C41" s="28">
        <v>0.79115740740740748</v>
      </c>
      <c r="D41" s="25" t="s">
        <v>42</v>
      </c>
      <c r="E41" s="29">
        <v>2.4430000000000001</v>
      </c>
      <c r="F41" s="29">
        <v>21.172999999999998</v>
      </c>
      <c r="G41" s="29" t="s">
        <v>43</v>
      </c>
      <c r="H41" s="29">
        <v>3.3559999999999999</v>
      </c>
      <c r="I41" s="29">
        <v>5187.1580000000004</v>
      </c>
      <c r="J41" s="29" t="s">
        <v>44</v>
      </c>
      <c r="K41" s="29">
        <v>3.5830000000000002</v>
      </c>
      <c r="L41" s="29">
        <v>774.1345</v>
      </c>
      <c r="O41" s="16">
        <f>($O$2/$M$2)*F41</f>
        <v>1.9160558122877942</v>
      </c>
      <c r="R41" s="16">
        <f t="shared" si="5"/>
        <v>498.33542531993669</v>
      </c>
      <c r="U41" s="16">
        <f>($S$2/$U$2)*L41</f>
        <v>2254.6716652940663</v>
      </c>
      <c r="AD41" s="7">
        <v>43109</v>
      </c>
    </row>
    <row r="42" spans="1:30" x14ac:dyDescent="0.35">
      <c r="A42" s="25" t="s">
        <v>73</v>
      </c>
      <c r="B42" s="27">
        <v>43515</v>
      </c>
      <c r="C42" s="28">
        <v>0.79521990740740733</v>
      </c>
      <c r="D42" s="25" t="s">
        <v>42</v>
      </c>
      <c r="E42" s="29">
        <v>2.4430000000000001</v>
      </c>
      <c r="F42" s="29">
        <v>19.429400000000001</v>
      </c>
      <c r="G42" s="29" t="s">
        <v>43</v>
      </c>
      <c r="H42" s="29">
        <v>3.3559999999999999</v>
      </c>
      <c r="I42" s="29">
        <v>5270.4557999999997</v>
      </c>
      <c r="J42" s="29" t="s">
        <v>44</v>
      </c>
      <c r="K42" s="29">
        <v>3.5859999999999999</v>
      </c>
      <c r="L42" s="29">
        <v>828.94159999999999</v>
      </c>
      <c r="N42" s="16">
        <f>($O$2/$M$2)*F42</f>
        <v>1.7582683039373008</v>
      </c>
      <c r="R42" s="16">
        <f t="shared" si="5"/>
        <v>506.33792776756115</v>
      </c>
      <c r="U42" s="16">
        <f>($S$2/$U$2)*L42</f>
        <v>2414.2976933640443</v>
      </c>
      <c r="AD42" s="7">
        <v>43109</v>
      </c>
    </row>
    <row r="43" spans="1:30" x14ac:dyDescent="0.35">
      <c r="A43" s="25" t="s">
        <v>74</v>
      </c>
      <c r="B43" s="27">
        <v>43515</v>
      </c>
      <c r="C43" s="28">
        <v>0.79929398148148145</v>
      </c>
      <c r="D43" s="25" t="s">
        <v>42</v>
      </c>
      <c r="E43" s="29">
        <v>2.44</v>
      </c>
      <c r="F43" s="29">
        <v>20.464600000000001</v>
      </c>
      <c r="G43" s="29" t="s">
        <v>43</v>
      </c>
      <c r="H43" s="29">
        <v>3.3530000000000002</v>
      </c>
      <c r="I43" s="29">
        <v>5522.4607999999998</v>
      </c>
      <c r="J43" s="29" t="s">
        <v>44</v>
      </c>
      <c r="K43" s="29">
        <v>3.5830000000000002</v>
      </c>
      <c r="L43" s="29">
        <v>793.17819999999995</v>
      </c>
      <c r="O43" s="16">
        <f t="shared" ref="O43" si="6">($O$2/$M$2)*F43</f>
        <v>1.8519489810676237</v>
      </c>
      <c r="R43" s="16">
        <f t="shared" si="5"/>
        <v>530.54829862145664</v>
      </c>
      <c r="U43" s="16">
        <f>($S$2/$U$2)*L43</f>
        <v>2310.1365629214947</v>
      </c>
      <c r="AD43" s="7">
        <v>43109</v>
      </c>
    </row>
    <row r="44" spans="1:30" x14ac:dyDescent="0.35">
      <c r="A44" s="5" t="s">
        <v>41</v>
      </c>
      <c r="B44" s="7">
        <v>43515</v>
      </c>
      <c r="C44" s="8">
        <v>0.80336805555555557</v>
      </c>
      <c r="D44" s="5" t="s">
        <v>42</v>
      </c>
      <c r="E44" s="9">
        <v>2.44</v>
      </c>
      <c r="F44" s="9">
        <v>41.185400000000001</v>
      </c>
      <c r="G44" s="9" t="s">
        <v>43</v>
      </c>
      <c r="H44" s="9">
        <v>3.35</v>
      </c>
      <c r="I44" s="9">
        <v>4005.8933999999999</v>
      </c>
      <c r="J44" s="9" t="s">
        <v>44</v>
      </c>
      <c r="K44" s="9">
        <v>3.58</v>
      </c>
      <c r="L44" s="9">
        <v>1020.9714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43515</v>
      </c>
      <c r="C45" s="8">
        <v>0.80745370370370362</v>
      </c>
      <c r="D45" s="5" t="s">
        <v>42</v>
      </c>
      <c r="E45" s="9">
        <v>2.44</v>
      </c>
      <c r="F45" s="9">
        <v>41.26</v>
      </c>
      <c r="G45" s="9" t="s">
        <v>43</v>
      </c>
      <c r="H45" s="9">
        <v>3.3530000000000002</v>
      </c>
      <c r="I45" s="9">
        <v>4003.1635999999999</v>
      </c>
      <c r="J45" s="9" t="s">
        <v>44</v>
      </c>
      <c r="K45" s="9">
        <v>3.58</v>
      </c>
      <c r="L45" s="9">
        <v>1011.5309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43515</v>
      </c>
      <c r="C46" s="8">
        <v>0.81152777777777774</v>
      </c>
      <c r="D46" s="5" t="s">
        <v>42</v>
      </c>
      <c r="E46" s="9">
        <v>2.4460000000000002</v>
      </c>
      <c r="F46" s="9">
        <v>41.461199999999998</v>
      </c>
      <c r="G46" s="9" t="s">
        <v>43</v>
      </c>
      <c r="H46" s="9">
        <v>3.3559999999999999</v>
      </c>
      <c r="I46" s="9">
        <v>4006.5320000000002</v>
      </c>
      <c r="J46" s="9" t="s">
        <v>44</v>
      </c>
      <c r="K46" s="9">
        <v>3.5859999999999999</v>
      </c>
      <c r="L46" s="9">
        <v>1018.0544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43515</v>
      </c>
      <c r="C47" s="8">
        <v>0.81517361111111108</v>
      </c>
      <c r="D47" s="5" t="s">
        <v>42</v>
      </c>
      <c r="E47" s="9">
        <v>2.4430000000000001</v>
      </c>
      <c r="F47" s="9">
        <v>41.228200000000001</v>
      </c>
      <c r="G47" s="9" t="s">
        <v>43</v>
      </c>
      <c r="H47" s="9">
        <v>3.3559999999999999</v>
      </c>
      <c r="I47" s="9">
        <v>4020.6875</v>
      </c>
      <c r="J47" s="9" t="s">
        <v>44</v>
      </c>
      <c r="K47" s="9">
        <v>3.5830000000000002</v>
      </c>
      <c r="L47" s="9">
        <v>1019.7182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5" t="s">
        <v>75</v>
      </c>
      <c r="B48" s="27">
        <v>43515</v>
      </c>
      <c r="C48" s="28">
        <v>0.81881944444444443</v>
      </c>
      <c r="D48" s="25" t="s">
        <v>42</v>
      </c>
      <c r="E48" s="29">
        <v>2.4430000000000001</v>
      </c>
      <c r="F48" s="29">
        <v>21.8614</v>
      </c>
      <c r="G48" s="29" t="s">
        <v>43</v>
      </c>
      <c r="H48" s="29">
        <v>3.3559999999999999</v>
      </c>
      <c r="I48" s="29">
        <v>4500.3155999999999</v>
      </c>
      <c r="J48" s="29" t="s">
        <v>44</v>
      </c>
      <c r="K48" s="29">
        <v>3.5859999999999999</v>
      </c>
      <c r="L48" s="29">
        <v>766.85429999999997</v>
      </c>
      <c r="O48" s="22">
        <f t="shared" ref="O48:O57" si="7">($O$2/$M$2)*F48</f>
        <v>1.9783527386175028</v>
      </c>
      <c r="R48" s="22">
        <f t="shared" ref="R48:R57" si="8">($R$2/$P$2)*I48</f>
        <v>432.34979320081362</v>
      </c>
      <c r="U48" s="22">
        <f>($S$2/$U$2)*L48</f>
        <v>2233.4680363927914</v>
      </c>
      <c r="AD48" s="7">
        <v>43109</v>
      </c>
    </row>
    <row r="49" spans="1:30" x14ac:dyDescent="0.35">
      <c r="A49" s="25" t="s">
        <v>76</v>
      </c>
      <c r="B49" s="27">
        <v>43515</v>
      </c>
      <c r="C49" s="28">
        <v>0.82246527777777778</v>
      </c>
      <c r="D49" s="25" t="s">
        <v>42</v>
      </c>
      <c r="E49" s="29">
        <v>2.4430000000000001</v>
      </c>
      <c r="F49" s="29">
        <v>20.916499999999999</v>
      </c>
      <c r="G49" s="29" t="s">
        <v>43</v>
      </c>
      <c r="H49" s="29">
        <v>3.36</v>
      </c>
      <c r="I49" s="29">
        <v>5264.3374000000003</v>
      </c>
      <c r="J49" s="29" t="s">
        <v>44</v>
      </c>
      <c r="K49" s="29">
        <v>3.5859999999999999</v>
      </c>
      <c r="L49" s="29">
        <v>753.99159999999995</v>
      </c>
      <c r="O49" s="22">
        <f t="shared" si="7"/>
        <v>1.8928437820676167</v>
      </c>
      <c r="R49" s="22">
        <f t="shared" si="8"/>
        <v>505.75012699760634</v>
      </c>
      <c r="U49" s="22">
        <f>($S$2/$U$2)*L49</f>
        <v>2196.0053406607472</v>
      </c>
      <c r="AD49" s="7">
        <v>43109</v>
      </c>
    </row>
    <row r="50" spans="1:30" x14ac:dyDescent="0.35">
      <c r="A50" s="25" t="s">
        <v>77</v>
      </c>
      <c r="B50" s="27">
        <v>43515</v>
      </c>
      <c r="C50" s="28">
        <v>0.82655092592592594</v>
      </c>
      <c r="D50" s="25" t="s">
        <v>42</v>
      </c>
      <c r="E50" s="29">
        <v>2.44</v>
      </c>
      <c r="F50" s="29">
        <v>20.380199999999999</v>
      </c>
      <c r="G50" s="29" t="s">
        <v>43</v>
      </c>
      <c r="H50" s="29">
        <v>3.3530000000000002</v>
      </c>
      <c r="I50" s="29">
        <v>5441.4413999999997</v>
      </c>
      <c r="J50" s="29" t="s">
        <v>44</v>
      </c>
      <c r="K50" s="29">
        <v>3.5830000000000002</v>
      </c>
      <c r="L50" s="29">
        <v>724.37860000000001</v>
      </c>
      <c r="O50" s="22">
        <f t="shared" si="7"/>
        <v>1.844311182429873</v>
      </c>
      <c r="R50" s="22">
        <f t="shared" si="8"/>
        <v>522.76468432666047</v>
      </c>
      <c r="U50" s="22">
        <f>($S$2/$U$2)*L50</f>
        <v>2109.7572894185496</v>
      </c>
      <c r="AD50" s="7">
        <v>43109</v>
      </c>
    </row>
    <row r="51" spans="1:30" x14ac:dyDescent="0.35">
      <c r="A51" s="25" t="s">
        <v>78</v>
      </c>
      <c r="B51" s="27">
        <v>43515</v>
      </c>
      <c r="C51" s="28">
        <v>0.83019675925925929</v>
      </c>
      <c r="D51" s="25" t="s">
        <v>42</v>
      </c>
      <c r="E51" s="29">
        <v>2.44</v>
      </c>
      <c r="F51" s="29">
        <v>19.869900000000001</v>
      </c>
      <c r="G51" s="29" t="s">
        <v>43</v>
      </c>
      <c r="H51" s="29">
        <v>3.3530000000000002</v>
      </c>
      <c r="I51" s="29">
        <v>5878.2431999999999</v>
      </c>
      <c r="J51" s="29" t="s">
        <v>44</v>
      </c>
      <c r="K51" s="29">
        <v>3.5830000000000002</v>
      </c>
      <c r="L51" s="29">
        <v>731.57079999999996</v>
      </c>
      <c r="O51" s="22">
        <f t="shared" si="7"/>
        <v>1.7981314591497306</v>
      </c>
      <c r="R51" s="22">
        <f t="shared" si="8"/>
        <v>564.72866745258682</v>
      </c>
      <c r="U51" s="22">
        <f>($S$2/$U$2)*L51</f>
        <v>2130.704617758945</v>
      </c>
      <c r="AD51" s="7">
        <v>43109</v>
      </c>
    </row>
    <row r="52" spans="1:30" x14ac:dyDescent="0.35">
      <c r="A52" s="25" t="s">
        <v>79</v>
      </c>
      <c r="B52" s="27">
        <v>43515</v>
      </c>
      <c r="C52" s="28">
        <v>0.83361111111111119</v>
      </c>
      <c r="D52" s="25" t="s">
        <v>42</v>
      </c>
      <c r="E52" s="29">
        <v>2.4660000000000002</v>
      </c>
      <c r="F52" s="29">
        <v>44.244999999999997</v>
      </c>
      <c r="G52" s="29" t="s">
        <v>43</v>
      </c>
      <c r="H52" s="29">
        <v>3.38</v>
      </c>
      <c r="I52" s="29">
        <v>13849.4067</v>
      </c>
      <c r="J52" s="29" t="s">
        <v>44</v>
      </c>
      <c r="K52" s="29">
        <v>3.6059999999999999</v>
      </c>
      <c r="L52" s="29">
        <v>1501.0741</v>
      </c>
      <c r="N52" s="22">
        <f>($O$2/$M$2)*F52</f>
        <v>4.0039620939249732</v>
      </c>
      <c r="Q52" s="22">
        <f>($R$2/$P$2)*I52</f>
        <v>1330.5262685796886</v>
      </c>
      <c r="T52" s="22">
        <f>($S$2/$U$2)*L52</f>
        <v>4371.8878835354726</v>
      </c>
      <c r="AD52" s="7">
        <v>43109</v>
      </c>
    </row>
    <row r="53" spans="1:30" x14ac:dyDescent="0.35">
      <c r="A53" s="25" t="s">
        <v>80</v>
      </c>
      <c r="B53" s="27">
        <v>43515</v>
      </c>
      <c r="C53" s="28">
        <v>0.83725694444444443</v>
      </c>
      <c r="D53" s="25" t="s">
        <v>42</v>
      </c>
      <c r="E53" s="29">
        <v>2.44</v>
      </c>
      <c r="F53" s="29">
        <v>22.0442</v>
      </c>
      <c r="G53" s="29" t="s">
        <v>43</v>
      </c>
      <c r="H53" s="29">
        <v>3.35</v>
      </c>
      <c r="I53" s="29">
        <v>4589.8015999999998</v>
      </c>
      <c r="J53" s="29" t="s">
        <v>44</v>
      </c>
      <c r="K53" s="29">
        <v>3.58</v>
      </c>
      <c r="L53" s="29">
        <v>802.0462</v>
      </c>
      <c r="O53" s="24">
        <f t="shared" si="7"/>
        <v>1.9948952693163271</v>
      </c>
      <c r="R53" s="24">
        <f t="shared" si="8"/>
        <v>440.9468021737772</v>
      </c>
      <c r="U53" s="24">
        <f t="shared" ref="U52:U57" si="9">($S$2/$U$2)*L53</f>
        <v>2335.9646694428134</v>
      </c>
      <c r="AD53" s="7">
        <v>43109</v>
      </c>
    </row>
    <row r="54" spans="1:30" x14ac:dyDescent="0.35">
      <c r="A54" s="25" t="s">
        <v>81</v>
      </c>
      <c r="B54" s="27">
        <v>43516</v>
      </c>
      <c r="C54" s="28">
        <v>0.33403935185185185</v>
      </c>
      <c r="D54" s="25" t="s">
        <v>42</v>
      </c>
      <c r="E54" s="29">
        <v>2.4430000000000001</v>
      </c>
      <c r="F54" s="29">
        <v>21.198699999999999</v>
      </c>
      <c r="G54" s="29" t="s">
        <v>43</v>
      </c>
      <c r="H54" s="29">
        <v>3.3559999999999999</v>
      </c>
      <c r="I54" s="29">
        <v>4808.0685999999996</v>
      </c>
      <c r="J54" s="29" t="s">
        <v>44</v>
      </c>
      <c r="K54" s="29">
        <v>3.5830000000000002</v>
      </c>
      <c r="L54" s="29">
        <v>795.53039999999999</v>
      </c>
      <c r="O54" s="24">
        <f t="shared" si="7"/>
        <v>1.9183815400720381</v>
      </c>
      <c r="R54" s="24">
        <f t="shared" si="8"/>
        <v>461.91592983063794</v>
      </c>
      <c r="U54" s="24">
        <f t="shared" si="9"/>
        <v>2316.9873604135387</v>
      </c>
      <c r="AD54" s="7">
        <v>43109</v>
      </c>
    </row>
    <row r="55" spans="1:30" x14ac:dyDescent="0.35">
      <c r="A55" s="25" t="s">
        <v>82</v>
      </c>
      <c r="B55" s="27">
        <v>43516</v>
      </c>
      <c r="C55" s="28">
        <v>0.3374537037037037</v>
      </c>
      <c r="D55" s="25" t="s">
        <v>42</v>
      </c>
      <c r="E55" s="29">
        <v>2.4460000000000002</v>
      </c>
      <c r="F55" s="29">
        <v>21.359300000000001</v>
      </c>
      <c r="G55" s="29" t="s">
        <v>43</v>
      </c>
      <c r="H55" s="29">
        <v>3.36</v>
      </c>
      <c r="I55" s="29">
        <v>4993.7893999999997</v>
      </c>
      <c r="J55" s="29" t="s">
        <v>44</v>
      </c>
      <c r="K55" s="29">
        <v>3.5859999999999999</v>
      </c>
      <c r="L55" s="29">
        <v>764.96770000000004</v>
      </c>
      <c r="O55" s="24">
        <f t="shared" si="7"/>
        <v>1.9329150763424496</v>
      </c>
      <c r="R55" s="24">
        <f t="shared" si="8"/>
        <v>479.75831170116493</v>
      </c>
      <c r="U55" s="24">
        <f t="shared" si="9"/>
        <v>2227.9733018683078</v>
      </c>
      <c r="AD55" s="7">
        <v>43109</v>
      </c>
    </row>
    <row r="56" spans="1:30" x14ac:dyDescent="0.35">
      <c r="A56" s="25" t="s">
        <v>83</v>
      </c>
      <c r="B56" s="27">
        <v>43516</v>
      </c>
      <c r="C56" s="28">
        <v>0.34109953703703705</v>
      </c>
      <c r="D56" s="25" t="s">
        <v>42</v>
      </c>
      <c r="E56" s="29">
        <v>2.4430000000000001</v>
      </c>
      <c r="F56" s="29">
        <v>21.481999999999999</v>
      </c>
      <c r="G56" s="29" t="s">
        <v>43</v>
      </c>
      <c r="H56" s="29">
        <v>3.36</v>
      </c>
      <c r="I56" s="29">
        <v>5216.2106999999996</v>
      </c>
      <c r="J56" s="29" t="s">
        <v>44</v>
      </c>
      <c r="K56" s="29">
        <v>3.59</v>
      </c>
      <c r="L56" s="29">
        <v>753.07780000000002</v>
      </c>
      <c r="O56" s="24">
        <f t="shared" si="7"/>
        <v>1.944018842845435</v>
      </c>
      <c r="R56" s="24">
        <f t="shared" si="8"/>
        <v>501.12654708857997</v>
      </c>
      <c r="T56" s="24">
        <f>($S$2/$U$2)*L56</f>
        <v>2193.3438923365279</v>
      </c>
      <c r="AD56" s="7">
        <v>43109</v>
      </c>
    </row>
    <row r="57" spans="1:30" x14ac:dyDescent="0.35">
      <c r="A57" s="25" t="s">
        <v>84</v>
      </c>
      <c r="B57" s="27">
        <v>43516</v>
      </c>
      <c r="C57" s="28">
        <v>0.34475694444444444</v>
      </c>
      <c r="D57" s="25" t="s">
        <v>42</v>
      </c>
      <c r="E57" s="29">
        <v>2.4430000000000001</v>
      </c>
      <c r="F57" s="29">
        <v>20.614000000000001</v>
      </c>
      <c r="G57" s="29" t="s">
        <v>43</v>
      </c>
      <c r="H57" s="29">
        <v>3.3559999999999999</v>
      </c>
      <c r="I57" s="29">
        <v>5573.4917999999998</v>
      </c>
      <c r="J57" s="29" t="s">
        <v>44</v>
      </c>
      <c r="K57" s="29">
        <v>3.5859999999999999</v>
      </c>
      <c r="L57" s="29">
        <v>763.51459999999997</v>
      </c>
      <c r="M57" s="3"/>
      <c r="N57" s="2"/>
      <c r="O57" s="24">
        <f t="shared" si="7"/>
        <v>1.8654689705993761</v>
      </c>
      <c r="P57" s="3"/>
      <c r="Q57" s="2"/>
      <c r="R57" s="24">
        <f t="shared" si="8"/>
        <v>535.45089751848298</v>
      </c>
      <c r="S57" s="3"/>
      <c r="U57" s="24">
        <f t="shared" si="9"/>
        <v>2223.7411388567912</v>
      </c>
      <c r="AD57" s="7">
        <v>43109</v>
      </c>
    </row>
    <row r="58" spans="1:30" x14ac:dyDescent="0.35">
      <c r="A58" s="5" t="s">
        <v>41</v>
      </c>
      <c r="B58" s="7">
        <v>43516</v>
      </c>
      <c r="C58" s="8">
        <v>0.34840277777777778</v>
      </c>
      <c r="D58" s="5" t="s">
        <v>42</v>
      </c>
      <c r="E58" s="9">
        <v>2.44</v>
      </c>
      <c r="F58" s="9">
        <v>41.892200000000003</v>
      </c>
      <c r="G58" s="9" t="s">
        <v>43</v>
      </c>
      <c r="H58" s="9">
        <v>3.3530000000000002</v>
      </c>
      <c r="I58" s="9">
        <v>4025.0569999999998</v>
      </c>
      <c r="J58" s="9" t="s">
        <v>44</v>
      </c>
      <c r="K58" s="9">
        <v>3.5830000000000002</v>
      </c>
      <c r="L58" s="9">
        <v>1011.3768</v>
      </c>
      <c r="AD58" s="7">
        <v>43109</v>
      </c>
    </row>
    <row r="59" spans="1:30" x14ac:dyDescent="0.35">
      <c r="A59" s="5" t="s">
        <v>41</v>
      </c>
      <c r="B59" s="7">
        <v>43516</v>
      </c>
      <c r="C59" s="8">
        <v>0.35206018518518517</v>
      </c>
      <c r="D59" s="5" t="s">
        <v>42</v>
      </c>
      <c r="E59" s="9">
        <v>2.4460000000000002</v>
      </c>
      <c r="F59" s="9">
        <v>41.912599999999998</v>
      </c>
      <c r="G59" s="9" t="s">
        <v>43</v>
      </c>
      <c r="H59" s="9">
        <v>3.36</v>
      </c>
      <c r="I59" s="9">
        <v>4020.2930999999999</v>
      </c>
      <c r="J59" s="9" t="s">
        <v>44</v>
      </c>
      <c r="K59" s="9">
        <v>3.5859999999999999</v>
      </c>
      <c r="L59" s="9">
        <v>1015.502</v>
      </c>
    </row>
    <row r="60" spans="1:30" x14ac:dyDescent="0.35">
      <c r="A60" s="5" t="s">
        <v>41</v>
      </c>
      <c r="B60" s="7">
        <v>43516</v>
      </c>
      <c r="C60" s="8">
        <v>0.35613425925925929</v>
      </c>
      <c r="D60" s="5" t="s">
        <v>42</v>
      </c>
      <c r="E60" s="9">
        <v>2.4430000000000001</v>
      </c>
      <c r="F60" s="9">
        <v>41.150199999999998</v>
      </c>
      <c r="G60" s="9" t="s">
        <v>43</v>
      </c>
      <c r="H60" s="9">
        <v>3.3559999999999999</v>
      </c>
      <c r="I60" s="9">
        <v>4003.7028</v>
      </c>
      <c r="J60" s="9" t="s">
        <v>44</v>
      </c>
      <c r="K60" s="9">
        <v>3.5830000000000002</v>
      </c>
      <c r="L60" s="9">
        <v>1005.6662</v>
      </c>
    </row>
    <row r="61" spans="1:30" x14ac:dyDescent="0.35">
      <c r="A61" s="5" t="s">
        <v>41</v>
      </c>
      <c r="B61" s="7">
        <v>43516</v>
      </c>
      <c r="C61" s="8">
        <v>0.36030092592592594</v>
      </c>
      <c r="D61" s="5" t="s">
        <v>42</v>
      </c>
      <c r="E61" s="9">
        <v>2.4430000000000001</v>
      </c>
      <c r="F61" s="9">
        <v>41.529400000000003</v>
      </c>
      <c r="G61" s="9" t="s">
        <v>43</v>
      </c>
      <c r="H61" s="9">
        <v>3.3559999999999999</v>
      </c>
      <c r="I61" s="9">
        <v>3989.2222000000002</v>
      </c>
      <c r="J61" s="9" t="s">
        <v>44</v>
      </c>
      <c r="K61" s="9">
        <v>3.5859999999999999</v>
      </c>
      <c r="L61" s="9">
        <v>1016.0442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2020-04-18T15:43:27Z</dcterms:modified>
</cp:coreProperties>
</file>