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B828BA44-555D-4CF4-831E-8713677650DB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T41" i="1"/>
  <c r="U24" i="1"/>
  <c r="U8" i="1"/>
  <c r="R13" i="1"/>
  <c r="Q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N36" i="1"/>
  <c r="O24" i="1"/>
  <c r="N10" i="1"/>
  <c r="O6" i="1"/>
  <c r="O9" i="1"/>
  <c r="O25" i="1"/>
  <c r="O29" i="1"/>
  <c r="O37" i="1"/>
  <c r="O41" i="1"/>
  <c r="O49" i="1"/>
  <c r="O53" i="1"/>
  <c r="N57" i="1"/>
  <c r="R6" i="1"/>
  <c r="R56" i="1"/>
  <c r="R54" i="1"/>
  <c r="R52" i="1"/>
  <c r="R50" i="1"/>
  <c r="R42" i="1"/>
  <c r="R40" i="1"/>
  <c r="R38" i="1"/>
  <c r="Q36" i="1"/>
  <c r="R34" i="1"/>
  <c r="R28" i="1"/>
  <c r="R26" i="1"/>
  <c r="R22" i="1"/>
  <c r="R20" i="1"/>
  <c r="R14" i="1"/>
  <c r="R12" i="1"/>
  <c r="Q10" i="1"/>
  <c r="R8" i="1"/>
  <c r="Q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T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<sst xmlns="http://schemas.openxmlformats.org/spreadsheetml/2006/main" count="281" uniqueCount="85">
  <si>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</si>
  <si>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</si>
  <si>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</si>
  <si>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</si>
  <si>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</si>
  <si>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</si>
  <si>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</si>
  <si>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</si>
  <si>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</si>
  <si>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</si>
  <si>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</si>
  <si>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</si>
  <si>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</si>
  <si>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</si>
  <si>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</si>
  <si>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</si>
  <si>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</si>
  <si>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</si>
  <si>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</si>
  <si>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</si>
  <si>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</si>
  <si>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</si>
  <si>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</si>
  <si>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</si>
  <si>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</si>
  <si>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</si>
  <si>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</si>
  <si>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</si>
  <si>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</si>
  <si>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</si>
  <si>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</si>
  <si>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</si>
  <si>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</si>
  <si>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</si>
  <si>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</si>
  <si>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</si>
  <si>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</si>
  <si>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</si>
  <si>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</si>
  <si>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</si>
  <si>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</si>
  <si>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</si>
  <si>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</si>
  <si>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</si>
  <si>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</si>
  <si>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</si>
  <si>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</si>
  <si>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</si>
  <si>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</si>
  <si>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</si>
  <si>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</si>
  <si>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</si>
  <si>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</si>
  <si>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</si>
  <si>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</si>
  <si>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</si>
  <si>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</si>
  <si>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</si>
  <si>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</si>
  <si>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</si>
  <si>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</si>
  <si>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</si>
  <si>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</si>
  <si>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</si>
  <si>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</si>
  <si>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</si>
  <si>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</si>
  <si>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</si>
  <si>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</si>
  <si>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</si>
  <si>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</si>
  <si>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</si>
  <si>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</si>
  <si>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</si>
  <si>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</si>
  <si>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</si>
  <si>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</si>
  <si>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</si>
  <si>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</si>
  <si>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</si>
  <si>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A1 1</t>
  </si>
  <si>
    <t>A1 2</t>
  </si>
  <si>
    <t>A1 3</t>
  </si>
  <si>
    <t>A1 4</t>
  </si>
  <si>
    <t>A1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</si>
</sst>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60" zoomScaleNormal="60" workbookViewId="0">
      <selection activeCell="Q57" sqref="Q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43516</v>
      </c>
      <c r="C2" s="29">
        <v>0.34840277777777778</v>
      </c>
      <c r="D2" s="27" t="s">
        <v>42</v>
      </c>
      <c r="E2" s="30">
        <v>2.44</v>
      </c>
      <c r="F2" s="30">
        <v>41.892200000000003</v>
      </c>
      <c r="G2" s="30" t="s">
        <v>43</v>
      </c>
      <c r="H2" s="30">
        <v>3.3530000000000002</v>
      </c>
      <c r="I2" s="30">
        <v>4025.0569999999998</v>
      </c>
      <c r="J2" s="30" t="s">
        <v>44</v>
      </c>
      <c r="K2" s="30">
        <v>3.5830000000000002</v>
      </c>
      <c r="L2" s="30">
        <v>1011.3768</v>
      </c>
      <c r="M2" s="4">
        <f>AVERAGE(F2:F5,F16:F19,F30:F33,F44:F47,F58:F61)</f>
        <v>41.373370000000001</v>
      </c>
      <c r="N2" s="4">
        <f>STDEV(F2:F5,F16:F19,F30:F33,F44:F47,G58:G61)</f>
        <v>0.2538005647485182</v>
      </c>
      <c r="O2" s="4">
        <v>3.9420000000000002</v>
      </c>
      <c r="P2" s="4">
        <f>AVERAGE(I2:I5,I16:I19,I30:I33,I44:I47,I58:I61)</f>
        <v>3989.8218599999991</v>
      </c>
      <c r="Q2" s="4">
        <f>STDEV(I2:I5,I16:I19,I30:I33,I44:I47,I58:I61)</f>
        <v>16.076728764449662</v>
      </c>
      <c r="R2" s="4">
        <v>407.1</v>
      </c>
      <c r="S2" s="4">
        <f>AVERAGE(L2:L5,L16:L19,L30:L33,L44:L47,L58:L61)</f>
        <v>1005.14915</v>
      </c>
      <c r="T2" s="4">
        <f>STDEV(L2:L5,L16:L19,L30:L33,L44:L47,L58:L61)</f>
        <v>7.4623654059624593</v>
      </c>
      <c r="U2" s="4">
        <v>364</v>
      </c>
      <c r="AD2" s="7">
        <v>43502</v>
      </c>
      <c r="AE2" s="6">
        <f>(N2/M2)^2</f>
        <v>3.7630793323706651E-5</v>
      </c>
      <c r="AF2" s="6">
        <f>(T2/S2)^2</f>
        <v>5.5117816265097175E-5</v>
      </c>
      <c r="AG2" s="6">
        <f>(T2/S2)^2</f>
        <v>5.5117816265097175E-5</v>
      </c>
    </row>
    <row r="3" spans="1:33" x14ac:dyDescent="0.35">
      <c r="A3" s="27" t="s">
        <v>41</v>
      </c>
      <c r="B3" s="28">
        <v>43516</v>
      </c>
      <c r="C3" s="29">
        <v>0.35206018518518517</v>
      </c>
      <c r="D3" s="27" t="s">
        <v>42</v>
      </c>
      <c r="E3" s="30">
        <v>2.4460000000000002</v>
      </c>
      <c r="F3" s="30">
        <v>41.912599999999998</v>
      </c>
      <c r="G3" s="30" t="s">
        <v>43</v>
      </c>
      <c r="H3" s="30">
        <v>3.36</v>
      </c>
      <c r="I3" s="30">
        <v>4020.2930999999999</v>
      </c>
      <c r="J3" s="30" t="s">
        <v>44</v>
      </c>
      <c r="K3" s="30">
        <v>3.5859999999999999</v>
      </c>
      <c r="L3" s="30">
        <v>1015.502</v>
      </c>
      <c r="M3" s="5"/>
      <c r="N3" s="4"/>
      <c r="O3" s="5"/>
      <c r="P3" s="5"/>
      <c r="Q3" s="4"/>
      <c r="R3" s="4"/>
      <c r="S3" s="5"/>
      <c r="T3" s="4"/>
      <c r="U3" s="4"/>
      <c r="AD3" s="28">
        <v>43502</v>
      </c>
    </row>
    <row r="4" spans="1:33" x14ac:dyDescent="0.35">
      <c r="A4" s="27" t="s">
        <v>41</v>
      </c>
      <c r="B4" s="28">
        <v>43516</v>
      </c>
      <c r="C4" s="29">
        <v>0.35613425925925929</v>
      </c>
      <c r="D4" s="27" t="s">
        <v>42</v>
      </c>
      <c r="E4" s="30">
        <v>2.4430000000000001</v>
      </c>
      <c r="F4" s="30">
        <v>41.150199999999998</v>
      </c>
      <c r="G4" s="30" t="s">
        <v>43</v>
      </c>
      <c r="H4" s="30">
        <v>3.3559999999999999</v>
      </c>
      <c r="I4" s="30">
        <v>4003.7028</v>
      </c>
      <c r="J4" s="30" t="s">
        <v>44</v>
      </c>
      <c r="K4" s="30">
        <v>3.5830000000000002</v>
      </c>
      <c r="L4" s="30">
        <v>1005.6662</v>
      </c>
      <c r="M4" s="5"/>
      <c r="N4" s="4"/>
      <c r="O4" s="5"/>
      <c r="P4" s="5"/>
      <c r="Q4" s="4"/>
      <c r="R4" s="4"/>
      <c r="S4" s="5"/>
      <c r="T4" s="4"/>
      <c r="U4" s="4"/>
      <c r="AD4" s="28">
        <v>43502</v>
      </c>
    </row>
    <row r="5" spans="1:33" x14ac:dyDescent="0.35">
      <c r="A5" s="27" t="s">
        <v>41</v>
      </c>
      <c r="B5" s="28">
        <v>43516</v>
      </c>
      <c r="C5" s="29">
        <v>0.36030092592592594</v>
      </c>
      <c r="D5" s="27" t="s">
        <v>42</v>
      </c>
      <c r="E5" s="30">
        <v>2.4430000000000001</v>
      </c>
      <c r="F5" s="30">
        <v>41.529400000000003</v>
      </c>
      <c r="G5" s="30" t="s">
        <v>43</v>
      </c>
      <c r="H5" s="30">
        <v>3.3559999999999999</v>
      </c>
      <c r="I5" s="30">
        <v>3989.2222000000002</v>
      </c>
      <c r="J5" s="30" t="s">
        <v>44</v>
      </c>
      <c r="K5" s="30">
        <v>3.5859999999999999</v>
      </c>
      <c r="L5" s="30">
        <v>1016.0442</v>
      </c>
      <c r="M5" s="5"/>
      <c r="N5" s="4"/>
      <c r="O5" s="5"/>
      <c r="P5" s="5"/>
      <c r="Q5" s="4"/>
      <c r="R5" s="4"/>
      <c r="S5" s="5"/>
      <c r="T5" s="4"/>
      <c r="U5" s="4"/>
      <c r="AD5" s="28">
        <v>43502</v>
      </c>
    </row>
    <row r="6" spans="1:33" x14ac:dyDescent="0.35">
      <c r="A6" s="31" t="s">
        <v>80</v>
      </c>
      <c r="B6" s="32">
        <v>43516</v>
      </c>
      <c r="C6" s="33">
        <v>0.36394675925925929</v>
      </c>
      <c r="D6" s="31" t="s">
        <v>42</v>
      </c>
      <c r="E6" s="34">
        <v>2.4430000000000001</v>
      </c>
      <c r="F6" s="34">
        <v>20.7942</v>
      </c>
      <c r="G6" s="34" t="s">
        <v>43</v>
      </c>
      <c r="H6" s="34">
        <v>3.3559999999999999</v>
      </c>
      <c r="I6" s="34">
        <v>3924.5526</v>
      </c>
      <c r="J6" s="34" t="s">
        <v>44</v>
      </c>
      <c r="K6" s="34">
        <v>3.5830000000000002</v>
      </c>
      <c r="L6" s="34">
        <v>813.85379999999998</v>
      </c>
      <c r="O6" s="10">
        <f>($O$2/$M$2)*F6</f>
        <v>1.9812438870703546</v>
      </c>
      <c r="R6" s="10">
        <f t="shared" ref="R6:R15" si="0">($R$2/$P$2)*I6</f>
        <v>400.44027516055576</v>
      </c>
      <c r="U6" s="10">
        <f t="shared" ref="U6:U15" si="1">($S$2/$U$2)*L6</f>
        <v>2247.3748771820606</v>
      </c>
      <c r="V6" s="3">
        <v>0</v>
      </c>
      <c r="W6" s="11" t="s">
        <v>33</v>
      </c>
      <c r="X6" s="2">
        <f>SLOPE(O6:O10,$V$6:$V$10)</f>
        <v>-2.5173579527121028E-3</v>
      </c>
      <c r="Y6" s="2">
        <f>RSQ(O6:O10,$V$6:$V$10)</f>
        <v>0.15519961236494192</v>
      </c>
      <c r="Z6" s="2">
        <f>SLOPE($R6:$R10,$V$6:$V$10)</f>
        <v>2.1315592480362038</v>
      </c>
      <c r="AA6" s="2">
        <f>RSQ(R6:R10,$V$6:$V$10)</f>
        <v>0.26658817605314428</v>
      </c>
      <c r="AB6" s="2">
        <f>SLOPE(U6:U10,$V$6:$V$10)</f>
        <v>2.5065023280520609</v>
      </c>
      <c r="AC6" s="2">
        <f>RSQ(U6:U10,$V$6:$V$10)</f>
        <v>0.18738983398021647</v>
      </c>
      <c r="AD6" s="28">
        <v>43502</v>
      </c>
      <c r="AE6" s="2"/>
    </row>
    <row r="7" spans="1:33" x14ac:dyDescent="0.35">
      <c r="A7" s="31" t="s">
        <v>81</v>
      </c>
      <c r="B7" s="32">
        <v>43516</v>
      </c>
      <c r="C7" s="33">
        <v>0.36759259259259264</v>
      </c>
      <c r="D7" s="31" t="s">
        <v>42</v>
      </c>
      <c r="E7" s="34">
        <v>2.4430000000000001</v>
      </c>
      <c r="F7" s="34">
        <v>20.423500000000001</v>
      </c>
      <c r="G7" s="34" t="s">
        <v>43</v>
      </c>
      <c r="H7" s="34">
        <v>3.3559999999999999</v>
      </c>
      <c r="I7" s="34">
        <v>4118.4285</v>
      </c>
      <c r="J7" s="34" t="s">
        <v>44</v>
      </c>
      <c r="K7" s="34">
        <v>3.5859999999999999</v>
      </c>
      <c r="L7" s="34">
        <v>809.70439999999996</v>
      </c>
      <c r="O7" s="10">
        <f>($O$2/$M$2)*F7</f>
        <v>1.9459240811178786</v>
      </c>
      <c r="R7" s="10">
        <f t="shared" si="0"/>
        <v>420.22233101655331</v>
      </c>
      <c r="U7" s="10">
        <f t="shared" si="1"/>
        <v>2235.9167291518133</v>
      </c>
      <c r="V7" s="3">
        <v>10</v>
      </c>
      <c r="W7" s="13" t="s">
        <v>34</v>
      </c>
      <c r="X7" s="2">
        <f>SLOPE($O11:$O15,$V$6:$V$10)</f>
        <v>3.6996710686124643E-4</v>
      </c>
      <c r="Y7" s="2">
        <f>RSQ(O11:O15,$V$6:$V$10)</f>
        <v>7.8891616171256909E-2</v>
      </c>
      <c r="Z7" s="2">
        <f>SLOPE($R11:$R15,$V$6:$V$10)</f>
        <v>9.5751338131179857E-3</v>
      </c>
      <c r="AA7" s="2">
        <f>RSQ(R11:R15,$V$6:$V$10)</f>
        <v>1.4314434799586838E-3</v>
      </c>
      <c r="AB7" s="2">
        <f>SLOPE(U11:U15,$V$6:$V$10)</f>
        <v>-2.12736503918984</v>
      </c>
      <c r="AC7" s="2">
        <f>RSQ(U11:U15,$V$6:$V$10)</f>
        <v>0.7622737813916538</v>
      </c>
      <c r="AD7" s="28">
        <v>43502</v>
      </c>
      <c r="AE7" s="2"/>
    </row>
    <row r="8" spans="1:33" x14ac:dyDescent="0.35">
      <c r="A8" s="31" t="s">
        <v>82</v>
      </c>
      <c r="B8" s="32">
        <v>43516</v>
      </c>
      <c r="C8" s="33">
        <v>0.37166666666666665</v>
      </c>
      <c r="D8" s="31" t="s">
        <v>42</v>
      </c>
      <c r="E8" s="34">
        <v>2.44</v>
      </c>
      <c r="F8" s="34">
        <v>18.854199999999999</v>
      </c>
      <c r="G8" s="34" t="s">
        <v>43</v>
      </c>
      <c r="H8" s="34">
        <v>3.3530000000000002</v>
      </c>
      <c r="I8" s="34">
        <v>5112.0703999999996</v>
      </c>
      <c r="J8" s="34" t="s">
        <v>44</v>
      </c>
      <c r="K8" s="34">
        <v>3.58</v>
      </c>
      <c r="L8" s="34">
        <v>868.69920000000002</v>
      </c>
      <c r="O8" s="10">
        <f>($O$2/$M$2)*F8</f>
        <v>1.7964032516568023</v>
      </c>
      <c r="R8" s="10">
        <f>($R$2/$P$2)*I8</f>
        <v>521.60821532016985</v>
      </c>
      <c r="U8" s="10">
        <f t="shared" si="1"/>
        <v>2398.8248969386814</v>
      </c>
      <c r="V8" s="3">
        <v>20</v>
      </c>
      <c r="W8" s="15" t="s">
        <v>35</v>
      </c>
      <c r="X8" s="2">
        <f>SLOPE($O20:$O24,$V$6:$V$10)</f>
        <v>3.8959451453918881E-4</v>
      </c>
      <c r="Y8" s="2">
        <f>RSQ(O20:O24,$V$6:$V$10)</f>
        <v>0.14708398637348799</v>
      </c>
      <c r="Z8" s="2">
        <f>SLOPE($R20:$R24,$V$6:$V$10)</f>
        <v>0.85894160191903834</v>
      </c>
      <c r="AA8" s="2">
        <f>RSQ(R20:R24,$V$6:$V$10)</f>
        <v>0.84677410158504263</v>
      </c>
      <c r="AB8" s="2">
        <f>SLOPE($U20:$U24,$V$6:$V$10)</f>
        <v>0.91284505698120744</v>
      </c>
      <c r="AC8" s="2">
        <f>RSQ(U20:U24,$V$6:$V$10)</f>
        <v>0.9611808952432559</v>
      </c>
      <c r="AD8" s="28">
        <v>43502</v>
      </c>
      <c r="AE8" s="2"/>
    </row>
    <row r="9" spans="1:33" x14ac:dyDescent="0.35">
      <c r="A9" s="31" t="s">
        <v>83</v>
      </c>
      <c r="B9" s="32">
        <v>43516</v>
      </c>
      <c r="C9" s="33">
        <v>0.37532407407407403</v>
      </c>
      <c r="D9" s="31" t="s">
        <v>42</v>
      </c>
      <c r="E9" s="34">
        <v>2.44</v>
      </c>
      <c r="F9" s="34">
        <v>20.436599999999999</v>
      </c>
      <c r="G9" s="34" t="s">
        <v>43</v>
      </c>
      <c r="H9" s="34">
        <v>3.35</v>
      </c>
      <c r="I9" s="34">
        <v>4289.6902</v>
      </c>
      <c r="J9" s="34" t="s">
        <v>44</v>
      </c>
      <c r="K9" s="34">
        <v>3.5760000000000001</v>
      </c>
      <c r="L9" s="34">
        <v>824.44529999999997</v>
      </c>
      <c r="O9" s="10">
        <f t="shared" ref="O9:O15" si="2">($O$2/$M$2)*F9</f>
        <v>1.94717223180031</v>
      </c>
      <c r="R9" s="10">
        <f>($R$2/$P$2)*I9</f>
        <v>437.69695532722369</v>
      </c>
      <c r="U9" s="10">
        <f t="shared" si="1"/>
        <v>2276.6222321881733</v>
      </c>
      <c r="V9" s="3">
        <v>30</v>
      </c>
      <c r="W9" s="18" t="s">
        <v>36</v>
      </c>
      <c r="X9" s="2">
        <f>SLOPE($O25:$O29,$V$6:$V$10)</f>
        <v>-1.0303436244134901E-3</v>
      </c>
      <c r="Y9" s="2">
        <f>RSQ(O25:O29,$V$6:$V$10)</f>
        <v>0.28763385278188663</v>
      </c>
      <c r="Z9" s="2">
        <f>SLOPE($R25:$R29,$V$6:$V$10)</f>
        <v>2.2884335133699425</v>
      </c>
      <c r="AA9" s="2">
        <f>RSQ(R25:R29,$V$6:$V$10)</f>
        <v>0.9295478481201942</v>
      </c>
      <c r="AB9" s="2">
        <f>SLOPE(U25:U29,$V$6:$V$10)</f>
        <v>-0.50284243068007528</v>
      </c>
      <c r="AC9" s="2">
        <f>RSQ(U25:U29,$V$6:$V$10)</f>
        <v>0.28725100952362115</v>
      </c>
      <c r="AD9" s="28">
        <v>43502</v>
      </c>
      <c r="AE9" s="2"/>
    </row>
    <row r="10" spans="1:33" x14ac:dyDescent="0.35">
      <c r="A10" s="31" t="s">
        <v>84</v>
      </c>
      <c r="B10" s="32">
        <v>43516</v>
      </c>
      <c r="C10" s="33">
        <v>0.37873842592592594</v>
      </c>
      <c r="D10" s="31" t="s">
        <v>42</v>
      </c>
      <c r="E10" s="34">
        <v>2.46</v>
      </c>
      <c r="F10" s="34">
        <v>40.796199999999999</v>
      </c>
      <c r="G10" s="34" t="s">
        <v>43</v>
      </c>
      <c r="H10" s="34">
        <v>3.3730000000000002</v>
      </c>
      <c r="I10" s="34">
        <v>8411.9892999999993</v>
      </c>
      <c r="J10" s="34" t="s">
        <v>44</v>
      </c>
      <c r="K10" s="34">
        <v>3.6</v>
      </c>
      <c r="L10" s="34">
        <v>1468.9818</v>
      </c>
      <c r="N10" s="10">
        <f>($O$2/$M$2)*F10</f>
        <v>3.8870080053909071</v>
      </c>
      <c r="Q10" s="10">
        <f>($R$2/$P$2)*I10</f>
        <v>858.31422158532177</v>
      </c>
      <c r="T10" s="10">
        <f>($S$2/$U$2)*L10</f>
        <v>4056.4445264710716</v>
      </c>
      <c r="V10" s="3">
        <v>40</v>
      </c>
      <c r="W10" s="20" t="s">
        <v>37</v>
      </c>
      <c r="X10" s="2">
        <f>SLOPE($O34:$O38,$V$6:$V$10)</f>
        <v>2.7802318254471547E-4</v>
      </c>
      <c r="Y10" s="2">
        <f>RSQ(O34:O38,$V$6:$V$10)</f>
        <v>0.12145945360517568</v>
      </c>
      <c r="Z10" s="2">
        <f>SLOPE($R34:$R38,$V$6:$V$10)</f>
        <v>1.4825955288891013</v>
      </c>
      <c r="AA10" s="2">
        <f>RSQ(R34:R38,$V$6:$V$10)</f>
        <v>0.85838678387852041</v>
      </c>
      <c r="AB10" s="2">
        <f>SLOPE(U34:U38,$V$6:$V$10)</f>
        <v>-0.71249610901922555</v>
      </c>
      <c r="AC10" s="2">
        <f>RSQ(U34:U38,$V$6:$V$10)</f>
        <v>0.12760553038069919</v>
      </c>
      <c r="AD10" s="28">
        <v>43502</v>
      </c>
      <c r="AE10" s="2"/>
    </row>
    <row r="11" spans="1:33" x14ac:dyDescent="0.35">
      <c r="A11" s="31" t="s">
        <v>45</v>
      </c>
      <c r="B11" s="32">
        <v>43516</v>
      </c>
      <c r="C11" s="33">
        <v>0.38239583333333332</v>
      </c>
      <c r="D11" s="31" t="s">
        <v>42</v>
      </c>
      <c r="E11" s="34">
        <v>2.4430000000000001</v>
      </c>
      <c r="F11" s="34">
        <v>20.2239</v>
      </c>
      <c r="G11" s="34" t="s">
        <v>43</v>
      </c>
      <c r="H11" s="34">
        <v>3.3530000000000002</v>
      </c>
      <c r="I11" s="34">
        <v>4005.924</v>
      </c>
      <c r="J11" s="34" t="s">
        <v>44</v>
      </c>
      <c r="K11" s="34">
        <v>3.5830000000000002</v>
      </c>
      <c r="L11" s="34">
        <v>820.15560000000005</v>
      </c>
      <c r="O11" s="12">
        <f t="shared" si="2"/>
        <v>1.9269064569794532</v>
      </c>
      <c r="R11" s="12">
        <f>($R$2/$P$2)*I11</f>
        <v>408.74297590820265</v>
      </c>
      <c r="U11" s="12">
        <f t="shared" si="1"/>
        <v>2264.7766599113738</v>
      </c>
      <c r="V11" s="3"/>
      <c r="W11" s="21" t="s">
        <v>38</v>
      </c>
      <c r="X11" s="2">
        <f>SLOPE($O39:$O43,$V$6:$V$10)</f>
        <v>-2.2926908298743841E-3</v>
      </c>
      <c r="Y11" s="2">
        <f>RSQ(O39:O43,$V$6:$V$10)</f>
        <v>0.97782124989957109</v>
      </c>
      <c r="Z11" s="2">
        <f>SLOPE($R39:$R43,$V$6:$V$10)</f>
        <v>2.2969766689282713</v>
      </c>
      <c r="AA11" s="2">
        <f>RSQ(R39:R43,$V$6:$V$10)</f>
        <v>0.9852816958012649</v>
      </c>
      <c r="AB11" s="2">
        <f>SLOPE($U39:$U43,$V$6:$V$10)</f>
        <v>-0.63503335089890245</v>
      </c>
      <c r="AC11" s="2">
        <f>RSQ(U39:U43,$V$6:$V$10)</f>
        <v>0.75572738791455984</v>
      </c>
      <c r="AD11" s="28">
        <v>43502</v>
      </c>
      <c r="AE11" s="2"/>
    </row>
    <row r="12" spans="1:33" x14ac:dyDescent="0.35">
      <c r="A12" s="31" t="s">
        <v>46</v>
      </c>
      <c r="B12" s="32">
        <v>43516</v>
      </c>
      <c r="C12" s="33">
        <v>0.38604166666666667</v>
      </c>
      <c r="D12" s="31" t="s">
        <v>42</v>
      </c>
      <c r="E12" s="34">
        <v>2.4460000000000002</v>
      </c>
      <c r="F12" s="34">
        <v>20.286000000000001</v>
      </c>
      <c r="G12" s="34" t="s">
        <v>43</v>
      </c>
      <c r="H12" s="34">
        <v>3.3559999999999999</v>
      </c>
      <c r="I12" s="34">
        <v>4059.0925999999999</v>
      </c>
      <c r="J12" s="34" t="s">
        <v>44</v>
      </c>
      <c r="K12" s="34">
        <v>3.5859999999999999</v>
      </c>
      <c r="L12" s="34">
        <v>803.60140000000001</v>
      </c>
      <c r="O12" s="12">
        <f t="shared" si="2"/>
        <v>1.9328232628862481</v>
      </c>
      <c r="R12" s="12">
        <f t="shared" si="0"/>
        <v>414.16801437345384</v>
      </c>
      <c r="U12" s="12">
        <f t="shared" si="1"/>
        <v>2219.0639124967311</v>
      </c>
      <c r="V12" s="3"/>
      <c r="W12" s="23" t="s">
        <v>39</v>
      </c>
      <c r="X12" s="2">
        <f>SLOPE($O48:$O52,$V$6:$V$10)</f>
        <v>-3.1078951992549817E-3</v>
      </c>
      <c r="Y12" s="2">
        <f>RSQ(O48:O52,$V$6:$V$10)</f>
        <v>0.95324797104503456</v>
      </c>
      <c r="Z12" s="2">
        <f>SLOPE($R48:$R52,$V$6:$V$10)</f>
        <v>2.8723491351064969</v>
      </c>
      <c r="AA12" s="2">
        <f>RSQ(R48:R52,$V$6:$V$10)</f>
        <v>0.96964907263310351</v>
      </c>
      <c r="AB12" s="2">
        <f>SLOPE(U48:U52,$V$6:$V$10)</f>
        <v>0.73488829159437496</v>
      </c>
      <c r="AC12" s="2">
        <f>RSQ(U48:U52,$V$6:$V$10)</f>
        <v>0.17497968717239507</v>
      </c>
      <c r="AD12" s="28">
        <v>43502</v>
      </c>
      <c r="AE12" s="2"/>
    </row>
    <row r="13" spans="1:33" x14ac:dyDescent="0.35">
      <c r="A13" s="31" t="s">
        <v>47</v>
      </c>
      <c r="B13" s="32">
        <v>43516</v>
      </c>
      <c r="C13" s="33">
        <v>0.39012731481481483</v>
      </c>
      <c r="D13" s="31" t="s">
        <v>42</v>
      </c>
      <c r="E13" s="34">
        <v>2.4430000000000001</v>
      </c>
      <c r="F13" s="34">
        <v>20.0412</v>
      </c>
      <c r="G13" s="34" t="s">
        <v>43</v>
      </c>
      <c r="H13" s="34">
        <v>3.3559999999999999</v>
      </c>
      <c r="I13" s="34">
        <v>4095.9283</v>
      </c>
      <c r="J13" s="34" t="s">
        <v>44</v>
      </c>
      <c r="K13" s="34">
        <v>3.5859999999999999</v>
      </c>
      <c r="L13" s="34">
        <v>810.08019999999999</v>
      </c>
      <c r="O13" s="12">
        <f>($O$2/$M$2)*F13</f>
        <v>1.9094990425000429</v>
      </c>
      <c r="R13" s="12">
        <f>($R$2/$P$2)*I13</f>
        <v>417.92653141912467</v>
      </c>
      <c r="U13" s="12">
        <f t="shared" si="1"/>
        <v>2236.9544628072254</v>
      </c>
      <c r="V13" s="3"/>
      <c r="W13" s="25" t="s">
        <v>40</v>
      </c>
      <c r="X13" s="2">
        <f>SLOPE($O53:$O57,$V$6:$V$10)</f>
        <v>-2.8907550919830814E-3</v>
      </c>
      <c r="Y13" s="2">
        <f>RSQ(O53:O57,$V$6:$V$10)</f>
        <v>0.79820139009033897</v>
      </c>
      <c r="Z13" s="2">
        <f>SLOPE($R53:$R57,$V$6:$V$10)</f>
        <v>2.2680666868420047</v>
      </c>
      <c r="AA13" s="2">
        <f>RSQ(R53:R57,$V$6:$V$10)</f>
        <v>0.99176275956188209</v>
      </c>
      <c r="AB13" s="2">
        <f>SLOPE(U53:U57,$V$6:$V$10)</f>
        <v>0.11400158656208077</v>
      </c>
      <c r="AC13" s="2">
        <f>RSQ(U53:U57,$V$6:$V$10)</f>
        <v>5.4833861971163127E-2</v>
      </c>
      <c r="AD13" s="28">
        <v>43502</v>
      </c>
      <c r="AE13" s="2"/>
    </row>
    <row r="14" spans="1:33" x14ac:dyDescent="0.35">
      <c r="A14" s="31" t="s">
        <v>48</v>
      </c>
      <c r="B14" s="32">
        <v>43516</v>
      </c>
      <c r="C14" s="33">
        <v>0.39377314814814812</v>
      </c>
      <c r="D14" s="31" t="s">
        <v>42</v>
      </c>
      <c r="E14" s="34">
        <v>2.4430000000000001</v>
      </c>
      <c r="F14" s="34">
        <v>20.012899999999998</v>
      </c>
      <c r="G14" s="34" t="s">
        <v>43</v>
      </c>
      <c r="H14" s="34">
        <v>3.3559999999999999</v>
      </c>
      <c r="I14" s="34">
        <v>4065.7004000000002</v>
      </c>
      <c r="J14" s="34" t="s">
        <v>44</v>
      </c>
      <c r="K14" s="34">
        <v>3.5830000000000002</v>
      </c>
      <c r="L14" s="34">
        <v>802.64679999999998</v>
      </c>
      <c r="O14" s="12">
        <f t="shared" si="2"/>
        <v>1.9068026559112781</v>
      </c>
      <c r="R14" s="12">
        <f>($R$2/$P$2)*I14</f>
        <v>414.84223880612063</v>
      </c>
      <c r="U14" s="12">
        <f>($S$2/$U$2)*L14</f>
        <v>2216.427881236868</v>
      </c>
      <c r="AD14" s="28">
        <v>43502</v>
      </c>
    </row>
    <row r="15" spans="1:33" x14ac:dyDescent="0.35">
      <c r="A15" s="31" t="s">
        <v>49</v>
      </c>
      <c r="B15" s="32">
        <v>43516</v>
      </c>
      <c r="C15" s="33">
        <v>0.39785879629629628</v>
      </c>
      <c r="D15" s="31" t="s">
        <v>42</v>
      </c>
      <c r="E15" s="34">
        <v>2.4460000000000002</v>
      </c>
      <c r="F15" s="34">
        <v>20.554600000000001</v>
      </c>
      <c r="G15" s="34" t="s">
        <v>43</v>
      </c>
      <c r="H15" s="34">
        <v>3.36</v>
      </c>
      <c r="I15" s="34">
        <v>4007.3121999999998</v>
      </c>
      <c r="J15" s="34" t="s">
        <v>44</v>
      </c>
      <c r="K15" s="34">
        <v>3.5859999999999999</v>
      </c>
      <c r="L15" s="34">
        <v>782.11320000000001</v>
      </c>
      <c r="O15" s="12">
        <f t="shared" si="2"/>
        <v>1.9584151158100005</v>
      </c>
      <c r="R15" s="12">
        <f t="shared" si="0"/>
        <v>408.88462038252516</v>
      </c>
      <c r="U15" s="12">
        <f t="shared" si="1"/>
        <v>2159.7264235818134</v>
      </c>
      <c r="AD15" s="28">
        <v>43502</v>
      </c>
    </row>
    <row r="16" spans="1:33" x14ac:dyDescent="0.35">
      <c r="A16" s="27" t="s">
        <v>41</v>
      </c>
      <c r="B16" s="28">
        <v>43516</v>
      </c>
      <c r="C16" s="29">
        <v>0.4019328703703704</v>
      </c>
      <c r="D16" s="27" t="s">
        <v>42</v>
      </c>
      <c r="E16" s="30">
        <v>2.4430000000000001</v>
      </c>
      <c r="F16" s="30">
        <v>41.191000000000003</v>
      </c>
      <c r="G16" s="30" t="s">
        <v>43</v>
      </c>
      <c r="H16" s="30">
        <v>3.3559999999999999</v>
      </c>
      <c r="I16" s="30">
        <v>3989.4214000000002</v>
      </c>
      <c r="J16" s="30" t="s">
        <v>44</v>
      </c>
      <c r="K16" s="30">
        <v>3.5859999999999999</v>
      </c>
      <c r="L16" s="30">
        <v>1013.0353</v>
      </c>
      <c r="M16" s="5"/>
      <c r="N16" s="4"/>
      <c r="O16" s="5"/>
      <c r="P16" s="5"/>
      <c r="Q16" s="4"/>
      <c r="R16" s="4"/>
      <c r="S16" s="5"/>
      <c r="T16" s="4"/>
      <c r="U16" s="4"/>
      <c r="AD16" s="28">
        <v>43502</v>
      </c>
    </row>
    <row r="17" spans="1:30" x14ac:dyDescent="0.35">
      <c r="A17" s="27" t="s">
        <v>41</v>
      </c>
      <c r="B17" s="28">
        <v>43516</v>
      </c>
      <c r="C17" s="29">
        <v>0.40557870370370369</v>
      </c>
      <c r="D17" s="27" t="s">
        <v>42</v>
      </c>
      <c r="E17" s="30">
        <v>2.4430000000000001</v>
      </c>
      <c r="F17" s="30">
        <v>41.5884</v>
      </c>
      <c r="G17" s="30" t="s">
        <v>43</v>
      </c>
      <c r="H17" s="30">
        <v>3.3559999999999999</v>
      </c>
      <c r="I17" s="30">
        <v>4012.5904</v>
      </c>
      <c r="J17" s="30" t="s">
        <v>44</v>
      </c>
      <c r="K17" s="30">
        <v>3.5830000000000002</v>
      </c>
      <c r="L17" s="30">
        <v>1008.449</v>
      </c>
      <c r="M17" s="5"/>
      <c r="N17" s="4"/>
      <c r="O17" s="5"/>
      <c r="P17" s="5"/>
      <c r="Q17" s="4"/>
      <c r="R17" s="4"/>
      <c r="S17" s="5"/>
      <c r="T17" s="4"/>
      <c r="U17" s="4"/>
      <c r="AD17" s="28">
        <v>43502</v>
      </c>
    </row>
    <row r="18" spans="1:30" x14ac:dyDescent="0.35">
      <c r="A18" s="27" t="s">
        <v>41</v>
      </c>
      <c r="B18" s="28">
        <v>43516</v>
      </c>
      <c r="C18" s="29">
        <v>0.40965277777777781</v>
      </c>
      <c r="D18" s="27" t="s">
        <v>42</v>
      </c>
      <c r="E18" s="30">
        <v>2.4460000000000002</v>
      </c>
      <c r="F18" s="30">
        <v>41.4818</v>
      </c>
      <c r="G18" s="30" t="s">
        <v>43</v>
      </c>
      <c r="H18" s="30">
        <v>3.3559999999999999</v>
      </c>
      <c r="I18" s="30">
        <v>3982.9225999999999</v>
      </c>
      <c r="J18" s="30" t="s">
        <v>44</v>
      </c>
      <c r="K18" s="30">
        <v>3.5859999999999999</v>
      </c>
      <c r="L18" s="30">
        <v>993.70860000000005</v>
      </c>
      <c r="M18" s="5"/>
      <c r="N18" s="4"/>
      <c r="O18" s="5"/>
      <c r="P18" s="5"/>
      <c r="Q18" s="4"/>
      <c r="R18" s="4"/>
      <c r="S18" s="5"/>
      <c r="T18" s="4"/>
      <c r="U18" s="4"/>
      <c r="AD18" s="28">
        <v>43502</v>
      </c>
    </row>
    <row r="19" spans="1:30" x14ac:dyDescent="0.35">
      <c r="A19" s="27" t="s">
        <v>41</v>
      </c>
      <c r="B19" s="28">
        <v>43516</v>
      </c>
      <c r="C19" s="29">
        <v>0.41372685185185182</v>
      </c>
      <c r="D19" s="27" t="s">
        <v>42</v>
      </c>
      <c r="E19" s="30">
        <v>2.4430000000000001</v>
      </c>
      <c r="F19" s="30">
        <v>41.681100000000001</v>
      </c>
      <c r="G19" s="30" t="s">
        <v>43</v>
      </c>
      <c r="H19" s="30">
        <v>3.3559999999999999</v>
      </c>
      <c r="I19" s="30">
        <v>3985.5259999999998</v>
      </c>
      <c r="J19" s="30" t="s">
        <v>44</v>
      </c>
      <c r="K19" s="30">
        <v>3.5859999999999999</v>
      </c>
      <c r="L19" s="30">
        <v>1001.8098</v>
      </c>
      <c r="M19" s="5"/>
      <c r="N19" s="4"/>
      <c r="O19" s="5"/>
      <c r="P19" s="5"/>
      <c r="Q19" s="4"/>
      <c r="R19" s="4"/>
      <c r="S19" s="5"/>
      <c r="T19" s="4"/>
      <c r="U19" s="4"/>
      <c r="AD19" s="28">
        <v>43502</v>
      </c>
    </row>
    <row r="20" spans="1:30" x14ac:dyDescent="0.35">
      <c r="A20" s="31" t="s">
        <v>50</v>
      </c>
      <c r="B20" s="32">
        <v>43516</v>
      </c>
      <c r="C20" s="33">
        <v>0.41781249999999998</v>
      </c>
      <c r="D20" s="31" t="s">
        <v>42</v>
      </c>
      <c r="E20" s="34">
        <v>2.4460000000000002</v>
      </c>
      <c r="F20" s="34">
        <v>19.9666</v>
      </c>
      <c r="G20" s="34" t="s">
        <v>43</v>
      </c>
      <c r="H20" s="34">
        <v>3.3559999999999999</v>
      </c>
      <c r="I20" s="34">
        <v>3892.9906000000001</v>
      </c>
      <c r="J20" s="34" t="s">
        <v>44</v>
      </c>
      <c r="K20" s="34">
        <v>3.5859999999999999</v>
      </c>
      <c r="L20" s="34">
        <v>790.94929999999999</v>
      </c>
      <c r="O20" s="14">
        <f t="shared" ref="O20:O29" si="3">($O$2/$M$2)*F20</f>
        <v>1.9023912531176455</v>
      </c>
      <c r="P20" s="3"/>
      <c r="R20" s="14">
        <f t="shared" ref="R20:R29" si="4">($R$2/$P$2)*I20</f>
        <v>397.21985814674957</v>
      </c>
      <c r="S20" s="3"/>
      <c r="U20" s="14">
        <f>($S$2/$U$2)*L20</f>
        <v>2184.1264191980631</v>
      </c>
      <c r="AD20" s="28">
        <v>43502</v>
      </c>
    </row>
    <row r="21" spans="1:30" x14ac:dyDescent="0.35">
      <c r="A21" s="31" t="s">
        <v>51</v>
      </c>
      <c r="B21" s="32">
        <v>43516</v>
      </c>
      <c r="C21" s="33">
        <v>0.42188657407407404</v>
      </c>
      <c r="D21" s="31" t="s">
        <v>42</v>
      </c>
      <c r="E21" s="34">
        <v>2.4460000000000002</v>
      </c>
      <c r="F21" s="34">
        <v>20.274999999999999</v>
      </c>
      <c r="G21" s="34" t="s">
        <v>43</v>
      </c>
      <c r="H21" s="34">
        <v>3.3559999999999999</v>
      </c>
      <c r="I21" s="34">
        <v>4068.8065999999999</v>
      </c>
      <c r="J21" s="34" t="s">
        <v>44</v>
      </c>
      <c r="K21" s="34">
        <v>3.5859999999999999</v>
      </c>
      <c r="L21" s="34">
        <v>807.43470000000002</v>
      </c>
      <c r="O21" s="14">
        <f t="shared" si="3"/>
        <v>1.9317751974277173</v>
      </c>
      <c r="P21" s="3"/>
      <c r="R21" s="14">
        <f t="shared" si="4"/>
        <v>415.15917877596678</v>
      </c>
      <c r="S21" s="3"/>
      <c r="T21" s="14">
        <f>($S$2/$U$2)*L21</f>
        <v>2229.649182377761</v>
      </c>
      <c r="AD21" s="28">
        <v>43502</v>
      </c>
    </row>
    <row r="22" spans="1:30" x14ac:dyDescent="0.35">
      <c r="A22" s="31" t="s">
        <v>52</v>
      </c>
      <c r="B22" s="32">
        <v>43516</v>
      </c>
      <c r="C22" s="33">
        <v>0.42596064814814816</v>
      </c>
      <c r="D22" s="31" t="s">
        <v>42</v>
      </c>
      <c r="E22" s="34">
        <v>2.4430000000000001</v>
      </c>
      <c r="F22" s="34">
        <v>20.356000000000002</v>
      </c>
      <c r="G22" s="34" t="s">
        <v>43</v>
      </c>
      <c r="H22" s="34">
        <v>3.3559999999999999</v>
      </c>
      <c r="I22" s="34">
        <v>4050.1052</v>
      </c>
      <c r="J22" s="34" t="s">
        <v>44</v>
      </c>
      <c r="K22" s="34">
        <v>3.5830000000000002</v>
      </c>
      <c r="L22" s="34">
        <v>795.71659999999997</v>
      </c>
      <c r="O22" s="14">
        <f>($O$2/$M$2)*F22</f>
        <v>1.9394927703496236</v>
      </c>
      <c r="P22" s="3"/>
      <c r="R22" s="14">
        <f>($R$2/$P$2)*I22</f>
        <v>413.25098833359954</v>
      </c>
      <c r="S22" s="3"/>
      <c r="U22" s="14">
        <f t="shared" ref="U22:U26" si="5">($S$2/$U$2)*L22</f>
        <v>2197.2908355244231</v>
      </c>
      <c r="AD22" s="28">
        <v>43502</v>
      </c>
    </row>
    <row r="23" spans="1:30" x14ac:dyDescent="0.35">
      <c r="A23" s="31" t="s">
        <v>53</v>
      </c>
      <c r="B23" s="32">
        <v>43516</v>
      </c>
      <c r="C23" s="33">
        <v>0.42960648148148151</v>
      </c>
      <c r="D23" s="31" t="s">
        <v>42</v>
      </c>
      <c r="E23" s="34">
        <v>2.44</v>
      </c>
      <c r="F23" s="34">
        <v>20.048100000000002</v>
      </c>
      <c r="G23" s="34" t="s">
        <v>43</v>
      </c>
      <c r="H23" s="34">
        <v>3.35</v>
      </c>
      <c r="I23" s="34">
        <v>4179.8289999999997</v>
      </c>
      <c r="J23" s="34" t="s">
        <v>44</v>
      </c>
      <c r="K23" s="34">
        <v>3.58</v>
      </c>
      <c r="L23" s="34">
        <v>801.71720000000005</v>
      </c>
      <c r="O23" s="14">
        <f t="shared" si="3"/>
        <v>1.9101564653785759</v>
      </c>
      <c r="P23" s="3"/>
      <c r="R23" s="14">
        <f t="shared" si="4"/>
        <v>426.48730835817327</v>
      </c>
      <c r="S23" s="3"/>
      <c r="U23" s="14">
        <f t="shared" si="5"/>
        <v>2213.8608849460993</v>
      </c>
      <c r="AD23" s="28">
        <v>43502</v>
      </c>
    </row>
    <row r="24" spans="1:30" x14ac:dyDescent="0.35">
      <c r="A24" s="31" t="s">
        <v>54</v>
      </c>
      <c r="B24" s="32">
        <v>43516</v>
      </c>
      <c r="C24" s="33">
        <v>0.4332523148148148</v>
      </c>
      <c r="D24" s="31" t="s">
        <v>42</v>
      </c>
      <c r="E24" s="34">
        <v>2.4460000000000002</v>
      </c>
      <c r="F24" s="34">
        <v>20.284500000000001</v>
      </c>
      <c r="G24" s="34" t="s">
        <v>43</v>
      </c>
      <c r="H24" s="34">
        <v>3.3559999999999999</v>
      </c>
      <c r="I24" s="34">
        <v>4023.3467999999998</v>
      </c>
      <c r="J24" s="34" t="s">
        <v>44</v>
      </c>
      <c r="K24" s="34">
        <v>3.5859999999999999</v>
      </c>
      <c r="L24" s="34">
        <v>803.54420000000005</v>
      </c>
      <c r="O24" s="14">
        <f t="shared" si="3"/>
        <v>1.9326803448691756</v>
      </c>
      <c r="P24" s="3"/>
      <c r="Q24" s="14">
        <f>($R$2/$P$2)*I24</f>
        <v>410.52070487177099</v>
      </c>
      <c r="S24" s="3"/>
      <c r="U24" s="14">
        <f t="shared" si="5"/>
        <v>2218.9059604874451</v>
      </c>
      <c r="AD24" s="28">
        <v>43502</v>
      </c>
    </row>
    <row r="25" spans="1:30" x14ac:dyDescent="0.35">
      <c r="A25" s="31" t="s">
        <v>55</v>
      </c>
      <c r="B25" s="32">
        <v>43516</v>
      </c>
      <c r="C25" s="33">
        <v>0.43732638888888892</v>
      </c>
      <c r="D25" s="31" t="s">
        <v>42</v>
      </c>
      <c r="E25" s="34">
        <v>2.4430000000000001</v>
      </c>
      <c r="F25" s="34">
        <v>20.056000000000001</v>
      </c>
      <c r="G25" s="34" t="s">
        <v>43</v>
      </c>
      <c r="H25" s="34">
        <v>3.3559999999999999</v>
      </c>
      <c r="I25" s="34">
        <v>3956.4924000000001</v>
      </c>
      <c r="J25" s="34" t="s">
        <v>44</v>
      </c>
      <c r="K25" s="34">
        <v>3.5830000000000002</v>
      </c>
      <c r="L25" s="34">
        <v>812.62379999999996</v>
      </c>
      <c r="O25" s="17">
        <f>($O$2/$M$2)*F25</f>
        <v>1.9109091669351568</v>
      </c>
      <c r="P25" s="3"/>
      <c r="R25" s="17">
        <f t="shared" si="4"/>
        <v>403.69924085783629</v>
      </c>
      <c r="S25" s="3"/>
      <c r="U25" s="17">
        <f t="shared" si="5"/>
        <v>2243.9783567026648</v>
      </c>
      <c r="AD25" s="28">
        <v>43502</v>
      </c>
    </row>
    <row r="26" spans="1:30" x14ac:dyDescent="0.35">
      <c r="A26" s="31" t="s">
        <v>56</v>
      </c>
      <c r="B26" s="32">
        <v>43516</v>
      </c>
      <c r="C26" s="33">
        <v>0.4409837962962963</v>
      </c>
      <c r="D26" s="31" t="s">
        <v>42</v>
      </c>
      <c r="E26" s="34">
        <v>2.4430000000000001</v>
      </c>
      <c r="F26" s="34">
        <v>20.395600000000002</v>
      </c>
      <c r="G26" s="34" t="s">
        <v>43</v>
      </c>
      <c r="H26" s="34">
        <v>3.3559999999999999</v>
      </c>
      <c r="I26" s="34">
        <v>4366.1877999999997</v>
      </c>
      <c r="J26" s="34" t="s">
        <v>44</v>
      </c>
      <c r="K26" s="34">
        <v>3.5830000000000002</v>
      </c>
      <c r="L26" s="34">
        <v>798.63379999999995</v>
      </c>
      <c r="O26" s="17">
        <f t="shared" si="3"/>
        <v>1.9432658060003332</v>
      </c>
      <c r="P26" s="3"/>
      <c r="R26" s="17">
        <f t="shared" si="4"/>
        <v>445.50235969181853</v>
      </c>
      <c r="S26" s="3"/>
      <c r="U26" s="17">
        <f t="shared" si="5"/>
        <v>2205.3463879979945</v>
      </c>
      <c r="AD26" s="28">
        <v>43502</v>
      </c>
    </row>
    <row r="27" spans="1:30" x14ac:dyDescent="0.35">
      <c r="A27" s="31" t="s">
        <v>57</v>
      </c>
      <c r="B27" s="32">
        <v>43516</v>
      </c>
      <c r="C27" s="33">
        <v>0.44462962962962965</v>
      </c>
      <c r="D27" s="31" t="s">
        <v>42</v>
      </c>
      <c r="E27" s="34">
        <v>2.44</v>
      </c>
      <c r="F27" s="34">
        <v>20.119</v>
      </c>
      <c r="G27" s="34" t="s">
        <v>43</v>
      </c>
      <c r="H27" s="34">
        <v>3.3530000000000002</v>
      </c>
      <c r="I27" s="34">
        <v>4637.0187999999998</v>
      </c>
      <c r="J27" s="34" t="s">
        <v>44</v>
      </c>
      <c r="K27" s="34">
        <v>3.5830000000000002</v>
      </c>
      <c r="L27" s="34">
        <v>802.68709999999999</v>
      </c>
      <c r="O27" s="17">
        <f t="shared" si="3"/>
        <v>1.9169117236521946</v>
      </c>
      <c r="P27" s="3"/>
      <c r="R27" s="17">
        <f t="shared" si="4"/>
        <v>473.13650075595115</v>
      </c>
      <c r="S27" s="3"/>
      <c r="U27" s="17">
        <f>($S$2/$U$2)*L27</f>
        <v>2216.5391656070469</v>
      </c>
      <c r="AD27" s="28">
        <v>43502</v>
      </c>
    </row>
    <row r="28" spans="1:30" x14ac:dyDescent="0.35">
      <c r="A28" s="31" t="s">
        <v>58</v>
      </c>
      <c r="B28" s="32">
        <v>43516</v>
      </c>
      <c r="C28" s="33">
        <v>0.44870370370370366</v>
      </c>
      <c r="D28" s="31" t="s">
        <v>42</v>
      </c>
      <c r="E28" s="34">
        <v>2.4430000000000001</v>
      </c>
      <c r="F28" s="34">
        <v>19.519400000000001</v>
      </c>
      <c r="G28" s="34" t="s">
        <v>43</v>
      </c>
      <c r="H28" s="34">
        <v>3.3559999999999999</v>
      </c>
      <c r="I28" s="34">
        <v>4743.1329999999998</v>
      </c>
      <c r="J28" s="34" t="s">
        <v>44</v>
      </c>
      <c r="K28" s="34">
        <v>3.5830000000000002</v>
      </c>
      <c r="L28" s="34">
        <v>800.93370000000004</v>
      </c>
      <c r="O28" s="17">
        <f t="shared" si="3"/>
        <v>1.8597826282944803</v>
      </c>
      <c r="P28" s="3"/>
      <c r="R28" s="17">
        <f t="shared" si="4"/>
        <v>483.96382396380983</v>
      </c>
      <c r="S28" s="3"/>
      <c r="U28" s="17">
        <f>($S$2/$U$2)*L28</f>
        <v>2211.6973290147116</v>
      </c>
      <c r="AD28" s="28">
        <v>43502</v>
      </c>
    </row>
    <row r="29" spans="1:30" x14ac:dyDescent="0.35">
      <c r="A29" s="31" t="s">
        <v>59</v>
      </c>
      <c r="B29" s="32">
        <v>43516</v>
      </c>
      <c r="C29" s="33">
        <v>0.45234953703703701</v>
      </c>
      <c r="D29" s="31" t="s">
        <v>42</v>
      </c>
      <c r="E29" s="34">
        <v>2.4460000000000002</v>
      </c>
      <c r="F29" s="34">
        <v>19.953399999999998</v>
      </c>
      <c r="G29" s="34" t="s">
        <v>43</v>
      </c>
      <c r="H29" s="34">
        <v>3.36</v>
      </c>
      <c r="I29" s="34">
        <v>4889.4201999999996</v>
      </c>
      <c r="J29" s="34" t="s">
        <v>44</v>
      </c>
      <c r="K29" s="34">
        <v>3.5859999999999999</v>
      </c>
      <c r="L29" s="34">
        <v>802.36900000000003</v>
      </c>
      <c r="O29" s="17">
        <f t="shared" si="3"/>
        <v>1.9011335745674087</v>
      </c>
      <c r="P29" s="3"/>
      <c r="R29" s="17">
        <f t="shared" si="4"/>
        <v>498.89018439033777</v>
      </c>
      <c r="S29" s="3"/>
      <c r="U29" s="17">
        <f>($S$2/$U$2)*L29</f>
        <v>2215.6607646603024</v>
      </c>
      <c r="AD29" s="28">
        <v>43502</v>
      </c>
    </row>
    <row r="30" spans="1:30" x14ac:dyDescent="0.35">
      <c r="A30" s="27" t="s">
        <v>41</v>
      </c>
      <c r="B30" s="28">
        <v>43516</v>
      </c>
      <c r="C30" s="29">
        <v>0.4560069444444444</v>
      </c>
      <c r="D30" s="27" t="s">
        <v>42</v>
      </c>
      <c r="E30" s="30">
        <v>2.4460000000000002</v>
      </c>
      <c r="F30" s="30">
        <v>41.549199999999999</v>
      </c>
      <c r="G30" s="30" t="s">
        <v>43</v>
      </c>
      <c r="H30" s="30">
        <v>3.3559999999999999</v>
      </c>
      <c r="I30" s="30">
        <v>3983.3209000000002</v>
      </c>
      <c r="J30" s="30" t="s">
        <v>44</v>
      </c>
      <c r="K30" s="30">
        <v>3.5830000000000002</v>
      </c>
      <c r="L30" s="30">
        <v>1009.3304000000001</v>
      </c>
      <c r="M30" s="5"/>
      <c r="N30" s="4"/>
      <c r="O30" s="5"/>
      <c r="P30" s="5"/>
      <c r="Q30" s="4"/>
      <c r="R30" s="4"/>
      <c r="S30" s="5"/>
      <c r="T30" s="4"/>
      <c r="U30" s="4"/>
      <c r="AD30" s="28">
        <v>43502</v>
      </c>
    </row>
    <row r="31" spans="1:30" x14ac:dyDescent="0.35">
      <c r="A31" s="27" t="s">
        <v>41</v>
      </c>
      <c r="B31" s="28">
        <v>43516</v>
      </c>
      <c r="C31" s="29">
        <v>0.45965277777777774</v>
      </c>
      <c r="D31" s="27" t="s">
        <v>42</v>
      </c>
      <c r="E31" s="30">
        <v>2.4359999999999999</v>
      </c>
      <c r="F31" s="30">
        <v>41.331200000000003</v>
      </c>
      <c r="G31" s="30" t="s">
        <v>43</v>
      </c>
      <c r="H31" s="30">
        <v>3.35</v>
      </c>
      <c r="I31" s="30">
        <v>3993.3831</v>
      </c>
      <c r="J31" s="30" t="s">
        <v>44</v>
      </c>
      <c r="K31" s="30">
        <v>3.58</v>
      </c>
      <c r="L31" s="30">
        <v>1001.9395</v>
      </c>
      <c r="M31" s="5"/>
      <c r="N31" s="4"/>
      <c r="O31" s="5"/>
      <c r="P31" s="5"/>
      <c r="Q31" s="4"/>
      <c r="R31" s="4"/>
      <c r="S31" s="5"/>
      <c r="T31" s="4"/>
      <c r="U31" s="4"/>
      <c r="AD31" s="28">
        <v>43502</v>
      </c>
    </row>
    <row r="32" spans="1:30" x14ac:dyDescent="0.35">
      <c r="A32" s="27" t="s">
        <v>41</v>
      </c>
      <c r="B32" s="28">
        <v>43516</v>
      </c>
      <c r="C32" s="29">
        <v>0.46372685185185186</v>
      </c>
      <c r="D32" s="27" t="s">
        <v>42</v>
      </c>
      <c r="E32" s="30">
        <v>2.4430000000000001</v>
      </c>
      <c r="F32" s="30">
        <v>41.243400000000001</v>
      </c>
      <c r="G32" s="30" t="s">
        <v>43</v>
      </c>
      <c r="H32" s="30">
        <v>3.3559999999999999</v>
      </c>
      <c r="I32" s="30">
        <v>3971.3631</v>
      </c>
      <c r="J32" s="30" t="s">
        <v>44</v>
      </c>
      <c r="K32" s="30">
        <v>3.5859999999999999</v>
      </c>
      <c r="L32" s="30">
        <v>999.31389999999999</v>
      </c>
      <c r="M32" s="5"/>
      <c r="N32" s="4"/>
      <c r="O32" s="5"/>
      <c r="P32" s="5"/>
      <c r="Q32" s="4"/>
      <c r="R32" s="4"/>
      <c r="S32" s="5"/>
      <c r="T32" s="4"/>
      <c r="U32" s="4"/>
      <c r="AD32" s="28">
        <v>43502</v>
      </c>
    </row>
    <row r="33" spans="1:30" x14ac:dyDescent="0.35">
      <c r="A33" s="27" t="s">
        <v>41</v>
      </c>
      <c r="B33" s="28">
        <v>43516</v>
      </c>
      <c r="C33" s="29">
        <v>0.46780092592592593</v>
      </c>
      <c r="D33" s="27" t="s">
        <v>42</v>
      </c>
      <c r="E33" s="30">
        <v>2.4430000000000001</v>
      </c>
      <c r="F33" s="30">
        <v>41.296399999999998</v>
      </c>
      <c r="G33" s="30" t="s">
        <v>43</v>
      </c>
      <c r="H33" s="30">
        <v>3.3530000000000002</v>
      </c>
      <c r="I33" s="30">
        <v>3994.55</v>
      </c>
      <c r="J33" s="30" t="s">
        <v>44</v>
      </c>
      <c r="K33" s="30">
        <v>3.5830000000000002</v>
      </c>
      <c r="L33" s="30">
        <v>999.30200000000002</v>
      </c>
      <c r="M33" s="5"/>
      <c r="N33" s="4"/>
      <c r="O33" s="5"/>
      <c r="P33" s="5"/>
      <c r="Q33" s="4"/>
      <c r="R33" s="4"/>
      <c r="S33" s="5"/>
      <c r="T33" s="4"/>
      <c r="U33" s="4"/>
      <c r="AD33" s="28">
        <v>43502</v>
      </c>
    </row>
    <row r="34" spans="1:30" x14ac:dyDescent="0.35">
      <c r="A34" s="31" t="s">
        <v>60</v>
      </c>
      <c r="B34" s="32">
        <v>43516</v>
      </c>
      <c r="C34" s="33">
        <v>0.47187499999999999</v>
      </c>
      <c r="D34" s="31" t="s">
        <v>42</v>
      </c>
      <c r="E34" s="34">
        <v>2.4460000000000002</v>
      </c>
      <c r="F34" s="34">
        <v>19.882999999999999</v>
      </c>
      <c r="G34" s="34" t="s">
        <v>43</v>
      </c>
      <c r="H34" s="34">
        <v>3.3559999999999999</v>
      </c>
      <c r="I34" s="34">
        <v>3918.8348999999998</v>
      </c>
      <c r="J34" s="34" t="s">
        <v>44</v>
      </c>
      <c r="K34" s="34">
        <v>3.5830000000000002</v>
      </c>
      <c r="L34" s="34">
        <v>801.69560000000001</v>
      </c>
      <c r="O34" s="19">
        <f t="shared" ref="O34:O42" si="6">($O$2/$M$2)*F34</f>
        <v>1.894425955632814</v>
      </c>
      <c r="R34" s="19">
        <f t="shared" ref="R34:R43" si="7">($R$2/$P$2)*I34</f>
        <v>399.85687175266526</v>
      </c>
      <c r="U34" s="19">
        <f t="shared" ref="U34:U43" si="8">($S$2/$U$2)*L34</f>
        <v>2213.8012387328022</v>
      </c>
      <c r="AD34" s="28">
        <v>43502</v>
      </c>
    </row>
    <row r="35" spans="1:30" x14ac:dyDescent="0.35">
      <c r="A35" s="31" t="s">
        <v>61</v>
      </c>
      <c r="B35" s="32">
        <v>43516</v>
      </c>
      <c r="C35" s="33">
        <v>0.47552083333333334</v>
      </c>
      <c r="D35" s="31" t="s">
        <v>42</v>
      </c>
      <c r="E35" s="34">
        <v>2.44</v>
      </c>
      <c r="F35" s="34">
        <v>20.242799999999999</v>
      </c>
      <c r="G35" s="34" t="s">
        <v>43</v>
      </c>
      <c r="H35" s="34">
        <v>3.3530000000000002</v>
      </c>
      <c r="I35" s="34">
        <v>4312.4474</v>
      </c>
      <c r="J35" s="34" t="s">
        <v>44</v>
      </c>
      <c r="K35" s="34">
        <v>3.5830000000000002</v>
      </c>
      <c r="L35" s="34">
        <v>809.52020000000005</v>
      </c>
      <c r="O35" s="19">
        <f t="shared" si="6"/>
        <v>1.9287072239945646</v>
      </c>
      <c r="R35" s="19">
        <f t="shared" si="7"/>
        <v>440.01897782473941</v>
      </c>
      <c r="U35" s="19">
        <f t="shared" si="8"/>
        <v>2235.408079499533</v>
      </c>
      <c r="AD35" s="28">
        <v>43502</v>
      </c>
    </row>
    <row r="36" spans="1:30" x14ac:dyDescent="0.35">
      <c r="A36" s="31" t="s">
        <v>62</v>
      </c>
      <c r="B36" s="32">
        <v>43516</v>
      </c>
      <c r="C36" s="33">
        <v>0.47893518518518513</v>
      </c>
      <c r="D36" s="31" t="s">
        <v>42</v>
      </c>
      <c r="E36" s="34">
        <v>2.46</v>
      </c>
      <c r="F36" s="34">
        <v>38.160400000000003</v>
      </c>
      <c r="G36" s="34" t="s">
        <v>43</v>
      </c>
      <c r="H36" s="34">
        <v>3.3730000000000002</v>
      </c>
      <c r="I36" s="34">
        <v>8576.3736000000008</v>
      </c>
      <c r="J36" s="34" t="s">
        <v>44</v>
      </c>
      <c r="K36" s="34">
        <v>3.6</v>
      </c>
      <c r="L36" s="34">
        <v>1396.0079000000001</v>
      </c>
      <c r="N36" s="19">
        <f>($O$2/$M$2)*F36</f>
        <v>3.6358724657914019</v>
      </c>
      <c r="Q36" s="19">
        <f>($R$2/$P$2)*I36</f>
        <v>875.08711292689168</v>
      </c>
      <c r="T36" s="19">
        <f>($S$2/$U$2)*L36</f>
        <v>3854.9344892260578</v>
      </c>
      <c r="AD36" s="28">
        <v>43502</v>
      </c>
    </row>
    <row r="37" spans="1:30" x14ac:dyDescent="0.35">
      <c r="A37" s="31" t="s">
        <v>63</v>
      </c>
      <c r="B37" s="32">
        <v>43516</v>
      </c>
      <c r="C37" s="33">
        <v>0.48302083333333329</v>
      </c>
      <c r="D37" s="31" t="s">
        <v>42</v>
      </c>
      <c r="E37" s="34">
        <v>2.44</v>
      </c>
      <c r="F37" s="34">
        <v>20.1508</v>
      </c>
      <c r="G37" s="34" t="s">
        <v>43</v>
      </c>
      <c r="H37" s="34">
        <v>3.35</v>
      </c>
      <c r="I37" s="34">
        <v>4401.4576999999999</v>
      </c>
      <c r="J37" s="34" t="s">
        <v>44</v>
      </c>
      <c r="K37" s="34">
        <v>3.58</v>
      </c>
      <c r="L37" s="34">
        <v>779.47720000000004</v>
      </c>
      <c r="O37" s="19">
        <f t="shared" si="6"/>
        <v>1.9199415856141282</v>
      </c>
      <c r="R37" s="19">
        <f t="shared" si="7"/>
        <v>449.1011109127565</v>
      </c>
      <c r="U37" s="19">
        <f t="shared" si="8"/>
        <v>2152.4473764406048</v>
      </c>
      <c r="AD37" s="28">
        <v>43502</v>
      </c>
    </row>
    <row r="38" spans="1:30" x14ac:dyDescent="0.35">
      <c r="A38" s="31" t="s">
        <v>64</v>
      </c>
      <c r="B38" s="32">
        <v>43516</v>
      </c>
      <c r="C38" s="33">
        <v>0.4866550925925926</v>
      </c>
      <c r="D38" s="31" t="s">
        <v>42</v>
      </c>
      <c r="E38" s="34">
        <v>2.44</v>
      </c>
      <c r="F38" s="34">
        <v>20.0749</v>
      </c>
      <c r="G38" s="34" t="s">
        <v>43</v>
      </c>
      <c r="H38" s="34">
        <v>3.3530000000000002</v>
      </c>
      <c r="I38" s="34">
        <v>4600.8455999999996</v>
      </c>
      <c r="J38" s="34" t="s">
        <v>44</v>
      </c>
      <c r="K38" s="34">
        <v>3.58</v>
      </c>
      <c r="L38" s="34">
        <v>803.81610000000001</v>
      </c>
      <c r="O38" s="19">
        <f t="shared" si="6"/>
        <v>1.912709933950268</v>
      </c>
      <c r="R38" s="19">
        <f t="shared" si="7"/>
        <v>469.44558165311179</v>
      </c>
      <c r="U38" s="19">
        <f t="shared" si="8"/>
        <v>2219.656784811305</v>
      </c>
      <c r="AD38" s="28">
        <v>43502</v>
      </c>
    </row>
    <row r="39" spans="1:30" x14ac:dyDescent="0.35">
      <c r="A39" s="31" t="s">
        <v>65</v>
      </c>
      <c r="B39" s="32">
        <v>43516</v>
      </c>
      <c r="C39" s="33">
        <v>0.49030092592592589</v>
      </c>
      <c r="D39" s="31" t="s">
        <v>42</v>
      </c>
      <c r="E39" s="34">
        <v>2.44</v>
      </c>
      <c r="F39" s="34">
        <v>19.811</v>
      </c>
      <c r="G39" s="34" t="s">
        <v>43</v>
      </c>
      <c r="H39" s="34">
        <v>3.3530000000000002</v>
      </c>
      <c r="I39" s="34">
        <v>4270.1386000000002</v>
      </c>
      <c r="J39" s="34" t="s">
        <v>44</v>
      </c>
      <c r="K39" s="34">
        <v>3.5830000000000002</v>
      </c>
      <c r="L39" s="34">
        <v>810.89359999999999</v>
      </c>
      <c r="O39" s="26">
        <f t="shared" si="6"/>
        <v>1.8875658908133419</v>
      </c>
      <c r="R39" s="16">
        <f t="shared" si="7"/>
        <v>435.70201504184462</v>
      </c>
      <c r="U39" s="16">
        <f t="shared" si="8"/>
        <v>2239.2005845616486</v>
      </c>
      <c r="AD39" s="28">
        <v>43502</v>
      </c>
    </row>
    <row r="40" spans="1:30" x14ac:dyDescent="0.35">
      <c r="A40" s="31" t="s">
        <v>66</v>
      </c>
      <c r="B40" s="32">
        <v>43516</v>
      </c>
      <c r="C40" s="33">
        <v>0.49437500000000001</v>
      </c>
      <c r="D40" s="31" t="s">
        <v>42</v>
      </c>
      <c r="E40" s="34">
        <v>2.4430000000000001</v>
      </c>
      <c r="F40" s="34">
        <v>19.5974</v>
      </c>
      <c r="G40" s="34" t="s">
        <v>43</v>
      </c>
      <c r="H40" s="34">
        <v>3.3559999999999999</v>
      </c>
      <c r="I40" s="34">
        <v>4511.2182000000003</v>
      </c>
      <c r="J40" s="34" t="s">
        <v>44</v>
      </c>
      <c r="K40" s="34">
        <v>3.5859999999999999</v>
      </c>
      <c r="L40" s="34">
        <v>806.69050000000004</v>
      </c>
      <c r="O40" s="16">
        <f t="shared" si="6"/>
        <v>1.8672143651822417</v>
      </c>
      <c r="R40" s="16">
        <f t="shared" si="7"/>
        <v>460.30048299449652</v>
      </c>
      <c r="U40" s="16">
        <f t="shared" si="8"/>
        <v>2227.5941494177887</v>
      </c>
      <c r="AD40" s="28">
        <v>43502</v>
      </c>
    </row>
    <row r="41" spans="1:30" x14ac:dyDescent="0.35">
      <c r="A41" s="31" t="s">
        <v>67</v>
      </c>
      <c r="B41" s="32">
        <v>43516</v>
      </c>
      <c r="C41" s="33">
        <v>0.49802083333333336</v>
      </c>
      <c r="D41" s="31" t="s">
        <v>42</v>
      </c>
      <c r="E41" s="34">
        <v>2.44</v>
      </c>
      <c r="F41" s="34">
        <v>19.2148</v>
      </c>
      <c r="G41" s="34" t="s">
        <v>43</v>
      </c>
      <c r="H41" s="34">
        <v>3.3530000000000002</v>
      </c>
      <c r="I41" s="34">
        <v>4823.9290000000001</v>
      </c>
      <c r="J41" s="34" t="s">
        <v>44</v>
      </c>
      <c r="K41" s="34">
        <v>3.58</v>
      </c>
      <c r="L41" s="34">
        <v>792.02819999999997</v>
      </c>
      <c r="O41" s="16">
        <f t="shared" si="6"/>
        <v>1.8307607429609916</v>
      </c>
      <c r="R41" s="16">
        <f t="shared" si="7"/>
        <v>492.20781398495836</v>
      </c>
      <c r="T41" s="16">
        <f>($S$2/$U$2)*L41</f>
        <v>2187.1056923242581</v>
      </c>
      <c r="AD41" s="28">
        <v>43502</v>
      </c>
    </row>
    <row r="42" spans="1:30" x14ac:dyDescent="0.35">
      <c r="A42" s="31" t="s">
        <v>68</v>
      </c>
      <c r="B42" s="32">
        <v>43516</v>
      </c>
      <c r="C42" s="33">
        <v>0.50209490740740736</v>
      </c>
      <c r="D42" s="31" t="s">
        <v>42</v>
      </c>
      <c r="E42" s="34">
        <v>2.4430000000000001</v>
      </c>
      <c r="F42" s="34">
        <v>19.078700000000001</v>
      </c>
      <c r="G42" s="34" t="s">
        <v>43</v>
      </c>
      <c r="H42" s="34">
        <v>3.3530000000000002</v>
      </c>
      <c r="I42" s="34">
        <v>4962.7078000000001</v>
      </c>
      <c r="J42" s="34" t="s">
        <v>44</v>
      </c>
      <c r="K42" s="34">
        <v>3.5859999999999999</v>
      </c>
      <c r="L42" s="34">
        <v>806.86950000000002</v>
      </c>
      <c r="O42" s="16">
        <f t="shared" si="6"/>
        <v>1.8177933148786285</v>
      </c>
      <c r="R42" s="16">
        <f t="shared" si="7"/>
        <v>506.36805759042096</v>
      </c>
      <c r="U42" s="16">
        <f t="shared" si="8"/>
        <v>2228.0884397964974</v>
      </c>
      <c r="AD42" s="28">
        <v>43502</v>
      </c>
    </row>
    <row r="43" spans="1:30" x14ac:dyDescent="0.35">
      <c r="A43" s="31" t="s">
        <v>69</v>
      </c>
      <c r="B43" s="32">
        <v>43516</v>
      </c>
      <c r="C43" s="33">
        <v>0.50574074074074071</v>
      </c>
      <c r="D43" s="31" t="s">
        <v>42</v>
      </c>
      <c r="E43" s="34">
        <v>2.4430000000000001</v>
      </c>
      <c r="F43" s="34">
        <v>18.8672</v>
      </c>
      <c r="G43" s="34" t="s">
        <v>43</v>
      </c>
      <c r="H43" s="34">
        <v>3.3530000000000002</v>
      </c>
      <c r="I43" s="34">
        <v>5169.9805999999999</v>
      </c>
      <c r="J43" s="34" t="s">
        <v>44</v>
      </c>
      <c r="K43" s="34">
        <v>3.5830000000000002</v>
      </c>
      <c r="L43" s="34">
        <v>799.3057</v>
      </c>
      <c r="O43" s="16">
        <f t="shared" ref="O43" si="9">($O$2/$M$2)*F43</f>
        <v>1.7976418744714293</v>
      </c>
      <c r="R43" s="16">
        <f t="shared" si="7"/>
        <v>527.51706119029598</v>
      </c>
      <c r="U43" s="16">
        <f t="shared" si="8"/>
        <v>2207.2017718273491</v>
      </c>
      <c r="AD43" s="28">
        <v>43502</v>
      </c>
    </row>
    <row r="44" spans="1:30" x14ac:dyDescent="0.35">
      <c r="A44" s="27" t="s">
        <v>41</v>
      </c>
      <c r="B44" s="28">
        <v>43516</v>
      </c>
      <c r="C44" s="29">
        <v>0.50938657407407406</v>
      </c>
      <c r="D44" s="27" t="s">
        <v>42</v>
      </c>
      <c r="E44" s="30">
        <v>2.4430000000000001</v>
      </c>
      <c r="F44" s="30">
        <v>41.355200000000004</v>
      </c>
      <c r="G44" s="30" t="s">
        <v>43</v>
      </c>
      <c r="H44" s="30">
        <v>3.3530000000000002</v>
      </c>
      <c r="I44" s="30">
        <v>3994.5119</v>
      </c>
      <c r="J44" s="30" t="s">
        <v>44</v>
      </c>
      <c r="K44" s="30">
        <v>3.5859999999999999</v>
      </c>
      <c r="L44" s="30">
        <v>1011.2272</v>
      </c>
      <c r="M44" s="5"/>
      <c r="N44" s="4"/>
      <c r="O44" s="4"/>
      <c r="P44" s="5"/>
      <c r="Q44" s="4"/>
      <c r="R44" s="4"/>
      <c r="S44" s="5"/>
      <c r="T44" s="4"/>
      <c r="U44" s="4"/>
      <c r="AD44" s="28">
        <v>43502</v>
      </c>
    </row>
    <row r="45" spans="1:30" x14ac:dyDescent="0.35">
      <c r="A45" s="27" t="s">
        <v>41</v>
      </c>
      <c r="B45" s="28">
        <v>43516</v>
      </c>
      <c r="C45" s="29">
        <v>0.51304398148148145</v>
      </c>
      <c r="D45" s="27" t="s">
        <v>42</v>
      </c>
      <c r="E45" s="30">
        <v>2.4460000000000002</v>
      </c>
      <c r="F45" s="30">
        <v>41.412199999999999</v>
      </c>
      <c r="G45" s="30" t="s">
        <v>43</v>
      </c>
      <c r="H45" s="30">
        <v>3.36</v>
      </c>
      <c r="I45" s="30">
        <v>3987.0636</v>
      </c>
      <c r="J45" s="30" t="s">
        <v>44</v>
      </c>
      <c r="K45" s="30">
        <v>3.5859999999999999</v>
      </c>
      <c r="L45" s="30">
        <v>1011.2296</v>
      </c>
      <c r="M45" s="5"/>
      <c r="N45" s="4"/>
      <c r="O45" s="4"/>
      <c r="P45" s="5"/>
      <c r="Q45" s="4"/>
      <c r="R45" s="4"/>
      <c r="S45" s="5"/>
      <c r="T45" s="4"/>
      <c r="U45" s="4"/>
      <c r="AD45" s="28">
        <v>43502</v>
      </c>
    </row>
    <row r="46" spans="1:30" x14ac:dyDescent="0.35">
      <c r="A46" s="27" t="s">
        <v>41</v>
      </c>
      <c r="B46" s="28">
        <v>43516</v>
      </c>
      <c r="C46" s="29">
        <v>0.51711805555555557</v>
      </c>
      <c r="D46" s="27" t="s">
        <v>42</v>
      </c>
      <c r="E46" s="30">
        <v>2.4430000000000001</v>
      </c>
      <c r="F46" s="30">
        <v>41.064999999999998</v>
      </c>
      <c r="G46" s="30" t="s">
        <v>43</v>
      </c>
      <c r="H46" s="30">
        <v>3.3559999999999999</v>
      </c>
      <c r="I46" s="30">
        <v>3977.8822</v>
      </c>
      <c r="J46" s="30" t="s">
        <v>44</v>
      </c>
      <c r="K46" s="30">
        <v>3.5830000000000002</v>
      </c>
      <c r="L46" s="30">
        <v>998.28980000000001</v>
      </c>
      <c r="M46" s="5"/>
      <c r="N46" s="4"/>
      <c r="O46" s="4"/>
      <c r="P46" s="5"/>
      <c r="Q46" s="4"/>
      <c r="R46" s="4"/>
      <c r="S46" s="5"/>
      <c r="T46" s="4"/>
      <c r="U46" s="4"/>
      <c r="AD46" s="28">
        <v>43502</v>
      </c>
    </row>
    <row r="47" spans="1:30" x14ac:dyDescent="0.35">
      <c r="A47" s="27" t="s">
        <v>41</v>
      </c>
      <c r="B47" s="28">
        <v>43516</v>
      </c>
      <c r="C47" s="29">
        <v>0.52119212962962969</v>
      </c>
      <c r="D47" s="27" t="s">
        <v>42</v>
      </c>
      <c r="E47" s="30">
        <v>2.44</v>
      </c>
      <c r="F47" s="30">
        <v>41.169499999999999</v>
      </c>
      <c r="G47" s="30" t="s">
        <v>43</v>
      </c>
      <c r="H47" s="30">
        <v>3.3530000000000002</v>
      </c>
      <c r="I47" s="30">
        <v>3981.45</v>
      </c>
      <c r="J47" s="30" t="s">
        <v>44</v>
      </c>
      <c r="K47" s="30">
        <v>3.58</v>
      </c>
      <c r="L47" s="30">
        <v>1007.2422</v>
      </c>
      <c r="M47" s="5"/>
      <c r="N47" s="4"/>
      <c r="O47" s="4"/>
      <c r="P47" s="5"/>
      <c r="Q47" s="4"/>
      <c r="R47" s="4"/>
      <c r="S47" s="5"/>
      <c r="T47" s="4"/>
      <c r="U47" s="4"/>
      <c r="AD47" s="28">
        <v>43502</v>
      </c>
    </row>
    <row r="48" spans="1:30" x14ac:dyDescent="0.35">
      <c r="A48" s="31" t="s">
        <v>70</v>
      </c>
      <c r="B48" s="32">
        <v>43516</v>
      </c>
      <c r="C48" s="33">
        <v>0.52525462962962965</v>
      </c>
      <c r="D48" s="31" t="s">
        <v>42</v>
      </c>
      <c r="E48" s="34">
        <v>2.44</v>
      </c>
      <c r="F48" s="34">
        <v>20.014900000000001</v>
      </c>
      <c r="G48" s="34" t="s">
        <v>43</v>
      </c>
      <c r="H48" s="34">
        <v>3.35</v>
      </c>
      <c r="I48" s="34">
        <v>4000.5965000000001</v>
      </c>
      <c r="J48" s="34" t="s">
        <v>44</v>
      </c>
      <c r="K48" s="34">
        <v>3.5760000000000001</v>
      </c>
      <c r="L48" s="34">
        <v>807.04560000000004</v>
      </c>
      <c r="O48" s="22">
        <f t="shared" ref="O48:O57" si="10">($O$2/$M$2)*F48</f>
        <v>1.9069932132673748</v>
      </c>
      <c r="R48" s="22">
        <f t="shared" ref="R48:R57" si="11">($R$2/$P$2)*I48</f>
        <v>408.19938641320704</v>
      </c>
      <c r="U48" s="22">
        <f>($S$2/$U$2)*L48</f>
        <v>2228.5747221187912</v>
      </c>
      <c r="AD48" s="28">
        <v>43502</v>
      </c>
    </row>
    <row r="49" spans="1:30" x14ac:dyDescent="0.35">
      <c r="A49" s="31" t="s">
        <v>71</v>
      </c>
      <c r="B49" s="32">
        <v>43516</v>
      </c>
      <c r="C49" s="33">
        <v>0.52932870370370366</v>
      </c>
      <c r="D49" s="31" t="s">
        <v>42</v>
      </c>
      <c r="E49" s="34">
        <v>2.4430000000000001</v>
      </c>
      <c r="F49" s="34">
        <v>19.6739</v>
      </c>
      <c r="G49" s="34" t="s">
        <v>43</v>
      </c>
      <c r="H49" s="34">
        <v>3.3559999999999999</v>
      </c>
      <c r="I49" s="34">
        <v>4282.4920000000002</v>
      </c>
      <c r="J49" s="34" t="s">
        <v>44</v>
      </c>
      <c r="K49" s="34">
        <v>3.5830000000000002</v>
      </c>
      <c r="L49" s="34">
        <v>791.26199999999994</v>
      </c>
      <c r="O49" s="22">
        <f t="shared" si="10"/>
        <v>1.8745031840529307</v>
      </c>
      <c r="R49" s="22">
        <f t="shared" si="11"/>
        <v>436.96248964859814</v>
      </c>
      <c r="U49" s="22">
        <f>($S$2/$U$2)*L49</f>
        <v>2184.9899085914835</v>
      </c>
      <c r="AD49" s="28">
        <v>43502</v>
      </c>
    </row>
    <row r="50" spans="1:30" x14ac:dyDescent="0.35">
      <c r="A50" s="31" t="s">
        <v>72</v>
      </c>
      <c r="B50" s="32">
        <v>43516</v>
      </c>
      <c r="C50" s="33">
        <v>0.53340277777777778</v>
      </c>
      <c r="D50" s="31" t="s">
        <v>42</v>
      </c>
      <c r="E50" s="34">
        <v>2.4430000000000001</v>
      </c>
      <c r="F50" s="34">
        <v>19.602599999999999</v>
      </c>
      <c r="G50" s="34" t="s">
        <v>43</v>
      </c>
      <c r="H50" s="34">
        <v>3.3559999999999999</v>
      </c>
      <c r="I50" s="34">
        <v>4619.1725999999999</v>
      </c>
      <c r="J50" s="34" t="s">
        <v>44</v>
      </c>
      <c r="K50" s="34">
        <v>3.5859999999999999</v>
      </c>
      <c r="L50" s="34">
        <v>818.18299999999999</v>
      </c>
      <c r="O50" s="22">
        <f t="shared" si="10"/>
        <v>1.8677098143080924</v>
      </c>
      <c r="R50" s="22">
        <f t="shared" si="11"/>
        <v>471.31557032974911</v>
      </c>
      <c r="U50" s="22">
        <f>($S$2/$U$2)*L50</f>
        <v>2259.3295247100277</v>
      </c>
      <c r="AD50" s="28">
        <v>43502</v>
      </c>
    </row>
    <row r="51" spans="1:30" x14ac:dyDescent="0.35">
      <c r="A51" s="31" t="s">
        <v>73</v>
      </c>
      <c r="B51" s="32">
        <v>43516</v>
      </c>
      <c r="C51" s="33">
        <v>0.53706018518518517</v>
      </c>
      <c r="D51" s="31" t="s">
        <v>42</v>
      </c>
      <c r="E51" s="34">
        <v>2.4430000000000001</v>
      </c>
      <c r="F51" s="34">
        <v>19.109400000000001</v>
      </c>
      <c r="G51" s="34" t="s">
        <v>43</v>
      </c>
      <c r="H51" s="34">
        <v>3.3559999999999999</v>
      </c>
      <c r="I51" s="34">
        <v>4986.4282000000003</v>
      </c>
      <c r="J51" s="34" t="s">
        <v>44</v>
      </c>
      <c r="K51" s="34">
        <v>3.5830000000000002</v>
      </c>
      <c r="L51" s="34">
        <v>806.64930000000004</v>
      </c>
      <c r="O51" s="22">
        <f t="shared" si="10"/>
        <v>1.820718370294709</v>
      </c>
      <c r="R51" s="22">
        <f t="shared" si="11"/>
        <v>508.78835984421636</v>
      </c>
      <c r="U51" s="22">
        <f>($S$2/$U$2)*L51</f>
        <v>2227.4803797887225</v>
      </c>
      <c r="AD51" s="28">
        <v>43502</v>
      </c>
    </row>
    <row r="52" spans="1:30" x14ac:dyDescent="0.35">
      <c r="A52" s="31" t="s">
        <v>74</v>
      </c>
      <c r="B52" s="32">
        <v>43516</v>
      </c>
      <c r="C52" s="33">
        <v>0.54113425925925929</v>
      </c>
      <c r="D52" s="31" t="s">
        <v>42</v>
      </c>
      <c r="E52" s="34">
        <v>2.44</v>
      </c>
      <c r="F52" s="34">
        <v>18.6662</v>
      </c>
      <c r="G52" s="34" t="s">
        <v>43</v>
      </c>
      <c r="H52" s="34">
        <v>3.35</v>
      </c>
      <c r="I52" s="34">
        <v>5056.1647999999996</v>
      </c>
      <c r="J52" s="34" t="s">
        <v>44</v>
      </c>
      <c r="K52" s="34">
        <v>3.58</v>
      </c>
      <c r="L52" s="34">
        <v>812.65840000000003</v>
      </c>
      <c r="O52" s="22">
        <f t="shared" si="10"/>
        <v>1.7784908601837366</v>
      </c>
      <c r="R52" s="22">
        <f t="shared" si="11"/>
        <v>515.90390807072276</v>
      </c>
      <c r="U52" s="22">
        <f t="shared" ref="U52:U57" si="12">($S$2/$U$2)*L52</f>
        <v>2244.0739010998905</v>
      </c>
      <c r="AD52" s="28">
        <v>43502</v>
      </c>
    </row>
    <row r="53" spans="1:30" x14ac:dyDescent="0.35">
      <c r="A53" s="31" t="s">
        <v>75</v>
      </c>
      <c r="B53" s="32">
        <v>43516</v>
      </c>
      <c r="C53" s="33">
        <v>0.54519675925925926</v>
      </c>
      <c r="D53" s="31" t="s">
        <v>42</v>
      </c>
      <c r="E53" s="34">
        <v>2.4430000000000001</v>
      </c>
      <c r="F53" s="34">
        <v>20.152000000000001</v>
      </c>
      <c r="G53" s="34" t="s">
        <v>43</v>
      </c>
      <c r="H53" s="34">
        <v>3.3530000000000002</v>
      </c>
      <c r="I53" s="34">
        <v>4114.7984999999999</v>
      </c>
      <c r="J53" s="34" t="s">
        <v>44</v>
      </c>
      <c r="K53" s="34">
        <v>3.5830000000000002</v>
      </c>
      <c r="L53" s="34">
        <v>804.06590000000006</v>
      </c>
      <c r="O53" s="24">
        <f t="shared" si="10"/>
        <v>1.920055920027786</v>
      </c>
      <c r="R53" s="24">
        <f t="shared" si="11"/>
        <v>419.85194530715222</v>
      </c>
      <c r="U53" s="24">
        <f t="shared" si="12"/>
        <v>2220.3465822224866</v>
      </c>
      <c r="AD53" s="28">
        <v>43502</v>
      </c>
    </row>
    <row r="54" spans="1:30" x14ac:dyDescent="0.35">
      <c r="A54" s="31" t="s">
        <v>76</v>
      </c>
      <c r="B54" s="32">
        <v>43516</v>
      </c>
      <c r="C54" s="33">
        <v>0.5488425925925926</v>
      </c>
      <c r="D54" s="31" t="s">
        <v>42</v>
      </c>
      <c r="E54" s="34">
        <v>2.44</v>
      </c>
      <c r="F54" s="34">
        <v>19.421800000000001</v>
      </c>
      <c r="G54" s="34" t="s">
        <v>43</v>
      </c>
      <c r="H54" s="34">
        <v>3.3530000000000002</v>
      </c>
      <c r="I54" s="34">
        <v>4387.5470999999998</v>
      </c>
      <c r="J54" s="34" t="s">
        <v>44</v>
      </c>
      <c r="K54" s="34">
        <v>3.58</v>
      </c>
      <c r="L54" s="34">
        <v>800.14679999999998</v>
      </c>
      <c r="O54" s="24">
        <f t="shared" si="10"/>
        <v>1.8504834293169738</v>
      </c>
      <c r="R54" s="24">
        <f t="shared" si="11"/>
        <v>447.6817479790941</v>
      </c>
      <c r="U54" s="24">
        <f t="shared" si="12"/>
        <v>2209.5243843275275</v>
      </c>
      <c r="AD54" s="28">
        <v>43502</v>
      </c>
    </row>
    <row r="55" spans="1:30" x14ac:dyDescent="0.35">
      <c r="A55" s="31" t="s">
        <v>77</v>
      </c>
      <c r="B55" s="32">
        <v>43516</v>
      </c>
      <c r="C55" s="33">
        <v>0.55291666666666661</v>
      </c>
      <c r="D55" s="31" t="s">
        <v>42</v>
      </c>
      <c r="E55" s="34">
        <v>2.4359999999999999</v>
      </c>
      <c r="F55" s="34">
        <v>19.279800000000002</v>
      </c>
      <c r="G55" s="34" t="s">
        <v>43</v>
      </c>
      <c r="H55" s="34">
        <v>3.35</v>
      </c>
      <c r="I55" s="34">
        <v>4550.9471999999996</v>
      </c>
      <c r="J55" s="34" t="s">
        <v>44</v>
      </c>
      <c r="K55" s="34">
        <v>3.5760000000000001</v>
      </c>
      <c r="L55" s="34">
        <v>807.97619999999995</v>
      </c>
      <c r="O55" s="24">
        <f t="shared" si="10"/>
        <v>1.8369538570341262</v>
      </c>
      <c r="R55" s="24">
        <f t="shared" si="11"/>
        <v>464.35421683713975</v>
      </c>
      <c r="U55" s="24">
        <f t="shared" si="12"/>
        <v>2231.1444798083239</v>
      </c>
      <c r="AD55" s="28">
        <v>43502</v>
      </c>
    </row>
    <row r="56" spans="1:30" x14ac:dyDescent="0.35">
      <c r="A56" s="31" t="s">
        <v>78</v>
      </c>
      <c r="B56" s="32">
        <v>43516</v>
      </c>
      <c r="C56" s="33">
        <v>0.55656249999999996</v>
      </c>
      <c r="D56" s="31" t="s">
        <v>42</v>
      </c>
      <c r="E56" s="34">
        <v>2.44</v>
      </c>
      <c r="F56" s="34">
        <v>19.187999999999999</v>
      </c>
      <c r="G56" s="34" t="s">
        <v>43</v>
      </c>
      <c r="H56" s="34">
        <v>3.35</v>
      </c>
      <c r="I56" s="34">
        <v>4801.2785000000003</v>
      </c>
      <c r="J56" s="34" t="s">
        <v>44</v>
      </c>
      <c r="K56" s="34">
        <v>3.58</v>
      </c>
      <c r="L56" s="34">
        <v>804.71379999999999</v>
      </c>
      <c r="O56" s="24">
        <f t="shared" si="10"/>
        <v>1.8282072743892992</v>
      </c>
      <c r="R56" s="24">
        <f t="shared" si="11"/>
        <v>489.89667858253716</v>
      </c>
      <c r="U56" s="24">
        <f t="shared" si="12"/>
        <v>2222.1356924815109</v>
      </c>
      <c r="AD56" s="28">
        <v>43502</v>
      </c>
    </row>
    <row r="57" spans="1:30" x14ac:dyDescent="0.35">
      <c r="A57" s="31" t="s">
        <v>79</v>
      </c>
      <c r="B57" s="32">
        <v>43516</v>
      </c>
      <c r="C57" s="33">
        <v>0.56063657407407408</v>
      </c>
      <c r="D57" s="31" t="s">
        <v>42</v>
      </c>
      <c r="E57" s="34">
        <v>2.4430000000000001</v>
      </c>
      <c r="F57" s="34">
        <v>19.5</v>
      </c>
      <c r="G57" s="34" t="s">
        <v>43</v>
      </c>
      <c r="H57" s="34">
        <v>3.3530000000000002</v>
      </c>
      <c r="I57" s="34">
        <v>4703.4394000000002</v>
      </c>
      <c r="J57" s="34" t="s">
        <v>44</v>
      </c>
      <c r="K57" s="34">
        <v>3.5830000000000002</v>
      </c>
      <c r="L57" s="34">
        <v>803.84659999999997</v>
      </c>
      <c r="M57" s="3"/>
      <c r="N57" s="24">
        <f>($O$2/$M$2)*F57</f>
        <v>1.8579342219403447</v>
      </c>
      <c r="P57" s="3"/>
      <c r="Q57" s="24">
        <f>($R$2/$P$2)*I57</f>
        <v>479.91370214709298</v>
      </c>
      <c r="S57" s="3"/>
      <c r="U57" s="24">
        <f t="shared" si="12"/>
        <v>2219.741007473599</v>
      </c>
      <c r="AD57" s="28">
        <v>43502</v>
      </c>
    </row>
    <row r="58" spans="1:30" x14ac:dyDescent="0.35">
      <c r="A58" s="27" t="s">
        <v>41</v>
      </c>
      <c r="B58" s="28">
        <v>43516</v>
      </c>
      <c r="C58" s="29">
        <v>0.56429398148148147</v>
      </c>
      <c r="D58" s="27" t="s">
        <v>42</v>
      </c>
      <c r="E58" s="30">
        <v>2.44</v>
      </c>
      <c r="F58" s="30">
        <v>41.277299999999997</v>
      </c>
      <c r="G58" s="30" t="s">
        <v>43</v>
      </c>
      <c r="H58" s="30">
        <v>3.3530000000000002</v>
      </c>
      <c r="I58" s="30">
        <v>3994.1388000000002</v>
      </c>
      <c r="J58" s="30" t="s">
        <v>44</v>
      </c>
      <c r="K58" s="30">
        <v>3.5830000000000002</v>
      </c>
      <c r="L58" s="30">
        <v>987.99900000000002</v>
      </c>
      <c r="AD58" s="28">
        <v>43502</v>
      </c>
    </row>
    <row r="59" spans="1:30" x14ac:dyDescent="0.35">
      <c r="A59" s="27" t="s">
        <v>41</v>
      </c>
      <c r="B59" s="28">
        <v>43516</v>
      </c>
      <c r="C59" s="29">
        <v>0.56836805555555558</v>
      </c>
      <c r="D59" s="27" t="s">
        <v>42</v>
      </c>
      <c r="E59" s="30">
        <v>2.4430000000000001</v>
      </c>
      <c r="F59" s="30">
        <v>41.148800000000001</v>
      </c>
      <c r="G59" s="30" t="s">
        <v>43</v>
      </c>
      <c r="H59" s="30">
        <v>3.3559999999999999</v>
      </c>
      <c r="I59" s="30">
        <v>3966.8802000000001</v>
      </c>
      <c r="J59" s="30" t="s">
        <v>44</v>
      </c>
      <c r="K59" s="30">
        <v>3.5859999999999999</v>
      </c>
      <c r="L59" s="30">
        <v>1004.8662</v>
      </c>
    </row>
    <row r="60" spans="1:30" x14ac:dyDescent="0.35">
      <c r="A60" s="27" t="s">
        <v>41</v>
      </c>
      <c r="B60" s="28">
        <v>43516</v>
      </c>
      <c r="C60" s="29">
        <v>0.57243055555555555</v>
      </c>
      <c r="D60" s="27" t="s">
        <v>42</v>
      </c>
      <c r="E60" s="30">
        <v>2.4430000000000001</v>
      </c>
      <c r="F60" s="30">
        <v>41.122199999999999</v>
      </c>
      <c r="G60" s="30" t="s">
        <v>43</v>
      </c>
      <c r="H60" s="30">
        <v>3.3559999999999999</v>
      </c>
      <c r="I60" s="30">
        <v>3978.3706000000002</v>
      </c>
      <c r="J60" s="30" t="s">
        <v>44</v>
      </c>
      <c r="K60" s="30">
        <v>3.5859999999999999</v>
      </c>
      <c r="L60" s="30">
        <v>998.04499999999996</v>
      </c>
    </row>
    <row r="61" spans="1:30" x14ac:dyDescent="0.35">
      <c r="A61" s="27" t="s">
        <v>41</v>
      </c>
      <c r="B61" s="28">
        <v>43516</v>
      </c>
      <c r="C61" s="29">
        <v>0.57650462962962956</v>
      </c>
      <c r="D61" s="27" t="s">
        <v>42</v>
      </c>
      <c r="E61" s="30">
        <v>2.4460000000000002</v>
      </c>
      <c r="F61" s="30">
        <v>41.070300000000003</v>
      </c>
      <c r="G61" s="30" t="s">
        <v>43</v>
      </c>
      <c r="H61" s="30">
        <v>3.36</v>
      </c>
      <c r="I61" s="30">
        <v>3964.7873</v>
      </c>
      <c r="J61" s="30" t="s">
        <v>44</v>
      </c>
      <c r="K61" s="30">
        <v>3.5859999999999999</v>
      </c>
      <c r="L61" s="30">
        <v>1008.6063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2020-04-24T13:59:00Z</dcterms:modified>
</cp:coreProperties>
</file>