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3A25F0CA-78A8-4D00-891A-EF136B965910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T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N29" i="1"/>
  <c r="O37" i="1"/>
  <c r="O41" i="1"/>
  <c r="O49" i="1"/>
  <c r="O53" i="1"/>
  <c r="N57" i="1"/>
  <c r="R6" i="1"/>
  <c r="Q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9" i="1"/>
  <c r="Q37" i="1"/>
  <c r="R35" i="1"/>
  <c r="Q29" i="1"/>
  <c r="R27" i="1"/>
  <c r="R23" i="1"/>
  <c r="R21" i="1"/>
  <c r="R15" i="1"/>
  <c r="Q7" i="1"/>
  <c r="R11" i="1"/>
  <c r="U9" i="1"/>
  <c r="U11" i="1"/>
  <c r="U13" i="1"/>
  <c r="U15" i="1"/>
  <c r="U21" i="1"/>
  <c r="U23" i="1"/>
  <c r="U25" i="1"/>
  <c r="U27" i="1"/>
  <c r="T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<sst xmlns="http://schemas.openxmlformats.org/spreadsheetml/2006/main" count="281" uniqueCount="85">
  <si>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</si>
  <si>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</si>
  <si>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</si>
  <si>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</si>
  <si>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</si>
  <si>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</si>
  <si>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</si>
  <si>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</si>
  <si>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</si>
  <si>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</si>
  <si>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</si>
  <si>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</si>
  <si>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</si>
  <si>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</si>
  <si>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</si>
  <si>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</si>
  <si>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</si>
  <si>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</si>
  <si>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</si>
  <si>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</si>
  <si>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</si>
  <si>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</si>
  <si>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</si>
  <si>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</si>
  <si>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</si>
  <si>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</si>
  <si>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</si>
  <si>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</si>
  <si>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</si>
  <si>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</si>
  <si>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</si>
  <si>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</si>
  <si>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</si>
  <si>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</si>
  <si>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</si>
  <si>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</si>
  <si>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</si>
  <si>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</si>
  <si>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</si>
  <si>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</si>
  <si>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</si>
  <si>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</si>
  <si>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</si>
  <si>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</si>
  <si>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</si>
  <si>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</si>
  <si>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</si>
  <si>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</si>
  <si>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</si>
  <si>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</si>
  <si>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</si>
  <si>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</si>
  <si>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</si>
  <si>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</si>
  <si>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</si>
  <si>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</si>
  <si>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</si>
  <si>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</si>
  <si>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</si>
  <si>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</si>
  <si>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</si>
  <si>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</si>
  <si>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</si>
  <si>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</si>
  <si>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</si>
  <si>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</si>
  <si>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</si>
  <si>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</si>
  <si>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</si>
  <si>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</si>
  <si>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</si>
  <si>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</si>
  <si>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</si>
  <si>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</si>
  <si>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</si>
  <si>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</si>
  <si>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</si>
  <si>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</si>
  <si>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</si>
  <si>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</si>
  <si>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A1 1</t>
  </si>
  <si>
    <t>A1 2</t>
  </si>
  <si>
    <t>A1 3</t>
  </si>
  <si>
    <t>A1 4</t>
  </si>
  <si>
    <t>A1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</si>
</sst>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L2" zoomScale="60" zoomScaleNormal="60" workbookViewId="0">
      <selection activeCell="N57" sqref="N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43516</v>
      </c>
      <c r="C2" s="29">
        <v>0.56429398148148147</v>
      </c>
      <c r="D2" s="27" t="s">
        <v>42</v>
      </c>
      <c r="E2" s="30">
        <v>2.44</v>
      </c>
      <c r="F2" s="30">
        <v>41.277299999999997</v>
      </c>
      <c r="G2" s="30" t="s">
        <v>43</v>
      </c>
      <c r="H2" s="30">
        <v>3.3530000000000002</v>
      </c>
      <c r="I2" s="30">
        <v>3994.1388000000002</v>
      </c>
      <c r="J2" s="30" t="s">
        <v>44</v>
      </c>
      <c r="K2" s="30">
        <v>3.5830000000000002</v>
      </c>
      <c r="L2" s="30">
        <v>987.99900000000002</v>
      </c>
      <c r="M2" s="4">
        <f>AVERAGE(F2:F5,F16:F19,F30:F33,F44:F47,F58:F61)</f>
        <v>40.718009999999992</v>
      </c>
      <c r="N2" s="4">
        <f>STDEV(F2:F5,F16:F19,F30:F33,F44:F47,G58:G61)</f>
        <v>0.55417194624051469</v>
      </c>
      <c r="O2" s="4">
        <v>3.9420000000000002</v>
      </c>
      <c r="P2" s="4">
        <f>AVERAGE(I2:I5,I16:I19,I30:I33,I44:I47,I58:I61)</f>
        <v>4039.4907200000002</v>
      </c>
      <c r="Q2" s="4">
        <f>STDEV(I2:I5,I16:I19,I30:I33,I44:I47,I58:I61)</f>
        <v>61.109322492059391</v>
      </c>
      <c r="R2" s="4">
        <v>407.1</v>
      </c>
      <c r="S2" s="4">
        <f>AVERAGE(L2:L5,L16:L19,L30:L33,L44:L47,L58:L61)</f>
        <v>995.69934999999987</v>
      </c>
      <c r="T2" s="4">
        <f>STDEV(L2:L5,L16:L19,L30:L33,L44:L47,L58:L61)</f>
        <v>7.1382411563206194</v>
      </c>
      <c r="U2" s="4">
        <v>364</v>
      </c>
      <c r="AD2" s="7">
        <v>43502</v>
      </c>
      <c r="AE2" s="6">
        <f>(N2/M2)^2</f>
        <v>1.8523198644890854E-4</v>
      </c>
      <c r="AF2" s="6">
        <f>(T2/S2)^2</f>
        <v>5.1395605233016392E-5</v>
      </c>
      <c r="AG2" s="6">
        <f>(T2/S2)^2</f>
        <v>5.1395605233016392E-5</v>
      </c>
    </row>
    <row r="3" spans="1:33" x14ac:dyDescent="0.35">
      <c r="A3" s="27" t="s">
        <v>41</v>
      </c>
      <c r="B3" s="28">
        <v>43516</v>
      </c>
      <c r="C3" s="29">
        <v>0.56836805555555558</v>
      </c>
      <c r="D3" s="27" t="s">
        <v>42</v>
      </c>
      <c r="E3" s="30">
        <v>2.4430000000000001</v>
      </c>
      <c r="F3" s="30">
        <v>41.148800000000001</v>
      </c>
      <c r="G3" s="30" t="s">
        <v>43</v>
      </c>
      <c r="H3" s="30">
        <v>3.3559999999999999</v>
      </c>
      <c r="I3" s="30">
        <v>3966.8802000000001</v>
      </c>
      <c r="J3" s="30" t="s">
        <v>44</v>
      </c>
      <c r="K3" s="30">
        <v>3.5859999999999999</v>
      </c>
      <c r="L3" s="30">
        <v>1004.8662</v>
      </c>
      <c r="M3" s="5"/>
      <c r="N3" s="4"/>
      <c r="O3" s="5"/>
      <c r="P3" s="5"/>
      <c r="Q3" s="4"/>
      <c r="R3" s="4"/>
      <c r="S3" s="5"/>
      <c r="T3" s="4"/>
      <c r="U3" s="4"/>
      <c r="AD3" s="28">
        <v>43502</v>
      </c>
    </row>
    <row r="4" spans="1:33" x14ac:dyDescent="0.35">
      <c r="A4" s="27" t="s">
        <v>41</v>
      </c>
      <c r="B4" s="28">
        <v>43516</v>
      </c>
      <c r="C4" s="29">
        <v>0.57243055555555555</v>
      </c>
      <c r="D4" s="27" t="s">
        <v>42</v>
      </c>
      <c r="E4" s="30">
        <v>2.4430000000000001</v>
      </c>
      <c r="F4" s="30">
        <v>41.122199999999999</v>
      </c>
      <c r="G4" s="30" t="s">
        <v>43</v>
      </c>
      <c r="H4" s="30">
        <v>3.3559999999999999</v>
      </c>
      <c r="I4" s="30">
        <v>3978.3706000000002</v>
      </c>
      <c r="J4" s="30" t="s">
        <v>44</v>
      </c>
      <c r="K4" s="30">
        <v>3.5859999999999999</v>
      </c>
      <c r="L4" s="30">
        <v>998.04499999999996</v>
      </c>
      <c r="M4" s="5"/>
      <c r="N4" s="4"/>
      <c r="O4" s="5"/>
      <c r="P4" s="5"/>
      <c r="Q4" s="4"/>
      <c r="R4" s="4"/>
      <c r="S4" s="5"/>
      <c r="T4" s="4"/>
      <c r="U4" s="4"/>
      <c r="AD4" s="28">
        <v>43502</v>
      </c>
    </row>
    <row r="5" spans="1:33" x14ac:dyDescent="0.35">
      <c r="A5" s="27" t="s">
        <v>41</v>
      </c>
      <c r="B5" s="28">
        <v>43516</v>
      </c>
      <c r="C5" s="29">
        <v>0.57650462962962956</v>
      </c>
      <c r="D5" s="27" t="s">
        <v>42</v>
      </c>
      <c r="E5" s="30">
        <v>2.4460000000000002</v>
      </c>
      <c r="F5" s="30">
        <v>41.070300000000003</v>
      </c>
      <c r="G5" s="30" t="s">
        <v>43</v>
      </c>
      <c r="H5" s="30">
        <v>3.36</v>
      </c>
      <c r="I5" s="30">
        <v>3964.7873</v>
      </c>
      <c r="J5" s="30" t="s">
        <v>44</v>
      </c>
      <c r="K5" s="30">
        <v>3.5859999999999999</v>
      </c>
      <c r="L5" s="30">
        <v>1008.6063</v>
      </c>
      <c r="M5" s="5"/>
      <c r="N5" s="4"/>
      <c r="O5" s="5"/>
      <c r="P5" s="5"/>
      <c r="Q5" s="4"/>
      <c r="R5" s="4"/>
      <c r="S5" s="5"/>
      <c r="T5" s="4"/>
      <c r="U5" s="4"/>
      <c r="AD5" s="28">
        <v>43502</v>
      </c>
    </row>
    <row r="6" spans="1:33" x14ac:dyDescent="0.35">
      <c r="A6" s="18" t="s">
        <v>80</v>
      </c>
      <c r="B6" s="31">
        <v>43516</v>
      </c>
      <c r="C6" s="32">
        <v>0.58057870370370368</v>
      </c>
      <c r="D6" s="18" t="s">
        <v>42</v>
      </c>
      <c r="E6" s="33">
        <v>2.44</v>
      </c>
      <c r="F6" s="33">
        <v>20.5486</v>
      </c>
      <c r="G6" s="33" t="s">
        <v>43</v>
      </c>
      <c r="H6" s="33">
        <v>3.3530000000000002</v>
      </c>
      <c r="I6" s="33">
        <v>4303.3108000000002</v>
      </c>
      <c r="J6" s="33" t="s">
        <v>44</v>
      </c>
      <c r="K6" s="33">
        <v>3.5830000000000002</v>
      </c>
      <c r="L6" s="33">
        <v>822.25369999999998</v>
      </c>
      <c r="O6" s="10">
        <f>($O$2/$M$2)*F6</f>
        <v>1.9893551084642893</v>
      </c>
      <c r="R6" s="10">
        <f t="shared" ref="R6:R15" si="0">($R$2/$P$2)*I6</f>
        <v>433.68779584174905</v>
      </c>
      <c r="U6" s="10">
        <f t="shared" ref="U6:U15" si="1">($S$2/$U$2)*L6</f>
        <v>2249.2238313876232</v>
      </c>
      <c r="V6" s="3">
        <v>0</v>
      </c>
      <c r="W6" s="11" t="s">
        <v>33</v>
      </c>
      <c r="X6" s="2">
        <f>SLOPE(O6:O10,$V$6:$V$10)</f>
        <v>-7.8611503852963336E-5</v>
      </c>
      <c r="Y6" s="2">
        <f>RSQ(O6:O10,$V$6:$V$10)</f>
        <v>2.2304070145053007E-2</v>
      </c>
      <c r="Z6" s="2">
        <f>SLOPE($R6:$R10,$V$6:$V$10)</f>
        <v>1.4952429708126327</v>
      </c>
      <c r="AA6" s="2">
        <f>RSQ(R6:R10,$V$6:$V$10)</f>
        <v>0.87026394350928049</v>
      </c>
      <c r="AB6" s="2">
        <f>SLOPE(U6:U10,$V$6:$V$10)</f>
        <v>-0.20556541333282438</v>
      </c>
      <c r="AC6" s="2">
        <f>RSQ(U6:U10,$V$6:$V$10)</f>
        <v>2.3701476750763423E-2</v>
      </c>
      <c r="AD6" s="28">
        <v>43502</v>
      </c>
      <c r="AE6" s="2"/>
    </row>
    <row r="7" spans="1:33" x14ac:dyDescent="0.35">
      <c r="A7" s="18" t="s">
        <v>81</v>
      </c>
      <c r="B7" s="31">
        <v>43516</v>
      </c>
      <c r="C7" s="32">
        <v>0.58422453703703703</v>
      </c>
      <c r="D7" s="18" t="s">
        <v>42</v>
      </c>
      <c r="E7" s="33">
        <v>2.44</v>
      </c>
      <c r="F7" s="33">
        <v>20.540800000000001</v>
      </c>
      <c r="G7" s="33" t="s">
        <v>43</v>
      </c>
      <c r="H7" s="33">
        <v>3.35</v>
      </c>
      <c r="I7" s="33">
        <v>4833.4813999999997</v>
      </c>
      <c r="J7" s="33" t="s">
        <v>44</v>
      </c>
      <c r="K7" s="33">
        <v>3.5830000000000002</v>
      </c>
      <c r="L7" s="33">
        <v>842.26890000000003</v>
      </c>
      <c r="O7" s="10">
        <f>($O$2/$M$2)*F7</f>
        <v>1.988599973328756</v>
      </c>
      <c r="Q7" s="10">
        <f>($R$2/$P$2)*I7</f>
        <v>487.11840534689969</v>
      </c>
      <c r="U7" s="10">
        <f t="shared" si="1"/>
        <v>2303.9741655363046</v>
      </c>
      <c r="V7" s="3">
        <v>10</v>
      </c>
      <c r="W7" s="13" t="s">
        <v>34</v>
      </c>
      <c r="X7" s="2">
        <f>SLOPE($O11:$O15,$V$6:$V$10)</f>
        <v>-8.2396860750316714E-4</v>
      </c>
      <c r="Y7" s="2">
        <f>RSQ(O11:O15,$V$6:$V$10)</f>
        <v>0.9246016485725651</v>
      </c>
      <c r="Z7" s="2">
        <f>SLOPE($R11:$R15,$V$6:$V$10)</f>
        <v>1.2456411832034178E-2</v>
      </c>
      <c r="AA7" s="2">
        <f>RSQ(R11:R15,$V$6:$V$10)</f>
        <v>6.3697886684593006E-4</v>
      </c>
      <c r="AB7" s="2">
        <f>SLOPE(U11:U15,$V$6:$V$10)</f>
        <v>-0.70115014585536306</v>
      </c>
      <c r="AC7" s="2">
        <f>RSQ(U11:U15,$V$6:$V$10)</f>
        <v>0.48608088991847331</v>
      </c>
      <c r="AD7" s="28">
        <v>43502</v>
      </c>
      <c r="AE7" s="2"/>
    </row>
    <row r="8" spans="1:33" x14ac:dyDescent="0.35">
      <c r="A8" s="18" t="s">
        <v>82</v>
      </c>
      <c r="B8" s="31">
        <v>43516</v>
      </c>
      <c r="C8" s="32">
        <v>0.58829861111111115</v>
      </c>
      <c r="D8" s="18" t="s">
        <v>42</v>
      </c>
      <c r="E8" s="33">
        <v>2.4430000000000001</v>
      </c>
      <c r="F8" s="33">
        <v>20.352</v>
      </c>
      <c r="G8" s="33" t="s">
        <v>43</v>
      </c>
      <c r="H8" s="33">
        <v>3.3530000000000002</v>
      </c>
      <c r="I8" s="33">
        <v>4704.9333999999999</v>
      </c>
      <c r="J8" s="33" t="s">
        <v>44</v>
      </c>
      <c r="K8" s="33">
        <v>3.58</v>
      </c>
      <c r="L8" s="33">
        <v>827.8134</v>
      </c>
      <c r="O8" s="10">
        <f>($O$2/$M$2)*F8</f>
        <v>1.9703218305609733</v>
      </c>
      <c r="R8" s="10">
        <f t="shared" si="0"/>
        <v>474.16333392146026</v>
      </c>
      <c r="U8" s="10">
        <f t="shared" si="1"/>
        <v>2264.4320447837636</v>
      </c>
      <c r="V8" s="3">
        <v>20</v>
      </c>
      <c r="W8" s="15" t="s">
        <v>35</v>
      </c>
      <c r="X8" s="2">
        <f>SLOPE($O20:$O24,$V$6:$V$10)</f>
        <v>-3.6972577982077317E-4</v>
      </c>
      <c r="Y8" s="2">
        <f>RSQ(O20:O24,$V$6:$V$10)</f>
        <v>6.1771276523563928E-2</v>
      </c>
      <c r="Z8" s="2">
        <f>SLOPE($R20:$R24,$V$6:$V$10)</f>
        <v>0.9218725345406904</v>
      </c>
      <c r="AA8" s="2">
        <f>RSQ(R20:R24,$V$6:$V$10)</f>
        <v>0.55214300517441217</v>
      </c>
      <c r="AB8" s="2">
        <f>SLOPE($U20:$U24,$V$6:$V$10)</f>
        <v>-0.84477704165507927</v>
      </c>
      <c r="AC8" s="2">
        <f>RSQ(U20:U24,$V$6:$V$10)</f>
        <v>0.12368014040960706</v>
      </c>
      <c r="AD8" s="28">
        <v>43502</v>
      </c>
      <c r="AE8" s="2"/>
    </row>
    <row r="9" spans="1:33" x14ac:dyDescent="0.35">
      <c r="A9" s="18" t="s">
        <v>83</v>
      </c>
      <c r="B9" s="31">
        <v>43516</v>
      </c>
      <c r="C9" s="32">
        <v>0.5919444444444445</v>
      </c>
      <c r="D9" s="18" t="s">
        <v>42</v>
      </c>
      <c r="E9" s="33">
        <v>2.4430000000000001</v>
      </c>
      <c r="F9" s="33">
        <v>20.458400000000001</v>
      </c>
      <c r="G9" s="33" t="s">
        <v>43</v>
      </c>
      <c r="H9" s="33">
        <v>3.3530000000000002</v>
      </c>
      <c r="I9" s="33">
        <v>4909.7236000000003</v>
      </c>
      <c r="J9" s="33" t="s">
        <v>44</v>
      </c>
      <c r="K9" s="33">
        <v>3.5830000000000002</v>
      </c>
      <c r="L9" s="33">
        <v>829.19560000000001</v>
      </c>
      <c r="O9" s="10">
        <f t="shared" ref="O9:O15" si="2">($O$2/$M$2)*F9</f>
        <v>1.9806226483072238</v>
      </c>
      <c r="R9" s="10">
        <f>($R$2/$P$2)*I9</f>
        <v>494.80209662667573</v>
      </c>
      <c r="U9" s="10">
        <f t="shared" si="1"/>
        <v>2268.2129668759885</v>
      </c>
      <c r="V9" s="3">
        <v>30</v>
      </c>
      <c r="W9" s="18" t="s">
        <v>36</v>
      </c>
      <c r="X9" s="2">
        <f>SLOPE($O25:$O29,$V$6:$V$10)</f>
        <v>-1.042280111429812E-3</v>
      </c>
      <c r="Y9" s="2">
        <f>RSQ(O25:O29,$V$6:$V$10)</f>
        <v>0.2608908513860102</v>
      </c>
      <c r="Z9" s="2">
        <f>SLOPE($R25:$R29,$V$6:$V$10)</f>
        <v>4.1826388576280751</v>
      </c>
      <c r="AA9" s="2">
        <f>RSQ(R25:R29,$V$6:$V$10)</f>
        <v>0.96676759713243077</v>
      </c>
      <c r="AB9" s="2">
        <f>SLOPE(U25:U29,$V$6:$V$10)</f>
        <v>-0.66828659642981625</v>
      </c>
      <c r="AC9" s="2">
        <f>RSQ(U25:U29,$V$6:$V$10)</f>
        <v>0.24267849127155572</v>
      </c>
      <c r="AD9" s="28">
        <v>43502</v>
      </c>
      <c r="AE9" s="2"/>
    </row>
    <row r="10" spans="1:33" x14ac:dyDescent="0.35">
      <c r="A10" s="18" t="s">
        <v>84</v>
      </c>
      <c r="B10" s="31">
        <v>43516</v>
      </c>
      <c r="C10" s="32">
        <v>0.5960185185185185</v>
      </c>
      <c r="D10" s="18" t="s">
        <v>42</v>
      </c>
      <c r="E10" s="33">
        <v>2.4460000000000002</v>
      </c>
      <c r="F10" s="33">
        <v>20.549199999999999</v>
      </c>
      <c r="G10" s="33" t="s">
        <v>43</v>
      </c>
      <c r="H10" s="33">
        <v>3.3559999999999999</v>
      </c>
      <c r="I10" s="33">
        <v>4842.6292000000003</v>
      </c>
      <c r="J10" s="33" t="s">
        <v>44</v>
      </c>
      <c r="K10" s="33">
        <v>3.5830000000000002</v>
      </c>
      <c r="L10" s="33">
        <v>825.03290000000004</v>
      </c>
      <c r="O10" s="10">
        <f t="shared" si="2"/>
        <v>1.9894131957824073</v>
      </c>
      <c r="R10" s="10">
        <f>($R$2/$P$2)*I10</f>
        <v>488.0403209145137</v>
      </c>
      <c r="U10" s="10">
        <f>($S$2/$U$2)*L10</f>
        <v>2256.8261600511401</v>
      </c>
      <c r="V10" s="3">
        <v>40</v>
      </c>
      <c r="W10" s="20" t="s">
        <v>37</v>
      </c>
      <c r="X10" s="2">
        <f>SLOPE($O34:$O38,$V$6:$V$10)</f>
        <v>-6.5077158731481123E-4</v>
      </c>
      <c r="Y10" s="2">
        <f>RSQ(O34:O38,$V$6:$V$10)</f>
        <v>0.82216302499650706</v>
      </c>
      <c r="Z10" s="2">
        <f>SLOPE($R34:$R38,$V$6:$V$10)</f>
        <v>2.3625205294408294</v>
      </c>
      <c r="AA10" s="2">
        <f>RSQ(R34:R38,$V$6:$V$10)</f>
        <v>0.82645023047846089</v>
      </c>
      <c r="AB10" s="2">
        <f>SLOPE(U34:U38,$V$6:$V$10)</f>
        <v>-0.29598257353859481</v>
      </c>
      <c r="AC10" s="2">
        <f>RSQ(U34:U38,$V$6:$V$10)</f>
        <v>6.8395957467613691E-2</v>
      </c>
      <c r="AD10" s="28">
        <v>43502</v>
      </c>
      <c r="AE10" s="2"/>
    </row>
    <row r="11" spans="1:33" x14ac:dyDescent="0.35">
      <c r="A11" s="18" t="s">
        <v>45</v>
      </c>
      <c r="B11" s="31">
        <v>43516</v>
      </c>
      <c r="C11" s="32">
        <v>0.60009259259259262</v>
      </c>
      <c r="D11" s="18" t="s">
        <v>42</v>
      </c>
      <c r="E11" s="33">
        <v>2.44</v>
      </c>
      <c r="F11" s="33">
        <v>20.376899999999999</v>
      </c>
      <c r="G11" s="33" t="s">
        <v>43</v>
      </c>
      <c r="H11" s="33">
        <v>3.35</v>
      </c>
      <c r="I11" s="33">
        <v>4564.2282999999998</v>
      </c>
      <c r="J11" s="33" t="s">
        <v>44</v>
      </c>
      <c r="K11" s="33">
        <v>3.58</v>
      </c>
      <c r="L11" s="33">
        <v>833.45150000000001</v>
      </c>
      <c r="O11" s="12">
        <f t="shared" si="2"/>
        <v>1.9727324542628684</v>
      </c>
      <c r="R11" s="12">
        <f>($R$2/$P$2)*I11</f>
        <v>459.98306958110794</v>
      </c>
      <c r="U11" s="12">
        <f t="shared" si="1"/>
        <v>2279.854716501442</v>
      </c>
      <c r="V11" s="3"/>
      <c r="W11" s="21" t="s">
        <v>38</v>
      </c>
      <c r="X11" s="2">
        <f>SLOPE($O39:$O43,$V$6:$V$10)</f>
        <v>-2.0136936947556583E-4</v>
      </c>
      <c r="Y11" s="2">
        <f>RSQ(O39:O43,$V$6:$V$10)</f>
        <v>2.3418368106952817E-2</v>
      </c>
      <c r="Z11" s="2">
        <f>SLOPE($R39:$R43,$V$6:$V$10)</f>
        <v>1.5968212948388696</v>
      </c>
      <c r="AA11" s="2">
        <f>RSQ(R39:R43,$V$6:$V$10)</f>
        <v>0.92354507308807399</v>
      </c>
      <c r="AB11" s="2">
        <f>SLOPE($U39:$U43,$V$6:$V$10)</f>
        <v>-0.20206678841895609</v>
      </c>
      <c r="AC11" s="2">
        <f>RSQ(U39:U43,$V$6:$V$10)</f>
        <v>5.6962936596324371E-2</v>
      </c>
      <c r="AD11" s="28">
        <v>43502</v>
      </c>
      <c r="AE11" s="2"/>
    </row>
    <row r="12" spans="1:33" x14ac:dyDescent="0.35">
      <c r="A12" s="18" t="s">
        <v>46</v>
      </c>
      <c r="B12" s="31">
        <v>43516</v>
      </c>
      <c r="C12" s="32">
        <v>0.60416666666666663</v>
      </c>
      <c r="D12" s="18" t="s">
        <v>42</v>
      </c>
      <c r="E12" s="33">
        <v>2.4359999999999999</v>
      </c>
      <c r="F12" s="33">
        <v>20.302299999999999</v>
      </c>
      <c r="G12" s="33" t="s">
        <v>43</v>
      </c>
      <c r="H12" s="33">
        <v>3.35</v>
      </c>
      <c r="I12" s="33">
        <v>4738.1129000000001</v>
      </c>
      <c r="J12" s="33" t="s">
        <v>44</v>
      </c>
      <c r="K12" s="33">
        <v>3.5760000000000001</v>
      </c>
      <c r="L12" s="33">
        <v>825.17740000000003</v>
      </c>
      <c r="O12" s="12">
        <f t="shared" si="2"/>
        <v>1.9655102643768694</v>
      </c>
      <c r="R12" s="12">
        <f t="shared" si="0"/>
        <v>477.50716496014127</v>
      </c>
      <c r="U12" s="12">
        <f t="shared" si="1"/>
        <v>2257.2214308095877</v>
      </c>
      <c r="V12" s="3"/>
      <c r="W12" s="23" t="s">
        <v>39</v>
      </c>
      <c r="X12" s="2">
        <f>SLOPE($O48:$O52,$V$6:$V$10)</f>
        <v>-3.5394539173206008E-4</v>
      </c>
      <c r="Y12" s="2">
        <f>RSQ(O48:O52,$V$6:$V$10)</f>
        <v>2.7693630338387641E-2</v>
      </c>
      <c r="Z12" s="2">
        <f>SLOPE($R48:$R52,$V$6:$V$10)</f>
        <v>2.1494449667655124</v>
      </c>
      <c r="AA12" s="2">
        <f>RSQ(R48:R52,$V$6:$V$10)</f>
        <v>0.91543331434426167</v>
      </c>
      <c r="AB12" s="2">
        <f>SLOPE(U48:U52,$V$6:$V$10)</f>
        <v>1.2787350965508266</v>
      </c>
      <c r="AC12" s="2">
        <f>RSQ(U48:U52,$V$6:$V$10)</f>
        <v>0.73158645190954386</v>
      </c>
      <c r="AD12" s="28">
        <v>43502</v>
      </c>
      <c r="AE12" s="2"/>
    </row>
    <row r="13" spans="1:33" x14ac:dyDescent="0.35">
      <c r="A13" s="18" t="s">
        <v>47</v>
      </c>
      <c r="B13" s="31">
        <v>43516</v>
      </c>
      <c r="C13" s="32">
        <v>0.60781249999999998</v>
      </c>
      <c r="D13" s="18" t="s">
        <v>42</v>
      </c>
      <c r="E13" s="33">
        <v>2.4430000000000001</v>
      </c>
      <c r="F13" s="33">
        <v>20.278700000000001</v>
      </c>
      <c r="G13" s="33" t="s">
        <v>43</v>
      </c>
      <c r="H13" s="33">
        <v>3.3530000000000002</v>
      </c>
      <c r="I13" s="33">
        <v>4673.7718000000004</v>
      </c>
      <c r="J13" s="33" t="s">
        <v>44</v>
      </c>
      <c r="K13" s="33">
        <v>3.5830000000000002</v>
      </c>
      <c r="L13" s="33">
        <v>832.90700000000004</v>
      </c>
      <c r="O13" s="12">
        <f>($O$2/$M$2)*F13</f>
        <v>1.9632254965308968</v>
      </c>
      <c r="R13" s="12">
        <f t="shared" si="0"/>
        <v>471.02286690734127</v>
      </c>
      <c r="U13" s="12">
        <f t="shared" si="1"/>
        <v>2278.365270633104</v>
      </c>
      <c r="V13" s="3"/>
      <c r="W13" s="25" t="s">
        <v>40</v>
      </c>
      <c r="X13" s="2">
        <f>SLOPE($O53:$O57,$V$6:$V$10)</f>
        <v>-2.5314453235803945E-3</v>
      </c>
      <c r="Y13" s="2">
        <f>RSQ(O53:O57,$V$6:$V$10)</f>
        <v>0.81979761924631356</v>
      </c>
      <c r="Z13" s="2">
        <f>SLOPE($R53:$R57,$V$6:$V$10)</f>
        <v>1.9783425881397807</v>
      </c>
      <c r="AA13" s="2">
        <f>RSQ(R53:R57,$V$6:$V$10)</f>
        <v>0.96799871381772551</v>
      </c>
      <c r="AB13" s="2">
        <f>SLOPE(U53:U57,$V$6:$V$10)</f>
        <v>0.54489529695703431</v>
      </c>
      <c r="AC13" s="2">
        <f>RSQ(U53:U57,$V$6:$V$10)</f>
        <v>0.83610602353527885</v>
      </c>
      <c r="AD13" s="28">
        <v>43502</v>
      </c>
      <c r="AE13" s="2"/>
    </row>
    <row r="14" spans="1:33" x14ac:dyDescent="0.35">
      <c r="A14" s="18" t="s">
        <v>48</v>
      </c>
      <c r="B14" s="31">
        <v>43516</v>
      </c>
      <c r="C14" s="32">
        <v>0.61145833333333333</v>
      </c>
      <c r="D14" s="18" t="s">
        <v>42</v>
      </c>
      <c r="E14" s="33">
        <v>2.4430000000000001</v>
      </c>
      <c r="F14" s="33">
        <v>20.174199999999999</v>
      </c>
      <c r="G14" s="33" t="s">
        <v>43</v>
      </c>
      <c r="H14" s="33">
        <v>3.3559999999999999</v>
      </c>
      <c r="I14" s="33">
        <v>4712.6410999999998</v>
      </c>
      <c r="J14" s="33" t="s">
        <v>44</v>
      </c>
      <c r="K14" s="33">
        <v>3.5859999999999999</v>
      </c>
      <c r="L14" s="33">
        <v>820.86670000000004</v>
      </c>
      <c r="O14" s="12">
        <f t="shared" si="2"/>
        <v>1.9531086219586864</v>
      </c>
      <c r="R14" s="12">
        <f t="shared" si="0"/>
        <v>474.94011616642598</v>
      </c>
      <c r="U14" s="12">
        <f>($S$2/$U$2)*L14</f>
        <v>2245.4297791940794</v>
      </c>
      <c r="AD14" s="28">
        <v>43502</v>
      </c>
    </row>
    <row r="15" spans="1:33" x14ac:dyDescent="0.35">
      <c r="A15" s="18" t="s">
        <v>49</v>
      </c>
      <c r="B15" s="31">
        <v>43516</v>
      </c>
      <c r="C15" s="32">
        <v>0.61553240740740744</v>
      </c>
      <c r="D15" s="18" t="s">
        <v>42</v>
      </c>
      <c r="E15" s="33">
        <v>2.44</v>
      </c>
      <c r="F15" s="33">
        <v>20.0154</v>
      </c>
      <c r="G15" s="33" t="s">
        <v>43</v>
      </c>
      <c r="H15" s="33">
        <v>3.3530000000000002</v>
      </c>
      <c r="I15" s="33">
        <v>4583.1441999999997</v>
      </c>
      <c r="J15" s="33" t="s">
        <v>44</v>
      </c>
      <c r="K15" s="33">
        <v>3.5830000000000002</v>
      </c>
      <c r="L15" s="33">
        <v>822.79079999999999</v>
      </c>
      <c r="O15" s="12">
        <f t="shared" si="2"/>
        <v>1.9377348450968015</v>
      </c>
      <c r="R15" s="12">
        <f>($R$2/$P$2)*I15</f>
        <v>461.88941456956729</v>
      </c>
      <c r="U15" s="12">
        <f t="shared" si="1"/>
        <v>2250.693035016428</v>
      </c>
      <c r="AD15" s="28">
        <v>43502</v>
      </c>
    </row>
    <row r="16" spans="1:33" x14ac:dyDescent="0.35">
      <c r="A16" s="27" t="s">
        <v>41</v>
      </c>
      <c r="B16" s="28">
        <v>43516</v>
      </c>
      <c r="C16" s="29">
        <v>0.61917824074074079</v>
      </c>
      <c r="D16" s="27" t="s">
        <v>42</v>
      </c>
      <c r="E16" s="30">
        <v>2.4460000000000002</v>
      </c>
      <c r="F16" s="30">
        <v>41.332999999999998</v>
      </c>
      <c r="G16" s="30" t="s">
        <v>43</v>
      </c>
      <c r="H16" s="30">
        <v>3.3559999999999999</v>
      </c>
      <c r="I16" s="30">
        <v>3977.6936000000001</v>
      </c>
      <c r="J16" s="30" t="s">
        <v>44</v>
      </c>
      <c r="K16" s="30">
        <v>3.5859999999999999</v>
      </c>
      <c r="L16" s="30">
        <v>1005.528</v>
      </c>
      <c r="M16" s="5"/>
      <c r="N16" s="4"/>
      <c r="O16" s="5"/>
      <c r="P16" s="5"/>
      <c r="Q16" s="4"/>
      <c r="R16" s="4"/>
      <c r="S16" s="5"/>
      <c r="T16" s="4"/>
      <c r="U16" s="4"/>
      <c r="AD16" s="28">
        <v>43502</v>
      </c>
    </row>
    <row r="17" spans="1:30" x14ac:dyDescent="0.35">
      <c r="A17" s="27" t="s">
        <v>41</v>
      </c>
      <c r="B17" s="28">
        <v>43516</v>
      </c>
      <c r="C17" s="29">
        <v>0.62282407407407414</v>
      </c>
      <c r="D17" s="27" t="s">
        <v>42</v>
      </c>
      <c r="E17" s="30">
        <v>2.44</v>
      </c>
      <c r="F17" s="30">
        <v>41.029000000000003</v>
      </c>
      <c r="G17" s="30" t="s">
        <v>43</v>
      </c>
      <c r="H17" s="30">
        <v>3.3530000000000002</v>
      </c>
      <c r="I17" s="30">
        <v>3987.2433999999998</v>
      </c>
      <c r="J17" s="30" t="s">
        <v>44</v>
      </c>
      <c r="K17" s="30">
        <v>3.58</v>
      </c>
      <c r="L17" s="30">
        <v>1008.7434</v>
      </c>
      <c r="M17" s="5"/>
      <c r="N17" s="4"/>
      <c r="O17" s="5"/>
      <c r="P17" s="5"/>
      <c r="Q17" s="4"/>
      <c r="R17" s="4"/>
      <c r="S17" s="5"/>
      <c r="T17" s="4"/>
      <c r="U17" s="4"/>
      <c r="AD17" s="28">
        <v>43502</v>
      </c>
    </row>
    <row r="18" spans="1:30" x14ac:dyDescent="0.35">
      <c r="A18" s="27" t="s">
        <v>41</v>
      </c>
      <c r="B18" s="28">
        <v>43516</v>
      </c>
      <c r="C18" s="29">
        <v>0.62689814814814815</v>
      </c>
      <c r="D18" s="27" t="s">
        <v>42</v>
      </c>
      <c r="E18" s="30">
        <v>2.44</v>
      </c>
      <c r="F18" s="30">
        <v>41.058799999999998</v>
      </c>
      <c r="G18" s="30" t="s">
        <v>43</v>
      </c>
      <c r="H18" s="30">
        <v>3.35</v>
      </c>
      <c r="I18" s="30">
        <v>3972.3542000000002</v>
      </c>
      <c r="J18" s="30" t="s">
        <v>44</v>
      </c>
      <c r="K18" s="30">
        <v>3.5760000000000001</v>
      </c>
      <c r="L18" s="30">
        <v>989.53099999999995</v>
      </c>
      <c r="M18" s="5"/>
      <c r="N18" s="4"/>
      <c r="O18" s="5"/>
      <c r="P18" s="5"/>
      <c r="Q18" s="4"/>
      <c r="R18" s="4"/>
      <c r="S18" s="5"/>
      <c r="T18" s="4"/>
      <c r="U18" s="4"/>
      <c r="AD18" s="28">
        <v>43502</v>
      </c>
    </row>
    <row r="19" spans="1:30" x14ac:dyDescent="0.35">
      <c r="A19" s="27" t="s">
        <v>41</v>
      </c>
      <c r="B19" s="28">
        <v>43516</v>
      </c>
      <c r="C19" s="29">
        <v>0.6305439814814815</v>
      </c>
      <c r="D19" s="27" t="s">
        <v>42</v>
      </c>
      <c r="E19" s="30">
        <v>2.44</v>
      </c>
      <c r="F19" s="30">
        <v>40.9435</v>
      </c>
      <c r="G19" s="30" t="s">
        <v>43</v>
      </c>
      <c r="H19" s="30">
        <v>3.35</v>
      </c>
      <c r="I19" s="30">
        <v>3981.3904000000002</v>
      </c>
      <c r="J19" s="30" t="s">
        <v>44</v>
      </c>
      <c r="K19" s="30">
        <v>3.58</v>
      </c>
      <c r="L19" s="30">
        <v>997.572</v>
      </c>
      <c r="M19" s="5"/>
      <c r="N19" s="4"/>
      <c r="O19" s="5"/>
      <c r="P19" s="5"/>
      <c r="Q19" s="4"/>
      <c r="R19" s="4"/>
      <c r="S19" s="5"/>
      <c r="T19" s="4"/>
      <c r="U19" s="4"/>
      <c r="AD19" s="28">
        <v>43502</v>
      </c>
    </row>
    <row r="20" spans="1:30" x14ac:dyDescent="0.35">
      <c r="A20" s="18" t="s">
        <v>50</v>
      </c>
      <c r="B20" s="31">
        <v>43516</v>
      </c>
      <c r="C20" s="32">
        <v>0.63418981481481485</v>
      </c>
      <c r="D20" s="18" t="s">
        <v>42</v>
      </c>
      <c r="E20" s="33">
        <v>2.44</v>
      </c>
      <c r="F20" s="33">
        <v>20.299199999999999</v>
      </c>
      <c r="G20" s="33" t="s">
        <v>43</v>
      </c>
      <c r="H20" s="33">
        <v>3.35</v>
      </c>
      <c r="I20" s="33">
        <v>4460.3680000000004</v>
      </c>
      <c r="J20" s="33" t="s">
        <v>44</v>
      </c>
      <c r="K20" s="33">
        <v>3.58</v>
      </c>
      <c r="L20" s="33">
        <v>839.25639999999999</v>
      </c>
      <c r="O20" s="14">
        <f t="shared" ref="O20:O29" si="3">($O$2/$M$2)*F20</f>
        <v>1.9652101465665934</v>
      </c>
      <c r="P20" s="3"/>
      <c r="R20" s="14">
        <f t="shared" ref="R20:R29" si="4">($R$2/$P$2)*I20</f>
        <v>449.51602532707392</v>
      </c>
      <c r="S20" s="3"/>
      <c r="U20" s="14">
        <f>($S$2/$U$2)*L20</f>
        <v>2295.7336592399447</v>
      </c>
      <c r="AD20" s="28">
        <v>43502</v>
      </c>
    </row>
    <row r="21" spans="1:30" x14ac:dyDescent="0.35">
      <c r="A21" s="18" t="s">
        <v>51</v>
      </c>
      <c r="B21" s="31">
        <v>43516</v>
      </c>
      <c r="C21" s="32">
        <v>0.63834490740740735</v>
      </c>
      <c r="D21" s="18" t="s">
        <v>42</v>
      </c>
      <c r="E21" s="33">
        <v>2.4430000000000001</v>
      </c>
      <c r="F21" s="33">
        <v>20.856100000000001</v>
      </c>
      <c r="G21" s="33" t="s">
        <v>43</v>
      </c>
      <c r="H21" s="33">
        <v>3.3559999999999999</v>
      </c>
      <c r="I21" s="33">
        <v>4875.5535</v>
      </c>
      <c r="J21" s="33" t="s">
        <v>44</v>
      </c>
      <c r="K21" s="33">
        <v>3.5830000000000002</v>
      </c>
      <c r="L21" s="33">
        <v>852.86</v>
      </c>
      <c r="O21" s="14">
        <f t="shared" si="3"/>
        <v>2.0191248589997404</v>
      </c>
      <c r="P21" s="3"/>
      <c r="R21" s="14">
        <f t="shared" si="4"/>
        <v>491.3584328892826</v>
      </c>
      <c r="S21" s="3"/>
      <c r="U21" s="14">
        <f>($S$2/$U$2)*L21</f>
        <v>2332.9454605521973</v>
      </c>
      <c r="AD21" s="28">
        <v>43502</v>
      </c>
    </row>
    <row r="22" spans="1:30" x14ac:dyDescent="0.35">
      <c r="A22" s="18" t="s">
        <v>52</v>
      </c>
      <c r="B22" s="31">
        <v>43516</v>
      </c>
      <c r="C22" s="32">
        <v>0.64200231481481485</v>
      </c>
      <c r="D22" s="18" t="s">
        <v>42</v>
      </c>
      <c r="E22" s="33">
        <v>2.4460000000000002</v>
      </c>
      <c r="F22" s="33">
        <v>20.6022</v>
      </c>
      <c r="G22" s="33" t="s">
        <v>43</v>
      </c>
      <c r="H22" s="33">
        <v>3.3530000000000002</v>
      </c>
      <c r="I22" s="33">
        <v>4735.9582</v>
      </c>
      <c r="J22" s="33" t="s">
        <v>44</v>
      </c>
      <c r="K22" s="33">
        <v>3.5830000000000002</v>
      </c>
      <c r="L22" s="33">
        <v>830.26490000000001</v>
      </c>
      <c r="O22" s="14">
        <f>($O$2/$M$2)*F22</f>
        <v>1.9945442422161599</v>
      </c>
      <c r="P22" s="3"/>
      <c r="R22" s="14">
        <f>($R$2/$P$2)*I22</f>
        <v>477.29001422733802</v>
      </c>
      <c r="S22" s="3"/>
      <c r="U22" s="14">
        <f t="shared" ref="U22:U26" si="5">($S$2/$U$2)*L22</f>
        <v>2271.1379704885026</v>
      </c>
      <c r="AD22" s="28">
        <v>43502</v>
      </c>
    </row>
    <row r="23" spans="1:30" x14ac:dyDescent="0.35">
      <c r="A23" s="18" t="s">
        <v>53</v>
      </c>
      <c r="B23" s="31">
        <v>43516</v>
      </c>
      <c r="C23" s="32">
        <v>0.64564814814814808</v>
      </c>
      <c r="D23" s="18" t="s">
        <v>42</v>
      </c>
      <c r="E23" s="33">
        <v>2.44</v>
      </c>
      <c r="F23" s="33">
        <v>20.279199999999999</v>
      </c>
      <c r="G23" s="33" t="s">
        <v>43</v>
      </c>
      <c r="H23" s="33">
        <v>3.35</v>
      </c>
      <c r="I23" s="33">
        <v>4947.0626000000002</v>
      </c>
      <c r="J23" s="33" t="s">
        <v>44</v>
      </c>
      <c r="K23" s="33">
        <v>3.58</v>
      </c>
      <c r="L23" s="33">
        <v>815.90409999999997</v>
      </c>
      <c r="O23" s="14">
        <f t="shared" si="3"/>
        <v>1.9632739026293282</v>
      </c>
      <c r="P23" s="3"/>
      <c r="R23" s="14">
        <f t="shared" si="4"/>
        <v>498.56512220431586</v>
      </c>
      <c r="S23" s="3"/>
      <c r="U23" s="14">
        <f t="shared" si="5"/>
        <v>2231.8548956932277</v>
      </c>
      <c r="AD23" s="28">
        <v>43502</v>
      </c>
    </row>
    <row r="24" spans="1:30" x14ac:dyDescent="0.35">
      <c r="A24" s="18" t="s">
        <v>54</v>
      </c>
      <c r="B24" s="31">
        <v>43516</v>
      </c>
      <c r="C24" s="32">
        <v>0.6497222222222222</v>
      </c>
      <c r="D24" s="18" t="s">
        <v>42</v>
      </c>
      <c r="E24" s="33">
        <v>2.4430000000000001</v>
      </c>
      <c r="F24" s="33">
        <v>20.396699999999999</v>
      </c>
      <c r="G24" s="33" t="s">
        <v>43</v>
      </c>
      <c r="H24" s="33">
        <v>3.3530000000000002</v>
      </c>
      <c r="I24" s="33">
        <v>4881.9821000000002</v>
      </c>
      <c r="J24" s="33" t="s">
        <v>44</v>
      </c>
      <c r="K24" s="33">
        <v>3.58</v>
      </c>
      <c r="L24" s="33">
        <v>842.29300000000001</v>
      </c>
      <c r="O24" s="14">
        <f t="shared" si="3"/>
        <v>1.9746493357607608</v>
      </c>
      <c r="P24" s="3"/>
      <c r="R24" s="14">
        <f t="shared" si="4"/>
        <v>492.00630739659181</v>
      </c>
      <c r="S24" s="3"/>
      <c r="U24" s="14">
        <f t="shared" si="5"/>
        <v>2304.0400895866755</v>
      </c>
      <c r="AD24" s="28">
        <v>43502</v>
      </c>
    </row>
    <row r="25" spans="1:30" x14ac:dyDescent="0.35">
      <c r="A25" s="18" t="s">
        <v>55</v>
      </c>
      <c r="B25" s="31">
        <v>43516</v>
      </c>
      <c r="C25" s="32">
        <v>0.65336805555555555</v>
      </c>
      <c r="D25" s="18" t="s">
        <v>42</v>
      </c>
      <c r="E25" s="33">
        <v>2.4430000000000001</v>
      </c>
      <c r="F25" s="33">
        <v>20.624600000000001</v>
      </c>
      <c r="G25" s="33" t="s">
        <v>43</v>
      </c>
      <c r="H25" s="33">
        <v>3.3530000000000002</v>
      </c>
      <c r="I25" s="33">
        <v>4456.4853999999996</v>
      </c>
      <c r="J25" s="33" t="s">
        <v>44</v>
      </c>
      <c r="K25" s="33">
        <v>3.5830000000000002</v>
      </c>
      <c r="L25" s="33">
        <v>826.51559999999995</v>
      </c>
      <c r="O25" s="17">
        <f>($O$2/$M$2)*F25</f>
        <v>1.9967128354258969</v>
      </c>
      <c r="P25" s="3"/>
      <c r="R25" s="17">
        <f t="shared" si="4"/>
        <v>449.12473677869957</v>
      </c>
      <c r="S25" s="3"/>
      <c r="U25" s="17">
        <f t="shared" si="5"/>
        <v>2260.8819936397249</v>
      </c>
      <c r="AD25" s="28">
        <v>43502</v>
      </c>
    </row>
    <row r="26" spans="1:30" x14ac:dyDescent="0.35">
      <c r="A26" s="18" t="s">
        <v>56</v>
      </c>
      <c r="B26" s="31">
        <v>43516</v>
      </c>
      <c r="C26" s="32">
        <v>0.65744212962962967</v>
      </c>
      <c r="D26" s="18" t="s">
        <v>42</v>
      </c>
      <c r="E26" s="33">
        <v>2.4460000000000002</v>
      </c>
      <c r="F26" s="33">
        <v>20.029499999999999</v>
      </c>
      <c r="G26" s="33" t="s">
        <v>43</v>
      </c>
      <c r="H26" s="33">
        <v>3.3559999999999999</v>
      </c>
      <c r="I26" s="33">
        <v>4978.9605000000001</v>
      </c>
      <c r="J26" s="33" t="s">
        <v>44</v>
      </c>
      <c r="K26" s="33">
        <v>3.5830000000000002</v>
      </c>
      <c r="L26" s="33">
        <v>833.58839999999998</v>
      </c>
      <c r="O26" s="17">
        <f t="shared" si="3"/>
        <v>1.9390998970725735</v>
      </c>
      <c r="P26" s="3"/>
      <c r="R26" s="17">
        <f t="shared" si="4"/>
        <v>501.77979355526281</v>
      </c>
      <c r="S26" s="3"/>
      <c r="U26" s="17">
        <f t="shared" si="5"/>
        <v>2280.229197932802</v>
      </c>
      <c r="AD26" s="28">
        <v>43502</v>
      </c>
    </row>
    <row r="27" spans="1:30" x14ac:dyDescent="0.35">
      <c r="A27" s="18" t="s">
        <v>57</v>
      </c>
      <c r="B27" s="31">
        <v>43516</v>
      </c>
      <c r="C27" s="32">
        <v>0.66108796296296302</v>
      </c>
      <c r="D27" s="18" t="s">
        <v>42</v>
      </c>
      <c r="E27" s="33">
        <v>2.4460000000000002</v>
      </c>
      <c r="F27" s="33">
        <v>20.067399999999999</v>
      </c>
      <c r="G27" s="33" t="s">
        <v>43</v>
      </c>
      <c r="H27" s="33">
        <v>3.3559999999999999</v>
      </c>
      <c r="I27" s="33">
        <v>5474.6397999999999</v>
      </c>
      <c r="J27" s="33" t="s">
        <v>44</v>
      </c>
      <c r="K27" s="33">
        <v>3.5830000000000002</v>
      </c>
      <c r="L27" s="33">
        <v>831.34540000000004</v>
      </c>
      <c r="O27" s="17">
        <f t="shared" si="3"/>
        <v>1.9427690793336907</v>
      </c>
      <c r="P27" s="3"/>
      <c r="R27" s="17">
        <f t="shared" si="4"/>
        <v>551.73436877706206</v>
      </c>
      <c r="S27" s="3"/>
      <c r="U27" s="17">
        <f>($S$2/$U$2)*L27</f>
        <v>2274.093611004093</v>
      </c>
      <c r="AD27" s="28">
        <v>43502</v>
      </c>
    </row>
    <row r="28" spans="1:30" x14ac:dyDescent="0.35">
      <c r="A28" s="18" t="s">
        <v>58</v>
      </c>
      <c r="B28" s="31">
        <v>43516</v>
      </c>
      <c r="C28" s="32">
        <v>0.66515046296296299</v>
      </c>
      <c r="D28" s="18" t="s">
        <v>42</v>
      </c>
      <c r="E28" s="33">
        <v>2.4460000000000002</v>
      </c>
      <c r="F28" s="33">
        <v>20.2531</v>
      </c>
      <c r="G28" s="33" t="s">
        <v>43</v>
      </c>
      <c r="H28" s="33">
        <v>3.36</v>
      </c>
      <c r="I28" s="33">
        <v>5674.6808000000001</v>
      </c>
      <c r="J28" s="33" t="s">
        <v>44</v>
      </c>
      <c r="K28" s="33">
        <v>3.5859999999999999</v>
      </c>
      <c r="L28" s="33">
        <v>819.11969999999997</v>
      </c>
      <c r="O28" s="17">
        <f t="shared" si="3"/>
        <v>1.9607471042911975</v>
      </c>
      <c r="P28" s="3"/>
      <c r="R28" s="17">
        <f t="shared" si="4"/>
        <v>571.89450695903565</v>
      </c>
      <c r="S28" s="3"/>
      <c r="U28" s="17">
        <f>($S$2/$U$2)*L28</f>
        <v>2240.650969401634</v>
      </c>
      <c r="AD28" s="28">
        <v>43502</v>
      </c>
    </row>
    <row r="29" spans="1:30" x14ac:dyDescent="0.35">
      <c r="A29" s="18" t="s">
        <v>59</v>
      </c>
      <c r="B29" s="31">
        <v>43516</v>
      </c>
      <c r="C29" s="32">
        <v>0.66857638888888893</v>
      </c>
      <c r="D29" s="18" t="s">
        <v>42</v>
      </c>
      <c r="E29" s="33">
        <v>2.46</v>
      </c>
      <c r="F29" s="33">
        <v>39.2759</v>
      </c>
      <c r="G29" s="33" t="s">
        <v>43</v>
      </c>
      <c r="H29" s="33">
        <v>3.3730000000000002</v>
      </c>
      <c r="I29" s="33">
        <v>11595.683300000001</v>
      </c>
      <c r="J29" s="33" t="s">
        <v>44</v>
      </c>
      <c r="K29" s="33">
        <v>3.6</v>
      </c>
      <c r="L29" s="33">
        <v>1470.0554999999999</v>
      </c>
      <c r="N29" s="17">
        <f>($O$2/$M$2)*F29</f>
        <v>3.8023861627815316</v>
      </c>
      <c r="P29" s="3"/>
      <c r="Q29" s="17">
        <f>($R$2/$P$2)*I29</f>
        <v>1168.6133224809091</v>
      </c>
      <c r="S29" s="3"/>
      <c r="T29" s="17">
        <f>($S$2/$U$2)*L29</f>
        <v>4021.2453456426501</v>
      </c>
      <c r="AD29" s="28">
        <v>43502</v>
      </c>
    </row>
    <row r="30" spans="1:30" x14ac:dyDescent="0.35">
      <c r="A30" s="27" t="s">
        <v>41</v>
      </c>
      <c r="B30" s="28">
        <v>43516</v>
      </c>
      <c r="C30" s="29">
        <v>0.67222222222222217</v>
      </c>
      <c r="D30" s="27" t="s">
        <v>42</v>
      </c>
      <c r="E30" s="30">
        <v>2.44</v>
      </c>
      <c r="F30" s="30">
        <v>41.610999999999997</v>
      </c>
      <c r="G30" s="30" t="s">
        <v>43</v>
      </c>
      <c r="H30" s="30">
        <v>3.35</v>
      </c>
      <c r="I30" s="30">
        <v>3982.674</v>
      </c>
      <c r="J30" s="30" t="s">
        <v>44</v>
      </c>
      <c r="K30" s="30">
        <v>3.58</v>
      </c>
      <c r="L30" s="30">
        <v>997.23829999999998</v>
      </c>
      <c r="M30" s="5"/>
      <c r="N30" s="4"/>
      <c r="O30" s="5"/>
      <c r="P30" s="5"/>
      <c r="Q30" s="4"/>
      <c r="R30" s="4"/>
      <c r="S30" s="5"/>
      <c r="T30" s="4"/>
      <c r="U30" s="4"/>
      <c r="AD30" s="28">
        <v>43502</v>
      </c>
    </row>
    <row r="31" spans="1:30" x14ac:dyDescent="0.35">
      <c r="A31" s="27" t="s">
        <v>41</v>
      </c>
      <c r="B31" s="28">
        <v>43516</v>
      </c>
      <c r="C31" s="29">
        <v>0.67628472222222225</v>
      </c>
      <c r="D31" s="27" t="s">
        <v>42</v>
      </c>
      <c r="E31" s="30">
        <v>2.44</v>
      </c>
      <c r="F31" s="30">
        <v>40.527200000000001</v>
      </c>
      <c r="G31" s="30" t="s">
        <v>43</v>
      </c>
      <c r="H31" s="30">
        <v>3.35</v>
      </c>
      <c r="I31" s="30">
        <v>4066.279</v>
      </c>
      <c r="J31" s="30" t="s">
        <v>44</v>
      </c>
      <c r="K31" s="30">
        <v>3.58</v>
      </c>
      <c r="L31" s="30">
        <v>997.31219999999996</v>
      </c>
      <c r="M31" s="5"/>
      <c r="N31" s="4"/>
      <c r="O31" s="5"/>
      <c r="P31" s="5"/>
      <c r="Q31" s="4"/>
      <c r="R31" s="4"/>
      <c r="S31" s="5"/>
      <c r="T31" s="4"/>
      <c r="U31" s="4"/>
      <c r="AD31" s="28">
        <v>43502</v>
      </c>
    </row>
    <row r="32" spans="1:30" x14ac:dyDescent="0.35">
      <c r="A32" s="27" t="s">
        <v>41</v>
      </c>
      <c r="B32" s="28">
        <v>43516</v>
      </c>
      <c r="C32" s="29">
        <v>0.68035879629629636</v>
      </c>
      <c r="D32" s="27" t="s">
        <v>42</v>
      </c>
      <c r="E32" s="30">
        <v>2.44</v>
      </c>
      <c r="F32" s="30">
        <v>40.098199999999999</v>
      </c>
      <c r="G32" s="30" t="s">
        <v>43</v>
      </c>
      <c r="H32" s="30">
        <v>3.3530000000000002</v>
      </c>
      <c r="I32" s="30">
        <v>4054.0234</v>
      </c>
      <c r="J32" s="30" t="s">
        <v>44</v>
      </c>
      <c r="K32" s="30">
        <v>3.58</v>
      </c>
      <c r="L32" s="30">
        <v>987.73</v>
      </c>
      <c r="M32" s="5"/>
      <c r="N32" s="4"/>
      <c r="O32" s="5"/>
      <c r="P32" s="5"/>
      <c r="Q32" s="4"/>
      <c r="R32" s="4"/>
      <c r="S32" s="5"/>
      <c r="T32" s="4"/>
      <c r="U32" s="4"/>
      <c r="AD32" s="28">
        <v>43502</v>
      </c>
    </row>
    <row r="33" spans="1:30" x14ac:dyDescent="0.35">
      <c r="A33" s="27" t="s">
        <v>41</v>
      </c>
      <c r="B33" s="28">
        <v>43516</v>
      </c>
      <c r="C33" s="29">
        <v>0.6840046296296296</v>
      </c>
      <c r="D33" s="27" t="s">
        <v>42</v>
      </c>
      <c r="E33" s="30">
        <v>2.4460000000000002</v>
      </c>
      <c r="F33" s="30">
        <v>40.283799999999999</v>
      </c>
      <c r="G33" s="30" t="s">
        <v>43</v>
      </c>
      <c r="H33" s="30">
        <v>3.3559999999999999</v>
      </c>
      <c r="I33" s="30">
        <v>4081.7447999999999</v>
      </c>
      <c r="J33" s="30" t="s">
        <v>44</v>
      </c>
      <c r="K33" s="30">
        <v>3.5859999999999999</v>
      </c>
      <c r="L33" s="30">
        <v>991.49</v>
      </c>
      <c r="M33" s="5"/>
      <c r="N33" s="4"/>
      <c r="O33" s="5"/>
      <c r="P33" s="5"/>
      <c r="Q33" s="4"/>
      <c r="R33" s="4"/>
      <c r="S33" s="5"/>
      <c r="T33" s="4"/>
      <c r="U33" s="4"/>
      <c r="AD33" s="28">
        <v>43502</v>
      </c>
    </row>
    <row r="34" spans="1:30" x14ac:dyDescent="0.35">
      <c r="A34" s="18" t="s">
        <v>60</v>
      </c>
      <c r="B34" s="31">
        <v>43516</v>
      </c>
      <c r="C34" s="32">
        <v>0.68806712962962957</v>
      </c>
      <c r="D34" s="18" t="s">
        <v>42</v>
      </c>
      <c r="E34" s="33">
        <v>2.4430000000000001</v>
      </c>
      <c r="F34" s="33">
        <v>20.473400000000002</v>
      </c>
      <c r="G34" s="33" t="s">
        <v>43</v>
      </c>
      <c r="H34" s="33">
        <v>3.3530000000000002</v>
      </c>
      <c r="I34" s="33">
        <v>4352.6940999999997</v>
      </c>
      <c r="J34" s="33" t="s">
        <v>44</v>
      </c>
      <c r="K34" s="33">
        <v>3.5830000000000002</v>
      </c>
      <c r="L34" s="33">
        <v>828.45749999999998</v>
      </c>
      <c r="O34" s="19">
        <f t="shared" ref="O34:O42" si="6">($O$2/$M$2)*F34</f>
        <v>1.9820748312601728</v>
      </c>
      <c r="R34" s="19">
        <f t="shared" ref="R34:R43" si="7">($R$2/$P$2)*I34</f>
        <v>438.66464634680477</v>
      </c>
      <c r="U34" s="19">
        <f t="shared" ref="U34:U43" si="8">($S$2/$U$2)*L34</f>
        <v>2266.193940254464</v>
      </c>
      <c r="AD34" s="28">
        <v>43502</v>
      </c>
    </row>
    <row r="35" spans="1:30" x14ac:dyDescent="0.35">
      <c r="A35" s="18" t="s">
        <v>61</v>
      </c>
      <c r="B35" s="31">
        <v>43516</v>
      </c>
      <c r="C35" s="32">
        <v>0.69171296296296303</v>
      </c>
      <c r="D35" s="18" t="s">
        <v>42</v>
      </c>
      <c r="E35" s="33">
        <v>2.4430000000000001</v>
      </c>
      <c r="F35" s="33">
        <v>20.337399999999999</v>
      </c>
      <c r="G35" s="33" t="s">
        <v>43</v>
      </c>
      <c r="H35" s="33">
        <v>3.3559999999999999</v>
      </c>
      <c r="I35" s="33">
        <v>5010.46</v>
      </c>
      <c r="J35" s="33" t="s">
        <v>44</v>
      </c>
      <c r="K35" s="33">
        <v>3.5859999999999999</v>
      </c>
      <c r="L35" s="33">
        <v>828.29169999999999</v>
      </c>
      <c r="O35" s="19">
        <f t="shared" si="6"/>
        <v>1.9689083724867698</v>
      </c>
      <c r="R35" s="19">
        <f t="shared" si="7"/>
        <v>504.95431414185794</v>
      </c>
      <c r="U35" s="19">
        <f t="shared" si="8"/>
        <v>2265.7404046714146</v>
      </c>
      <c r="AD35" s="28">
        <v>43502</v>
      </c>
    </row>
    <row r="36" spans="1:30" x14ac:dyDescent="0.35">
      <c r="A36" s="18" t="s">
        <v>62</v>
      </c>
      <c r="B36" s="31">
        <v>43516</v>
      </c>
      <c r="C36" s="32">
        <v>0.69535879629629627</v>
      </c>
      <c r="D36" s="18" t="s">
        <v>42</v>
      </c>
      <c r="E36" s="33">
        <v>2.4430000000000001</v>
      </c>
      <c r="F36" s="33">
        <v>20.214099999999998</v>
      </c>
      <c r="G36" s="33" t="s">
        <v>43</v>
      </c>
      <c r="H36" s="33">
        <v>3.3559999999999999</v>
      </c>
      <c r="I36" s="33">
        <v>5080.0763999999999</v>
      </c>
      <c r="J36" s="33" t="s">
        <v>44</v>
      </c>
      <c r="K36" s="33">
        <v>3.5830000000000002</v>
      </c>
      <c r="L36" s="33">
        <v>823.20479999999998</v>
      </c>
      <c r="O36" s="19">
        <f>($O$2/$M$2)*F36</f>
        <v>1.9569714286135302</v>
      </c>
      <c r="R36" s="19">
        <f>($R$2/$P$2)*I36</f>
        <v>511.97025709221083</v>
      </c>
      <c r="U36" s="19">
        <f>($S$2/$U$2)*L36</f>
        <v>2251.8255062551643</v>
      </c>
      <c r="AD36" s="28">
        <v>43502</v>
      </c>
    </row>
    <row r="37" spans="1:30" x14ac:dyDescent="0.35">
      <c r="A37" s="18" t="s">
        <v>63</v>
      </c>
      <c r="B37" s="31">
        <v>43516</v>
      </c>
      <c r="C37" s="32">
        <v>0.69943287037037039</v>
      </c>
      <c r="D37" s="18" t="s">
        <v>42</v>
      </c>
      <c r="E37" s="33">
        <v>2.4460000000000002</v>
      </c>
      <c r="F37" s="33">
        <v>20.236799999999999</v>
      </c>
      <c r="G37" s="33" t="s">
        <v>43</v>
      </c>
      <c r="H37" s="33">
        <v>3.3559999999999999</v>
      </c>
      <c r="I37" s="33">
        <v>4999.0619999999999</v>
      </c>
      <c r="J37" s="33" t="s">
        <v>44</v>
      </c>
      <c r="K37" s="33">
        <v>3.5859999999999999</v>
      </c>
      <c r="L37" s="33">
        <v>814.09879999999998</v>
      </c>
      <c r="O37" s="19">
        <f t="shared" si="6"/>
        <v>1.9591690654823262</v>
      </c>
      <c r="Q37" s="19">
        <f>($R$2/$P$2)*I37</f>
        <v>503.80562334847991</v>
      </c>
      <c r="U37" s="19">
        <f t="shared" si="8"/>
        <v>2226.9166098785163</v>
      </c>
      <c r="AD37" s="28">
        <v>43502</v>
      </c>
    </row>
    <row r="38" spans="1:30" x14ac:dyDescent="0.35">
      <c r="A38" s="18" t="s">
        <v>64</v>
      </c>
      <c r="B38" s="31">
        <v>43516</v>
      </c>
      <c r="C38" s="32">
        <v>0.70350694444444439</v>
      </c>
      <c r="D38" s="18" t="s">
        <v>42</v>
      </c>
      <c r="E38" s="33">
        <v>2.4460000000000002</v>
      </c>
      <c r="F38" s="33">
        <v>20.1876</v>
      </c>
      <c r="G38" s="33" t="s">
        <v>43</v>
      </c>
      <c r="H38" s="33">
        <v>3.3559999999999999</v>
      </c>
      <c r="I38" s="33">
        <v>5402.7759999999998</v>
      </c>
      <c r="J38" s="33" t="s">
        <v>44</v>
      </c>
      <c r="K38" s="33">
        <v>3.5859999999999999</v>
      </c>
      <c r="L38" s="33">
        <v>830.14380000000006</v>
      </c>
      <c r="O38" s="19">
        <f t="shared" si="6"/>
        <v>1.954405905396654</v>
      </c>
      <c r="R38" s="19">
        <f t="shared" si="7"/>
        <v>544.49193278503185</v>
      </c>
      <c r="U38" s="19">
        <f t="shared" si="8"/>
        <v>2270.8067089739834</v>
      </c>
      <c r="AD38" s="28">
        <v>43502</v>
      </c>
    </row>
    <row r="39" spans="1:30" x14ac:dyDescent="0.35">
      <c r="A39" s="18" t="s">
        <v>65</v>
      </c>
      <c r="B39" s="31">
        <v>43516</v>
      </c>
      <c r="C39" s="32">
        <v>0.70758101851851851</v>
      </c>
      <c r="D39" s="18" t="s">
        <v>42</v>
      </c>
      <c r="E39" s="33">
        <v>2.4430000000000001</v>
      </c>
      <c r="F39" s="33">
        <v>20.183399999999999</v>
      </c>
      <c r="G39" s="33" t="s">
        <v>43</v>
      </c>
      <c r="H39" s="33">
        <v>3.3559999999999999</v>
      </c>
      <c r="I39" s="33">
        <v>4493.8190000000004</v>
      </c>
      <c r="J39" s="33" t="s">
        <v>44</v>
      </c>
      <c r="K39" s="33">
        <v>3.5859999999999999</v>
      </c>
      <c r="L39" s="33">
        <v>833.56619999999998</v>
      </c>
      <c r="O39" s="26">
        <f t="shared" si="6"/>
        <v>1.9539992941698283</v>
      </c>
      <c r="R39" s="16">
        <f t="shared" si="7"/>
        <v>452.88721814417238</v>
      </c>
      <c r="U39" s="16">
        <f t="shared" si="8"/>
        <v>2280.1684712142028</v>
      </c>
      <c r="AD39" s="28">
        <v>43502</v>
      </c>
    </row>
    <row r="40" spans="1:30" x14ac:dyDescent="0.35">
      <c r="A40" s="18" t="s">
        <v>66</v>
      </c>
      <c r="B40" s="31">
        <v>43516</v>
      </c>
      <c r="C40" s="32">
        <v>0.71165509259259263</v>
      </c>
      <c r="D40" s="18" t="s">
        <v>42</v>
      </c>
      <c r="E40" s="33">
        <v>2.4359999999999999</v>
      </c>
      <c r="F40" s="33">
        <v>20.2834</v>
      </c>
      <c r="G40" s="33" t="s">
        <v>43</v>
      </c>
      <c r="H40" s="33">
        <v>3.35</v>
      </c>
      <c r="I40" s="33">
        <v>4789.0050000000001</v>
      </c>
      <c r="J40" s="33" t="s">
        <v>44</v>
      </c>
      <c r="K40" s="33">
        <v>3.58</v>
      </c>
      <c r="L40" s="33">
        <v>828.0308</v>
      </c>
      <c r="O40" s="16">
        <f t="shared" si="6"/>
        <v>1.9636805138561542</v>
      </c>
      <c r="R40" s="16">
        <f t="shared" si="7"/>
        <v>482.63607237597512</v>
      </c>
      <c r="U40" s="16">
        <f t="shared" si="8"/>
        <v>2265.0267289559888</v>
      </c>
      <c r="AD40" s="28">
        <v>43502</v>
      </c>
    </row>
    <row r="41" spans="1:30" x14ac:dyDescent="0.35">
      <c r="A41" s="18" t="s">
        <v>67</v>
      </c>
      <c r="B41" s="31">
        <v>43516</v>
      </c>
      <c r="C41" s="32">
        <v>0.71572916666666664</v>
      </c>
      <c r="D41" s="18" t="s">
        <v>42</v>
      </c>
      <c r="E41" s="33">
        <v>2.4460000000000002</v>
      </c>
      <c r="F41" s="33">
        <v>19.7258</v>
      </c>
      <c r="G41" s="33" t="s">
        <v>43</v>
      </c>
      <c r="H41" s="33">
        <v>3.3559999999999999</v>
      </c>
      <c r="I41" s="33">
        <v>4854.3126000000002</v>
      </c>
      <c r="J41" s="33" t="s">
        <v>44</v>
      </c>
      <c r="K41" s="33">
        <v>3.5830000000000002</v>
      </c>
      <c r="L41" s="33">
        <v>831.63620000000003</v>
      </c>
      <c r="O41" s="16">
        <f t="shared" si="6"/>
        <v>1.9096980328852029</v>
      </c>
      <c r="R41" s="16">
        <f t="shared" si="7"/>
        <v>489.21777432874012</v>
      </c>
      <c r="U41" s="16">
        <f t="shared" si="8"/>
        <v>2274.889076308983</v>
      </c>
      <c r="AD41" s="28">
        <v>43502</v>
      </c>
    </row>
    <row r="42" spans="1:30" x14ac:dyDescent="0.35">
      <c r="A42" s="18" t="s">
        <v>68</v>
      </c>
      <c r="B42" s="31">
        <v>43516</v>
      </c>
      <c r="C42" s="32">
        <v>0.71937499999999999</v>
      </c>
      <c r="D42" s="18" t="s">
        <v>42</v>
      </c>
      <c r="E42" s="33">
        <v>2.4460000000000002</v>
      </c>
      <c r="F42" s="33">
        <v>20.1142</v>
      </c>
      <c r="G42" s="33" t="s">
        <v>43</v>
      </c>
      <c r="H42" s="33">
        <v>3.3559999999999999</v>
      </c>
      <c r="I42" s="33">
        <v>5000.2038000000002</v>
      </c>
      <c r="J42" s="33" t="s">
        <v>44</v>
      </c>
      <c r="K42" s="33">
        <v>3.5859999999999999</v>
      </c>
      <c r="L42" s="33">
        <v>837.6866</v>
      </c>
      <c r="O42" s="16">
        <f t="shared" si="6"/>
        <v>1.9472998901468912</v>
      </c>
      <c r="R42" s="16">
        <f t="shared" si="7"/>
        <v>503.9206939878797</v>
      </c>
      <c r="U42" s="16">
        <f t="shared" si="8"/>
        <v>2291.4395690211809</v>
      </c>
      <c r="AD42" s="28">
        <v>43502</v>
      </c>
    </row>
    <row r="43" spans="1:30" x14ac:dyDescent="0.35">
      <c r="A43" s="18" t="s">
        <v>69</v>
      </c>
      <c r="B43" s="31">
        <v>43516</v>
      </c>
      <c r="C43" s="32">
        <v>0.72303240740740737</v>
      </c>
      <c r="D43" s="18" t="s">
        <v>42</v>
      </c>
      <c r="E43" s="33">
        <v>2.44</v>
      </c>
      <c r="F43" s="33">
        <v>20.164000000000001</v>
      </c>
      <c r="G43" s="33" t="s">
        <v>43</v>
      </c>
      <c r="H43" s="33">
        <v>3.3530000000000002</v>
      </c>
      <c r="I43" s="33">
        <v>4769.6674999999996</v>
      </c>
      <c r="J43" s="33" t="s">
        <v>44</v>
      </c>
      <c r="K43" s="33">
        <v>3.5830000000000002</v>
      </c>
      <c r="L43" s="33">
        <v>825.04480000000001</v>
      </c>
      <c r="O43" s="16">
        <f t="shared" ref="O43" si="9">($O$2/$M$2)*F43</f>
        <v>1.9521211375506815</v>
      </c>
      <c r="Q43" s="16">
        <f>($R$2/$P$2)*I43</f>
        <v>480.68723852644467</v>
      </c>
      <c r="U43" s="16">
        <f t="shared" si="8"/>
        <v>2256.8587117606589</v>
      </c>
      <c r="AD43" s="28">
        <v>43502</v>
      </c>
    </row>
    <row r="44" spans="1:30" x14ac:dyDescent="0.35">
      <c r="A44" s="27" t="s">
        <v>41</v>
      </c>
      <c r="B44" s="28">
        <v>43516</v>
      </c>
      <c r="C44" s="29">
        <v>0.72709490740740745</v>
      </c>
      <c r="D44" s="27" t="s">
        <v>42</v>
      </c>
      <c r="E44" s="30">
        <v>2.4430000000000001</v>
      </c>
      <c r="F44" s="30">
        <v>40.017800000000001</v>
      </c>
      <c r="G44" s="30" t="s">
        <v>43</v>
      </c>
      <c r="H44" s="30">
        <v>3.3559999999999999</v>
      </c>
      <c r="I44" s="30">
        <v>4084.4751999999999</v>
      </c>
      <c r="J44" s="30" t="s">
        <v>44</v>
      </c>
      <c r="K44" s="30">
        <v>3.5830000000000002</v>
      </c>
      <c r="L44" s="30">
        <v>994.78639999999996</v>
      </c>
      <c r="M44" s="5"/>
      <c r="N44" s="4"/>
      <c r="O44" s="4"/>
      <c r="P44" s="5"/>
      <c r="Q44" s="4"/>
      <c r="R44" s="4"/>
      <c r="S44" s="5"/>
      <c r="T44" s="4"/>
      <c r="U44" s="4"/>
      <c r="AD44" s="28">
        <v>43502</v>
      </c>
    </row>
    <row r="45" spans="1:30" x14ac:dyDescent="0.35">
      <c r="A45" s="27" t="s">
        <v>41</v>
      </c>
      <c r="B45" s="28">
        <v>43516</v>
      </c>
      <c r="C45" s="29">
        <v>0.73075231481481484</v>
      </c>
      <c r="D45" s="27" t="s">
        <v>42</v>
      </c>
      <c r="E45" s="30">
        <v>2.4430000000000001</v>
      </c>
      <c r="F45" s="30">
        <v>39.842799999999997</v>
      </c>
      <c r="G45" s="30" t="s">
        <v>43</v>
      </c>
      <c r="H45" s="30">
        <v>3.3559999999999999</v>
      </c>
      <c r="I45" s="30">
        <v>4125.4007000000001</v>
      </c>
      <c r="J45" s="30" t="s">
        <v>44</v>
      </c>
      <c r="K45" s="30">
        <v>3.5830000000000002</v>
      </c>
      <c r="L45" s="30">
        <v>982.44899999999996</v>
      </c>
      <c r="M45" s="5"/>
      <c r="N45" s="4"/>
      <c r="O45" s="4"/>
      <c r="P45" s="5"/>
      <c r="Q45" s="4"/>
      <c r="R45" s="4"/>
      <c r="S45" s="5"/>
      <c r="T45" s="4"/>
      <c r="U45" s="4"/>
      <c r="AD45" s="28">
        <v>43502</v>
      </c>
    </row>
    <row r="46" spans="1:30" x14ac:dyDescent="0.35">
      <c r="A46" s="27" t="s">
        <v>41</v>
      </c>
      <c r="B46" s="28">
        <v>43516</v>
      </c>
      <c r="C46" s="29">
        <v>0.73439814814814808</v>
      </c>
      <c r="D46" s="27" t="s">
        <v>42</v>
      </c>
      <c r="E46" s="30">
        <v>2.4359999999999999</v>
      </c>
      <c r="F46" s="30">
        <v>40.273299999999999</v>
      </c>
      <c r="G46" s="30" t="s">
        <v>43</v>
      </c>
      <c r="H46" s="30">
        <v>3.35</v>
      </c>
      <c r="I46" s="30">
        <v>4093.3063999999999</v>
      </c>
      <c r="J46" s="30" t="s">
        <v>44</v>
      </c>
      <c r="K46" s="30">
        <v>3.5760000000000001</v>
      </c>
      <c r="L46" s="30">
        <v>991.99080000000004</v>
      </c>
      <c r="M46" s="5"/>
      <c r="N46" s="4"/>
      <c r="O46" s="4"/>
      <c r="P46" s="5"/>
      <c r="Q46" s="4"/>
      <c r="R46" s="4"/>
      <c r="S46" s="5"/>
      <c r="T46" s="4"/>
      <c r="U46" s="4"/>
      <c r="AD46" s="28">
        <v>43502</v>
      </c>
    </row>
    <row r="47" spans="1:30" x14ac:dyDescent="0.35">
      <c r="A47" s="27" t="s">
        <v>41</v>
      </c>
      <c r="B47" s="28">
        <v>43516</v>
      </c>
      <c r="C47" s="29">
        <v>0.73804398148148154</v>
      </c>
      <c r="D47" s="27" t="s">
        <v>42</v>
      </c>
      <c r="E47" s="30">
        <v>2.4359999999999999</v>
      </c>
      <c r="F47" s="30">
        <v>40.149000000000001</v>
      </c>
      <c r="G47" s="30" t="s">
        <v>43</v>
      </c>
      <c r="H47" s="30">
        <v>3.35</v>
      </c>
      <c r="I47" s="30">
        <v>4145.9301999999998</v>
      </c>
      <c r="J47" s="30" t="s">
        <v>44</v>
      </c>
      <c r="K47" s="30">
        <v>3.58</v>
      </c>
      <c r="L47" s="30">
        <v>999.52739999999994</v>
      </c>
      <c r="M47" s="5"/>
      <c r="N47" s="4"/>
      <c r="O47" s="4"/>
      <c r="P47" s="5"/>
      <c r="Q47" s="4"/>
      <c r="R47" s="4"/>
      <c r="S47" s="5"/>
      <c r="T47" s="4"/>
      <c r="U47" s="4"/>
      <c r="AD47" s="28">
        <v>43502</v>
      </c>
    </row>
    <row r="48" spans="1:30" x14ac:dyDescent="0.35">
      <c r="A48" s="18" t="s">
        <v>70</v>
      </c>
      <c r="B48" s="31">
        <v>43516</v>
      </c>
      <c r="C48" s="32">
        <v>0.74212962962962958</v>
      </c>
      <c r="D48" s="18" t="s">
        <v>42</v>
      </c>
      <c r="E48" s="33">
        <v>2.44</v>
      </c>
      <c r="F48" s="33">
        <v>20.551400000000001</v>
      </c>
      <c r="G48" s="33" t="s">
        <v>43</v>
      </c>
      <c r="H48" s="33">
        <v>3.35</v>
      </c>
      <c r="I48" s="33">
        <v>4368.5621000000001</v>
      </c>
      <c r="J48" s="33" t="s">
        <v>44</v>
      </c>
      <c r="K48" s="33">
        <v>3.58</v>
      </c>
      <c r="L48" s="33">
        <v>817.82060000000001</v>
      </c>
      <c r="O48" s="22">
        <f t="shared" ref="O48:O57" si="10">($O$2/$M$2)*F48</f>
        <v>1.9896261826155066</v>
      </c>
      <c r="R48" s="22">
        <f t="shared" ref="R48:R57" si="11">($R$2/$P$2)*I48</f>
        <v>440.26382387876856</v>
      </c>
      <c r="U48" s="22">
        <f>($S$2/$U$2)*L48</f>
        <v>2237.0973621884887</v>
      </c>
      <c r="AD48" s="28">
        <v>43502</v>
      </c>
    </row>
    <row r="49" spans="1:30" x14ac:dyDescent="0.35">
      <c r="A49" s="18" t="s">
        <v>71</v>
      </c>
      <c r="B49" s="31">
        <v>43516</v>
      </c>
      <c r="C49" s="32">
        <v>0.7462037037037037</v>
      </c>
      <c r="D49" s="18" t="s">
        <v>42</v>
      </c>
      <c r="E49" s="33">
        <v>2.4430000000000001</v>
      </c>
      <c r="F49" s="33">
        <v>19.840399999999999</v>
      </c>
      <c r="G49" s="33" t="s">
        <v>43</v>
      </c>
      <c r="H49" s="33">
        <v>3.3559999999999999</v>
      </c>
      <c r="I49" s="33">
        <v>4654.0272000000004</v>
      </c>
      <c r="J49" s="33" t="s">
        <v>44</v>
      </c>
      <c r="K49" s="33">
        <v>3.5859999999999999</v>
      </c>
      <c r="L49" s="33">
        <v>819.30579999999998</v>
      </c>
      <c r="O49" s="22">
        <f t="shared" si="10"/>
        <v>1.9207927106457319</v>
      </c>
      <c r="R49" s="22">
        <f t="shared" si="11"/>
        <v>469.03300550718927</v>
      </c>
      <c r="U49" s="22">
        <f>($S$2/$U$2)*L49</f>
        <v>2241.1600343715104</v>
      </c>
      <c r="AD49" s="28">
        <v>43502</v>
      </c>
    </row>
    <row r="50" spans="1:30" x14ac:dyDescent="0.35">
      <c r="A50" s="18" t="s">
        <v>72</v>
      </c>
      <c r="B50" s="31">
        <v>43516</v>
      </c>
      <c r="C50" s="32">
        <v>0.75026620370370367</v>
      </c>
      <c r="D50" s="18" t="s">
        <v>42</v>
      </c>
      <c r="E50" s="33">
        <v>2.4430000000000001</v>
      </c>
      <c r="F50" s="33">
        <v>19.6966</v>
      </c>
      <c r="G50" s="33" t="s">
        <v>43</v>
      </c>
      <c r="H50" s="33">
        <v>3.3559999999999999</v>
      </c>
      <c r="I50" s="33">
        <v>5045.8500000000004</v>
      </c>
      <c r="J50" s="33" t="s">
        <v>44</v>
      </c>
      <c r="K50" s="33">
        <v>3.5830000000000002</v>
      </c>
      <c r="L50" s="33">
        <v>818.50369999999998</v>
      </c>
      <c r="O50" s="22">
        <f t="shared" si="10"/>
        <v>1.9068711167367958</v>
      </c>
      <c r="R50" s="22">
        <f t="shared" si="11"/>
        <v>508.52091943907226</v>
      </c>
      <c r="U50" s="22">
        <f>($S$2/$U$2)*L50</f>
        <v>2238.9659397324035</v>
      </c>
      <c r="AD50" s="28">
        <v>43502</v>
      </c>
    </row>
    <row r="51" spans="1:30" x14ac:dyDescent="0.35">
      <c r="A51" s="18" t="s">
        <v>73</v>
      </c>
      <c r="B51" s="31">
        <v>43517</v>
      </c>
      <c r="C51" s="32">
        <v>0.33423611111111112</v>
      </c>
      <c r="D51" s="18" t="s">
        <v>42</v>
      </c>
      <c r="E51" s="33">
        <v>2.4359999999999999</v>
      </c>
      <c r="F51" s="33">
        <v>19.984000000000002</v>
      </c>
      <c r="G51" s="33" t="s">
        <v>43</v>
      </c>
      <c r="H51" s="33">
        <v>3.35</v>
      </c>
      <c r="I51" s="33">
        <v>5026.7946000000002</v>
      </c>
      <c r="J51" s="33" t="s">
        <v>44</v>
      </c>
      <c r="K51" s="33">
        <v>3.58</v>
      </c>
      <c r="L51" s="33">
        <v>835.25260000000003</v>
      </c>
      <c r="O51" s="22">
        <f t="shared" si="10"/>
        <v>1.9346949421152955</v>
      </c>
      <c r="R51" s="22">
        <f t="shared" si="11"/>
        <v>506.60051563628792</v>
      </c>
      <c r="U51" s="22">
        <f>($S$2/$U$2)*L51</f>
        <v>2284.7815134774996</v>
      </c>
      <c r="AD51" s="28">
        <v>43502</v>
      </c>
    </row>
    <row r="52" spans="1:30" x14ac:dyDescent="0.35">
      <c r="A52" s="18" t="s">
        <v>74</v>
      </c>
      <c r="B52" s="31">
        <v>43517</v>
      </c>
      <c r="C52" s="32">
        <v>0.33788194444444447</v>
      </c>
      <c r="D52" s="18" t="s">
        <v>42</v>
      </c>
      <c r="E52" s="33">
        <v>2.4430000000000001</v>
      </c>
      <c r="F52" s="33">
        <v>20.296800000000001</v>
      </c>
      <c r="G52" s="33" t="s">
        <v>43</v>
      </c>
      <c r="H52" s="33">
        <v>3.3559999999999999</v>
      </c>
      <c r="I52" s="33">
        <v>5248.5825999999997</v>
      </c>
      <c r="J52" s="33" t="s">
        <v>44</v>
      </c>
      <c r="K52" s="33">
        <v>3.5830000000000002</v>
      </c>
      <c r="L52" s="33">
        <v>833.22069999999997</v>
      </c>
      <c r="O52" s="22">
        <f t="shared" si="10"/>
        <v>1.9649777972941218</v>
      </c>
      <c r="R52" s="22">
        <f t="shared" si="11"/>
        <v>528.95231715249486</v>
      </c>
      <c r="U52" s="22">
        <f t="shared" ref="U52:U57" si="12">($S$2/$U$2)*L52</f>
        <v>2279.2233774630354</v>
      </c>
      <c r="AD52" s="28">
        <v>43502</v>
      </c>
    </row>
    <row r="53" spans="1:30" x14ac:dyDescent="0.35">
      <c r="A53" s="18" t="s">
        <v>75</v>
      </c>
      <c r="B53" s="31">
        <v>43517</v>
      </c>
      <c r="C53" s="32">
        <v>0.34153935185185186</v>
      </c>
      <c r="D53" s="18" t="s">
        <v>42</v>
      </c>
      <c r="E53" s="33">
        <v>2.4430000000000001</v>
      </c>
      <c r="F53" s="33">
        <v>20.905799999999999</v>
      </c>
      <c r="G53" s="33" t="s">
        <v>43</v>
      </c>
      <c r="H53" s="33">
        <v>3.3530000000000002</v>
      </c>
      <c r="I53" s="33">
        <v>4541.3231999999998</v>
      </c>
      <c r="J53" s="33" t="s">
        <v>44</v>
      </c>
      <c r="K53" s="33">
        <v>3.5830000000000002</v>
      </c>
      <c r="L53" s="33">
        <v>839.20259999999996</v>
      </c>
      <c r="O53" s="24">
        <f t="shared" si="10"/>
        <v>2.0239364251838441</v>
      </c>
      <c r="R53" s="24">
        <f t="shared" si="11"/>
        <v>457.6746928929694</v>
      </c>
      <c r="U53" s="24">
        <f t="shared" si="12"/>
        <v>2295.5864926876643</v>
      </c>
      <c r="AD53" s="28">
        <v>43502</v>
      </c>
    </row>
    <row r="54" spans="1:30" x14ac:dyDescent="0.35">
      <c r="A54" s="18" t="s">
        <v>76</v>
      </c>
      <c r="B54" s="31">
        <v>43517</v>
      </c>
      <c r="C54" s="32">
        <v>0.34518518518518521</v>
      </c>
      <c r="D54" s="18" t="s">
        <v>42</v>
      </c>
      <c r="E54" s="33">
        <v>2.44</v>
      </c>
      <c r="F54" s="33">
        <v>20.285599999999999</v>
      </c>
      <c r="G54" s="33" t="s">
        <v>43</v>
      </c>
      <c r="H54" s="33">
        <v>3.3530000000000002</v>
      </c>
      <c r="I54" s="33">
        <v>4879.5550000000003</v>
      </c>
      <c r="J54" s="33" t="s">
        <v>44</v>
      </c>
      <c r="K54" s="33">
        <v>3.58</v>
      </c>
      <c r="L54" s="33">
        <v>830.54039999999998</v>
      </c>
      <c r="O54" s="24">
        <f t="shared" si="10"/>
        <v>1.9638935006892531</v>
      </c>
      <c r="R54" s="24">
        <f t="shared" si="11"/>
        <v>491.76170418334317</v>
      </c>
      <c r="T54" s="24">
        <f>($S$2/$U$2)*L54</f>
        <v>2271.891583595439</v>
      </c>
      <c r="AD54" s="28">
        <v>43502</v>
      </c>
    </row>
    <row r="55" spans="1:30" x14ac:dyDescent="0.35">
      <c r="A55" s="18" t="s">
        <v>77</v>
      </c>
      <c r="B55" s="31">
        <v>43517</v>
      </c>
      <c r="C55" s="32">
        <v>0.34884259259259259</v>
      </c>
      <c r="D55" s="18" t="s">
        <v>42</v>
      </c>
      <c r="E55" s="33">
        <v>2.4460000000000002</v>
      </c>
      <c r="F55" s="33">
        <v>20.2028</v>
      </c>
      <c r="G55" s="33" t="s">
        <v>43</v>
      </c>
      <c r="H55" s="33">
        <v>3.36</v>
      </c>
      <c r="I55" s="33">
        <v>5015.87</v>
      </c>
      <c r="J55" s="33" t="s">
        <v>44</v>
      </c>
      <c r="K55" s="33">
        <v>3.5859999999999999</v>
      </c>
      <c r="L55" s="33">
        <v>842.30229999999995</v>
      </c>
      <c r="O55" s="24">
        <f t="shared" si="10"/>
        <v>1.9558774507889756</v>
      </c>
      <c r="R55" s="24">
        <f t="shared" si="11"/>
        <v>505.49953410958693</v>
      </c>
      <c r="U55" s="24">
        <f t="shared" si="12"/>
        <v>2304.0655291579801</v>
      </c>
      <c r="AD55" s="28">
        <v>43502</v>
      </c>
    </row>
    <row r="56" spans="1:30" x14ac:dyDescent="0.35">
      <c r="A56" s="18" t="s">
        <v>78</v>
      </c>
      <c r="B56" s="31">
        <v>43517</v>
      </c>
      <c r="C56" s="32">
        <v>0.35291666666666671</v>
      </c>
      <c r="D56" s="18" t="s">
        <v>42</v>
      </c>
      <c r="E56" s="33">
        <v>2.4430000000000001</v>
      </c>
      <c r="F56" s="33">
        <v>20.061800000000002</v>
      </c>
      <c r="G56" s="33" t="s">
        <v>43</v>
      </c>
      <c r="H56" s="33">
        <v>3.3559999999999999</v>
      </c>
      <c r="I56" s="33">
        <v>4924.6736000000001</v>
      </c>
      <c r="J56" s="33" t="s">
        <v>44</v>
      </c>
      <c r="K56" s="33">
        <v>3.5859999999999999</v>
      </c>
      <c r="L56" s="33">
        <v>847.38919999999996</v>
      </c>
      <c r="O56" s="24">
        <f t="shared" si="10"/>
        <v>1.9422269310312568</v>
      </c>
      <c r="Q56" s="24">
        <f>($R$2/$P$2)*I56</f>
        <v>496.30875809017823</v>
      </c>
      <c r="U56" s="24">
        <f t="shared" si="12"/>
        <v>2317.9804275742304</v>
      </c>
      <c r="AD56" s="28">
        <v>43502</v>
      </c>
    </row>
    <row r="57" spans="1:30" x14ac:dyDescent="0.35">
      <c r="A57" s="18" t="s">
        <v>79</v>
      </c>
      <c r="B57" s="31">
        <v>43517</v>
      </c>
      <c r="C57" s="32">
        <v>0.35656249999999995</v>
      </c>
      <c r="D57" s="18" t="s">
        <v>42</v>
      </c>
      <c r="E57" s="33">
        <v>2.4430000000000001</v>
      </c>
      <c r="F57" s="33">
        <v>20.165500000000002</v>
      </c>
      <c r="G57" s="33" t="s">
        <v>43</v>
      </c>
      <c r="H57" s="33">
        <v>3.3530000000000002</v>
      </c>
      <c r="I57" s="33">
        <v>5364.7403999999997</v>
      </c>
      <c r="J57" s="33" t="s">
        <v>44</v>
      </c>
      <c r="K57" s="33">
        <v>3.5830000000000002</v>
      </c>
      <c r="L57" s="33">
        <v>846.09680000000003</v>
      </c>
      <c r="M57" s="3"/>
      <c r="N57" s="24">
        <f>($O$2/$M$2)*F57</f>
        <v>1.9522663558459763</v>
      </c>
      <c r="P57" s="3"/>
      <c r="Q57" s="2"/>
      <c r="R57" s="24">
        <f t="shared" si="11"/>
        <v>540.65870383779463</v>
      </c>
      <c r="S57" s="3"/>
      <c r="U57" s="24">
        <f t="shared" si="12"/>
        <v>2314.4451477941757</v>
      </c>
      <c r="AD57" s="28">
        <v>43502</v>
      </c>
    </row>
    <row r="58" spans="1:30" x14ac:dyDescent="0.35">
      <c r="A58" s="27" t="s">
        <v>41</v>
      </c>
      <c r="B58" s="28">
        <v>43517</v>
      </c>
      <c r="C58" s="29">
        <v>0.36021990740740745</v>
      </c>
      <c r="D58" s="27" t="s">
        <v>42</v>
      </c>
      <c r="E58" s="30">
        <v>2.44</v>
      </c>
      <c r="F58" s="30">
        <v>40.686100000000003</v>
      </c>
      <c r="G58" s="30" t="s">
        <v>43</v>
      </c>
      <c r="H58" s="30">
        <v>3.3530000000000002</v>
      </c>
      <c r="I58" s="30">
        <v>4112.1135999999997</v>
      </c>
      <c r="J58" s="30" t="s">
        <v>44</v>
      </c>
      <c r="K58" s="30">
        <v>3.5830000000000002</v>
      </c>
      <c r="L58" s="30">
        <v>994.02629999999999</v>
      </c>
      <c r="AD58" s="28">
        <v>43502</v>
      </c>
    </row>
    <row r="59" spans="1:30" x14ac:dyDescent="0.35">
      <c r="A59" s="27" t="s">
        <v>41</v>
      </c>
      <c r="B59" s="28">
        <v>43517</v>
      </c>
      <c r="C59" s="29">
        <v>0.36429398148148145</v>
      </c>
      <c r="D59" s="27" t="s">
        <v>42</v>
      </c>
      <c r="E59" s="30">
        <v>2.4430000000000001</v>
      </c>
      <c r="F59" s="30">
        <v>40.909599999999998</v>
      </c>
      <c r="G59" s="30" t="s">
        <v>43</v>
      </c>
      <c r="H59" s="30">
        <v>3.3559999999999999</v>
      </c>
      <c r="I59" s="30">
        <v>4049.6745999999998</v>
      </c>
      <c r="J59" s="30" t="s">
        <v>44</v>
      </c>
      <c r="K59" s="30">
        <v>3.5859999999999999</v>
      </c>
      <c r="L59" s="30">
        <v>995.15020000000004</v>
      </c>
    </row>
    <row r="60" spans="1:30" x14ac:dyDescent="0.35">
      <c r="A60" s="27" t="s">
        <v>41</v>
      </c>
      <c r="B60" s="28">
        <v>43517</v>
      </c>
      <c r="C60" s="29">
        <v>0.36836805555555557</v>
      </c>
      <c r="D60" s="27" t="s">
        <v>42</v>
      </c>
      <c r="E60" s="30">
        <v>2.4430000000000001</v>
      </c>
      <c r="F60" s="30">
        <v>40.1845</v>
      </c>
      <c r="G60" s="30" t="s">
        <v>43</v>
      </c>
      <c r="H60" s="30">
        <v>3.3559999999999999</v>
      </c>
      <c r="I60" s="30">
        <v>4103.8519999999999</v>
      </c>
      <c r="J60" s="30" t="s">
        <v>44</v>
      </c>
      <c r="K60" s="30">
        <v>3.5859999999999999</v>
      </c>
      <c r="L60" s="30">
        <v>991.06399999999996</v>
      </c>
    </row>
    <row r="61" spans="1:30" x14ac:dyDescent="0.35">
      <c r="A61" s="27" t="s">
        <v>41</v>
      </c>
      <c r="B61" s="28">
        <v>43517</v>
      </c>
      <c r="C61" s="29">
        <v>0.37201388888888887</v>
      </c>
      <c r="D61" s="27" t="s">
        <v>42</v>
      </c>
      <c r="E61" s="30">
        <v>2.4430000000000001</v>
      </c>
      <c r="F61" s="30">
        <v>40.793999999999997</v>
      </c>
      <c r="G61" s="30" t="s">
        <v>43</v>
      </c>
      <c r="H61" s="30">
        <v>3.3559999999999999</v>
      </c>
      <c r="I61" s="30">
        <v>4067.482</v>
      </c>
      <c r="J61" s="30" t="s">
        <v>44</v>
      </c>
      <c r="K61" s="30">
        <v>3.5830000000000002</v>
      </c>
      <c r="L61" s="30">
        <v>990.33150000000001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2020-04-24T14:02:27Z</dcterms:modified>
</cp:coreProperties>
</file>