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C620AE57-D407-4314-871A-B8CF4997FA9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N14" i="1"/>
  <c r="N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T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N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T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<sst xmlns="http://schemas.openxmlformats.org/spreadsheetml/2006/main" count="266" uniqueCount="85">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</sst>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70" zoomScaleNormal="70" workbookViewId="0">
      <selection activeCell="U50" sqref="U50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43867</v>
      </c>
      <c r="C2" s="8">
        <v>0.50958333333333339</v>
      </c>
      <c r="D2" s="5" t="s">
        <v>42</v>
      </c>
      <c r="E2" s="9">
        <v>2.0099999999999998</v>
      </c>
      <c r="F2" s="9">
        <v>35.323500000000003</v>
      </c>
      <c r="G2" s="9" t="s">
        <v>43</v>
      </c>
      <c r="H2" s="9">
        <v>2.9830000000000001</v>
      </c>
      <c r="I2" s="9">
        <v>3258.203</v>
      </c>
      <c r="J2" s="9" t="s">
        <v>44</v>
      </c>
      <c r="K2" s="9">
        <v>3.266</v>
      </c>
      <c r="L2" s="9">
        <v>843.57579999999996</v>
      </c>
      <c r="M2" s="4">
        <f>AVERAGE(F2:F5,F16:F19,F30:F33,F44:F47,F58:F61)</f>
        <v>35.249565000000004</v>
      </c>
      <c r="N2" s="4">
        <f>STDEV(F2:F5,F16:F19,F30:F33,F44:F47,G58:G61)</f>
        <v>0.12684041663313314</v>
      </c>
      <c r="O2" s="4">
        <v>3.9420000000000002</v>
      </c>
      <c r="P2" s="4">
        <f>AVERAGE(I2:I5,I16:I19,I30:I33,I44:I47,I58:I61)</f>
        <v>3235.87583</v>
      </c>
      <c r="Q2" s="4">
        <f>STDEV(I2:I5,I16:I19,I30:I33,I44:I47,I58:I61)</f>
        <v>34.756373066185922</v>
      </c>
      <c r="R2" s="4">
        <v>407.1</v>
      </c>
      <c r="S2" s="4">
        <f>AVERAGE(L2:L5,L16:L19,L30:L33,L44:L47,L58:L61)</f>
        <v>833.81463000000008</v>
      </c>
      <c r="T2" s="4">
        <f>STDEV(L2:L5,L16:L19,L30:L33,L44:L47,L58:L61)</f>
        <v>12.160486971252418</v>
      </c>
      <c r="U2" s="4">
        <v>364</v>
      </c>
      <c r="AD2" s="7">
        <v>43109</v>
      </c>
      <c r="AE2" s="6">
        <f>(N2/M2)^2</f>
        <v>1.2948152206971069E-5</v>
      </c>
      <c r="AF2" s="6">
        <f>(T2/S2)^2</f>
        <v>2.1269775778214286E-4</v>
      </c>
      <c r="AG2" s="6">
        <f>(T2/S2)^2</f>
        <v>2.1269775778214286E-4</v>
      </c>
    </row>
    <row r="3" spans="1:33" x14ac:dyDescent="0.35">
      <c r="A3" s="5" t="s">
        <v>41</v>
      </c>
      <c r="B3" s="7">
        <v>43867</v>
      </c>
      <c r="C3" s="8">
        <v>0.51302083333333337</v>
      </c>
      <c r="D3" s="5" t="s">
        <v>42</v>
      </c>
      <c r="E3" s="9">
        <v>2.0099999999999998</v>
      </c>
      <c r="F3" s="9">
        <v>35.410800000000002</v>
      </c>
      <c r="G3" s="9" t="s">
        <v>43</v>
      </c>
      <c r="H3" s="9">
        <v>2.9830000000000001</v>
      </c>
      <c r="I3" s="9">
        <v>3257.5752000000002</v>
      </c>
      <c r="J3" s="9" t="s">
        <v>44</v>
      </c>
      <c r="K3" s="9">
        <v>3.2629999999999999</v>
      </c>
      <c r="L3" s="9">
        <v>842.63210000000004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43867</v>
      </c>
      <c r="C4" s="8">
        <v>0.51645833333333335</v>
      </c>
      <c r="D4" s="5" t="s">
        <v>42</v>
      </c>
      <c r="E4" s="9">
        <v>2.0099999999999998</v>
      </c>
      <c r="F4" s="9">
        <v>35.360199999999999</v>
      </c>
      <c r="G4" s="9" t="s">
        <v>43</v>
      </c>
      <c r="H4" s="9">
        <v>2.9830000000000001</v>
      </c>
      <c r="I4" s="9">
        <v>3268.0372000000002</v>
      </c>
      <c r="J4" s="9" t="s">
        <v>44</v>
      </c>
      <c r="K4" s="9">
        <v>3.27</v>
      </c>
      <c r="L4" s="9">
        <v>840.17039999999997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43867</v>
      </c>
      <c r="C5" s="8">
        <v>0.51990740740740737</v>
      </c>
      <c r="D5" s="5" t="s">
        <v>42</v>
      </c>
      <c r="E5" s="9">
        <v>2.0129999999999999</v>
      </c>
      <c r="F5" s="9">
        <v>35.277200000000001</v>
      </c>
      <c r="G5" s="9" t="s">
        <v>43</v>
      </c>
      <c r="H5" s="9">
        <v>2.9860000000000002</v>
      </c>
      <c r="I5" s="9">
        <v>3260.2962000000002</v>
      </c>
      <c r="J5" s="9" t="s">
        <v>44</v>
      </c>
      <c r="K5" s="9">
        <v>3.2730000000000001</v>
      </c>
      <c r="L5" s="9">
        <v>848.29960000000005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43867</v>
      </c>
      <c r="C6" s="33">
        <v>0.54054398148148153</v>
      </c>
      <c r="D6" s="31" t="s">
        <v>42</v>
      </c>
      <c r="E6" s="34">
        <v>2.0059999999999998</v>
      </c>
      <c r="F6" s="34">
        <v>18.132300000000001</v>
      </c>
      <c r="G6" s="34" t="s">
        <v>43</v>
      </c>
      <c r="H6" s="34">
        <v>2.9830000000000001</v>
      </c>
      <c r="I6" s="34">
        <v>3363.7051999999999</v>
      </c>
      <c r="J6" s="34" t="s">
        <v>44</v>
      </c>
      <c r="K6" s="34">
        <v>3.27</v>
      </c>
      <c r="L6" s="34">
        <v>660.92160000000001</v>
      </c>
      <c r="O6" s="10">
        <f>($O$2/$M$2)*F6</f>
        <v>2.0277562744391311</v>
      </c>
      <c r="R6" s="10">
        <f t="shared" ref="R6:R15" si="0">($R$2/$P$2)*I6</f>
        <v>423.18199426088609</v>
      </c>
      <c r="U6" s="10">
        <f t="shared" ref="U6:U15" si="1">($S$2/$U$2)*L6</f>
        <v>1513.9728004478243</v>
      </c>
      <c r="V6" s="3">
        <v>0</v>
      </c>
      <c r="W6" s="11" t="s">
        <v>33</v>
      </c>
      <c r="X6" s="2">
        <f>SLOPE(O6:O10,$V$6:$V$10)</f>
        <v>1.6137237438249575E-4</v>
      </c>
      <c r="Y6" s="2">
        <f>RSQ(O6:O10,$V$6:$V$10)</f>
        <v>1.5884235559364215E-2</v>
      </c>
      <c r="Z6" s="2">
        <f>SLOPE($R6:$R10,$V$6:$V$10)</f>
        <v>3.3675412815515866</v>
      </c>
      <c r="AA6" s="2">
        <f>RSQ(R6:R10,$V$6:$V$10)</f>
        <v>0.95325549967901357</v>
      </c>
      <c r="AB6" s="2">
        <f>SLOPE(U6:U10,$V$6:$V$10)</f>
        <v>0.48334905495371006</v>
      </c>
      <c r="AC6" s="2">
        <f>RSQ(U6:U10,$V$6:$V$10)</f>
        <v>0.46812357169270313</v>
      </c>
      <c r="AD6" s="7">
        <v>43109</v>
      </c>
      <c r="AE6" s="2"/>
    </row>
    <row r="7" spans="1:33" x14ac:dyDescent="0.35">
      <c r="A7" s="31" t="s">
        <v>46</v>
      </c>
      <c r="B7" s="32">
        <v>43867</v>
      </c>
      <c r="C7" s="33">
        <v>0.54398148148148151</v>
      </c>
      <c r="D7" s="31" t="s">
        <v>42</v>
      </c>
      <c r="E7" s="34">
        <v>2.0059999999999998</v>
      </c>
      <c r="F7" s="34">
        <v>17.7973</v>
      </c>
      <c r="G7" s="34" t="s">
        <v>43</v>
      </c>
      <c r="H7" s="34">
        <v>2.98</v>
      </c>
      <c r="I7" s="34">
        <v>3871.2105999999999</v>
      </c>
      <c r="J7" s="34" t="s">
        <v>44</v>
      </c>
      <c r="K7" s="34">
        <v>3.266</v>
      </c>
      <c r="L7" s="34">
        <v>667.18179999999995</v>
      </c>
      <c r="O7" s="10">
        <f>($O$2/$M$2)*F7</f>
        <v>1.9902928334009227</v>
      </c>
      <c r="R7" s="10">
        <f t="shared" si="0"/>
        <v>487.03038004397098</v>
      </c>
      <c r="U7" s="10">
        <f>($S$2/$U$2)*L7</f>
        <v>1528.3130376641045</v>
      </c>
      <c r="V7" s="3">
        <v>10</v>
      </c>
      <c r="W7" s="13" t="s">
        <v>34</v>
      </c>
      <c r="X7" s="2">
        <f>SLOPE($O11:$O15,$V$6:$V$10)</f>
        <v>-3.5095815468117386E-4</v>
      </c>
      <c r="Y7" s="2">
        <f>RSQ(O11:O15,$V$6:$V$10)</f>
        <v>0.80177335025022067</v>
      </c>
      <c r="Z7" s="2">
        <f>SLOPE($R11:$R15,$V$6:$V$10)</f>
        <v>1.6864427459195792</v>
      </c>
      <c r="AA7" s="2">
        <f>RSQ(R11:R15,$V$6:$V$10)</f>
        <v>0.85516198295247703</v>
      </c>
      <c r="AB7" s="2">
        <f>SLOPE(U11:U15,$V$6:$V$10)</f>
        <v>0.59683718191549129</v>
      </c>
      <c r="AC7" s="2">
        <f>RSQ(U11:U15,$V$6:$V$10)</f>
        <v>0.91692682364290545</v>
      </c>
      <c r="AD7" s="7">
        <v>43109</v>
      </c>
      <c r="AE7" s="2"/>
    </row>
    <row r="8" spans="1:33" x14ac:dyDescent="0.35">
      <c r="A8" s="31" t="s">
        <v>47</v>
      </c>
      <c r="B8" s="32">
        <v>43867</v>
      </c>
      <c r="C8" s="33">
        <v>0.54741898148148149</v>
      </c>
      <c r="D8" s="31" t="s">
        <v>42</v>
      </c>
      <c r="E8" s="34">
        <v>2.0099999999999998</v>
      </c>
      <c r="F8" s="34">
        <v>18.152200000000001</v>
      </c>
      <c r="G8" s="34" t="s">
        <v>43</v>
      </c>
      <c r="H8" s="34">
        <v>2.9830000000000001</v>
      </c>
      <c r="I8" s="34">
        <v>4061.2150000000001</v>
      </c>
      <c r="J8" s="34" t="s">
        <v>44</v>
      </c>
      <c r="K8" s="34">
        <v>3.266</v>
      </c>
      <c r="L8" s="34">
        <v>660.56100000000004</v>
      </c>
      <c r="O8" s="10">
        <f>($O$2/$M$2)*F8</f>
        <v>2.0299817146679682</v>
      </c>
      <c r="R8" s="10">
        <f t="shared" si="0"/>
        <v>510.93450841715395</v>
      </c>
      <c r="U8" s="10">
        <f>($S$2/$U$2)*L8</f>
        <v>1513.1467741962365</v>
      </c>
      <c r="V8" s="3">
        <v>20</v>
      </c>
      <c r="W8" s="15" t="s">
        <v>35</v>
      </c>
      <c r="X8" s="2">
        <f>SLOPE($O20:$O24,$V$6:$V$10)</f>
        <v>-2.3104319159684473E-4</v>
      </c>
      <c r="Y8" s="2">
        <f>RSQ(O20:O24,$V$6:$V$10)</f>
        <v>0.89510429929387403</v>
      </c>
      <c r="Z8" s="2">
        <f>SLOPE($R20:$R24,$V$6:$V$10)</f>
        <v>2.86877344109956</v>
      </c>
      <c r="AA8" s="2">
        <f>RSQ(R20:R24,$V$6:$V$10)</f>
        <v>0.97809584059360299</v>
      </c>
      <c r="AB8" s="2">
        <f>SLOPE($U20:$U24,$V$6:$V$10)</f>
        <v>0.29965556870555021</v>
      </c>
      <c r="AC8" s="2">
        <f>RSQ(U20:U24,$V$6:$V$10)</f>
        <v>0.22356656313705348</v>
      </c>
      <c r="AD8" s="7">
        <v>43109</v>
      </c>
      <c r="AE8" s="2"/>
    </row>
    <row r="9" spans="1:33" x14ac:dyDescent="0.35">
      <c r="A9" s="31" t="s">
        <v>48</v>
      </c>
      <c r="B9" s="32">
        <v>43867</v>
      </c>
      <c r="C9" s="33">
        <v>0.55085648148148147</v>
      </c>
      <c r="D9" s="31" t="s">
        <v>42</v>
      </c>
      <c r="E9" s="34">
        <v>2.0099999999999998</v>
      </c>
      <c r="F9" s="34">
        <v>17.855</v>
      </c>
      <c r="G9" s="34" t="s">
        <v>43</v>
      </c>
      <c r="H9" s="34">
        <v>2.9860000000000002</v>
      </c>
      <c r="I9" s="34">
        <v>4220.4206999999997</v>
      </c>
      <c r="J9" s="34" t="s">
        <v>44</v>
      </c>
      <c r="K9" s="34">
        <v>3.27</v>
      </c>
      <c r="L9" s="34">
        <v>665.39290000000005</v>
      </c>
      <c r="O9" s="10">
        <f t="shared" ref="O9:O15" si="2">($O$2/$M$2)*F9</f>
        <v>1.9967454917528769</v>
      </c>
      <c r="R9" s="10">
        <f t="shared" si="0"/>
        <v>530.96390505503416</v>
      </c>
      <c r="U9" s="10">
        <f t="shared" si="1"/>
        <v>1524.2152052695799</v>
      </c>
      <c r="V9" s="3">
        <v>30</v>
      </c>
      <c r="W9" s="18" t="s">
        <v>36</v>
      </c>
      <c r="X9" s="2">
        <f>SLOPE($O25:$O29,$V$6:$V$10)</f>
        <v>-8.1446639128738066E-4</v>
      </c>
      <c r="Y9" s="2">
        <f>RSQ(O25:O29,$V$6:$V$10)</f>
        <v>0.97094517075853193</v>
      </c>
      <c r="Z9" s="2">
        <f>SLOPE($R25:$R29,$V$6:$V$10)</f>
        <v>7.1235091118437621</v>
      </c>
      <c r="AA9" s="2">
        <f>RSQ(R25:R29,$V$6:$V$10)</f>
        <v>0.98965285593759111</v>
      </c>
      <c r="AB9" s="2">
        <f>SLOPE(U25:U29,$V$6:$V$10)</f>
        <v>0.34886633952949392</v>
      </c>
      <c r="AC9" s="2">
        <f>RSQ(U25:U29,$V$6:$V$10)</f>
        <v>0.96994395384934295</v>
      </c>
      <c r="AD9" s="7">
        <v>43109</v>
      </c>
      <c r="AE9" s="2"/>
    </row>
    <row r="10" spans="1:33" x14ac:dyDescent="0.35">
      <c r="A10" s="31" t="s">
        <v>49</v>
      </c>
      <c r="B10" s="32">
        <v>43867</v>
      </c>
      <c r="C10" s="33">
        <v>0.5543055555555555</v>
      </c>
      <c r="D10" s="31" t="s">
        <v>42</v>
      </c>
      <c r="E10" s="34">
        <v>2.0030000000000001</v>
      </c>
      <c r="F10" s="34">
        <v>18.175599999999999</v>
      </c>
      <c r="G10" s="34" t="s">
        <v>43</v>
      </c>
      <c r="H10" s="34">
        <v>2.976</v>
      </c>
      <c r="I10" s="34">
        <v>4527.4624000000003</v>
      </c>
      <c r="J10" s="34" t="s">
        <v>44</v>
      </c>
      <c r="K10" s="34">
        <v>3.2629999999999999</v>
      </c>
      <c r="L10" s="34">
        <v>672.36630000000002</v>
      </c>
      <c r="O10" s="10">
        <f t="shared" si="2"/>
        <v>2.0325985639822788</v>
      </c>
      <c r="R10" s="10">
        <f t="shared" si="0"/>
        <v>569.59229583293381</v>
      </c>
      <c r="U10" s="10">
        <f t="shared" si="1"/>
        <v>1540.1891693927721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7">
        <v>43109</v>
      </c>
      <c r="AE10" s="2"/>
    </row>
    <row r="11" spans="1:33" x14ac:dyDescent="0.35">
      <c r="A11" s="31" t="s">
        <v>50</v>
      </c>
      <c r="B11" s="32">
        <v>43867</v>
      </c>
      <c r="C11" s="33">
        <v>0.57151620370370371</v>
      </c>
      <c r="D11" s="31" t="s">
        <v>42</v>
      </c>
      <c r="E11" s="34">
        <v>2.0099999999999998</v>
      </c>
      <c r="F11" s="34">
        <v>18.137599999999999</v>
      </c>
      <c r="G11" s="34" t="s">
        <v>43</v>
      </c>
      <c r="H11" s="34">
        <v>2.9830000000000001</v>
      </c>
      <c r="I11" s="34">
        <v>3461.7447000000002</v>
      </c>
      <c r="J11" s="34" t="s">
        <v>44</v>
      </c>
      <c r="K11" s="34">
        <v>3.266</v>
      </c>
      <c r="L11" s="34">
        <v>653.9375</v>
      </c>
      <c r="O11" s="12">
        <f t="shared" si="2"/>
        <v>2.0283489796257057</v>
      </c>
      <c r="R11" s="12">
        <f t="shared" si="0"/>
        <v>435.51617596216607</v>
      </c>
      <c r="U11" s="12">
        <f t="shared" si="1"/>
        <v>1497.9743258396293</v>
      </c>
      <c r="V11" s="3"/>
      <c r="W11" s="21" t="s">
        <v>38</v>
      </c>
      <c r="X11" s="2">
        <f>SLOPE($O39:$O43,$V$6:$V$10)</f>
        <v>-4.1686824949876272E-3</v>
      </c>
      <c r="Y11" s="2">
        <f>RSQ(O39:O43,$V$6:$V$10)</f>
        <v>0.8862019218652708</v>
      </c>
      <c r="Z11" s="2">
        <f>SLOPE($R39:$R43,$V$6:$V$10)</f>
        <v>5.9678729225527762</v>
      </c>
      <c r="AA11" s="2">
        <f>RSQ(R39:R43,$V$6:$V$10)</f>
        <v>0.97928089000660123</v>
      </c>
      <c r="AB11" s="2">
        <f>SLOPE($U39:$U43,$V$6:$V$10)</f>
        <v>0.97031741516950665</v>
      </c>
      <c r="AC11" s="2">
        <f>RSQ(U39:U43,$V$6:$V$10)</f>
        <v>0.84281011385460536</v>
      </c>
      <c r="AD11" s="7">
        <v>43109</v>
      </c>
      <c r="AE11" s="2"/>
    </row>
    <row r="12" spans="1:33" x14ac:dyDescent="0.35">
      <c r="A12" s="31" t="s">
        <v>51</v>
      </c>
      <c r="B12" s="32">
        <v>43867</v>
      </c>
      <c r="C12" s="33">
        <v>0.57495370370370369</v>
      </c>
      <c r="D12" s="31" t="s">
        <v>42</v>
      </c>
      <c r="E12" s="34">
        <v>2.0059999999999998</v>
      </c>
      <c r="F12" s="34">
        <v>18.0776</v>
      </c>
      <c r="G12" s="34" t="s">
        <v>43</v>
      </c>
      <c r="H12" s="34">
        <v>2.98</v>
      </c>
      <c r="I12" s="34">
        <v>3712.3820000000001</v>
      </c>
      <c r="J12" s="34" t="s">
        <v>44</v>
      </c>
      <c r="K12" s="34">
        <v>3.266</v>
      </c>
      <c r="L12" s="34">
        <v>658.7518</v>
      </c>
      <c r="O12" s="12">
        <f t="shared" si="2"/>
        <v>2.0216391095890116</v>
      </c>
      <c r="R12" s="12">
        <f t="shared" si="0"/>
        <v>467.04842571168746</v>
      </c>
      <c r="U12" s="12">
        <f t="shared" si="1"/>
        <v>1509.0024406011926</v>
      </c>
      <c r="V12" s="3"/>
      <c r="W12" s="23" t="s">
        <v>39</v>
      </c>
      <c r="X12" s="2">
        <f>SLOPE($O48:$O52,$V$6:$V$10)</f>
        <v>-5.2017149147797941E-3</v>
      </c>
      <c r="Y12" s="2">
        <f>RSQ(O48:O52,$V$6:$V$10)</f>
        <v>0.97633436846196686</v>
      </c>
      <c r="Z12" s="2">
        <f>SLOPE($R48:$R52,$V$6:$V$10)</f>
        <v>5.6206836888113845</v>
      </c>
      <c r="AA12" s="2">
        <f>RSQ(R48:R52,$V$6:$V$10)</f>
        <v>0.97721897915784206</v>
      </c>
      <c r="AB12" s="2">
        <f>SLOPE(U48:U52,$V$6:$V$10)</f>
        <v>0.85745923057928619</v>
      </c>
      <c r="AC12" s="2">
        <f>RSQ(U48:U52,$V$6:$V$10)</f>
        <v>0.91441237875555514</v>
      </c>
      <c r="AD12" s="7">
        <v>43109</v>
      </c>
      <c r="AE12" s="2"/>
    </row>
    <row r="13" spans="1:33" x14ac:dyDescent="0.35">
      <c r="A13" s="31" t="s">
        <v>52</v>
      </c>
      <c r="B13" s="32">
        <v>43867</v>
      </c>
      <c r="C13" s="33">
        <v>0.57839120370370367</v>
      </c>
      <c r="D13" s="31" t="s">
        <v>42</v>
      </c>
      <c r="E13" s="34">
        <v>2.0030000000000001</v>
      </c>
      <c r="F13" s="34">
        <v>18.017499999999998</v>
      </c>
      <c r="G13" s="34" t="s">
        <v>43</v>
      </c>
      <c r="H13" s="34">
        <v>2.98</v>
      </c>
      <c r="I13" s="34">
        <v>3948.9133000000002</v>
      </c>
      <c r="J13" s="34" t="s">
        <v>44</v>
      </c>
      <c r="K13" s="34">
        <v>3.266</v>
      </c>
      <c r="L13" s="34">
        <v>667.66600000000005</v>
      </c>
      <c r="O13" s="12">
        <f t="shared" si="2"/>
        <v>2.0149180564355897</v>
      </c>
      <c r="R13" s="12">
        <f t="shared" si="0"/>
        <v>496.8060237435007</v>
      </c>
      <c r="T13" s="12">
        <f>($S$2/$U$2)*L13</f>
        <v>1529.4221943779673</v>
      </c>
      <c r="V13" s="3"/>
      <c r="W13" s="25" t="s">
        <v>40</v>
      </c>
      <c r="X13" s="2">
        <f>SLOPE($O53:$O57,$V$6:$V$10)</f>
        <v>-4.5135059113495385E-3</v>
      </c>
      <c r="Y13" s="2">
        <f>RSQ(O53:O57,$V$6:$V$10)</f>
        <v>0.94685502166540925</v>
      </c>
      <c r="Z13" s="2">
        <f>SLOPE($R53:$R57,$V$6:$V$10)</f>
        <v>4.9919689703915484</v>
      </c>
      <c r="AA13" s="2">
        <f>RSQ(R53:R57,$V$6:$V$10)</f>
        <v>0.97793598047909991</v>
      </c>
      <c r="AB13" s="2">
        <f>SLOPE(U53:U57,$V$6:$V$10)</f>
        <v>0.76250973493780294</v>
      </c>
      <c r="AC13" s="2">
        <f>RSQ(U53:U57,$V$6:$V$10)</f>
        <v>0.62019667554019831</v>
      </c>
      <c r="AD13" s="7">
        <v>43109</v>
      </c>
      <c r="AE13" s="2"/>
    </row>
    <row r="14" spans="1:33" x14ac:dyDescent="0.35">
      <c r="A14" s="31" t="s">
        <v>53</v>
      </c>
      <c r="B14" s="32">
        <v>43867</v>
      </c>
      <c r="C14" s="33">
        <v>0.58182870370370365</v>
      </c>
      <c r="D14" s="31" t="s">
        <v>42</v>
      </c>
      <c r="E14" s="34">
        <v>2.0099999999999998</v>
      </c>
      <c r="F14" s="34">
        <v>18.4222</v>
      </c>
      <c r="G14" s="34" t="s">
        <v>43</v>
      </c>
      <c r="H14" s="34">
        <v>2.9830000000000001</v>
      </c>
      <c r="I14" s="34">
        <v>3939.3955999999998</v>
      </c>
      <c r="J14" s="34" t="s">
        <v>44</v>
      </c>
      <c r="K14" s="34">
        <v>3.266</v>
      </c>
      <c r="L14" s="34">
        <v>660.83079999999995</v>
      </c>
      <c r="N14" s="12">
        <f>($O$2/$M$2)*F14</f>
        <v>2.0601761298330912</v>
      </c>
      <c r="R14" s="12">
        <f t="shared" si="0"/>
        <v>495.6086181959584</v>
      </c>
      <c r="U14" s="12">
        <f>($S$2/$U$2)*L14</f>
        <v>1513.7648049302309</v>
      </c>
      <c r="AD14" s="7">
        <v>43109</v>
      </c>
    </row>
    <row r="15" spans="1:33" x14ac:dyDescent="0.35">
      <c r="A15" s="31" t="s">
        <v>54</v>
      </c>
      <c r="B15" s="32">
        <v>43867</v>
      </c>
      <c r="C15" s="33">
        <v>0.58526620370370364</v>
      </c>
      <c r="D15" s="31" t="s">
        <v>42</v>
      </c>
      <c r="E15" s="34">
        <v>2.0099999999999998</v>
      </c>
      <c r="F15" s="34">
        <v>18.008900000000001</v>
      </c>
      <c r="G15" s="34" t="s">
        <v>43</v>
      </c>
      <c r="H15" s="34">
        <v>2.9830000000000001</v>
      </c>
      <c r="I15" s="34">
        <v>4018.4810000000002</v>
      </c>
      <c r="J15" s="34" t="s">
        <v>44</v>
      </c>
      <c r="K15" s="34">
        <v>3.266</v>
      </c>
      <c r="L15" s="34">
        <v>665.92539999999997</v>
      </c>
      <c r="O15" s="12">
        <f t="shared" si="2"/>
        <v>2.0139563083969971</v>
      </c>
      <c r="R15" s="12">
        <f t="shared" si="0"/>
        <v>505.55821701600956</v>
      </c>
      <c r="U15" s="12">
        <f t="shared" si="1"/>
        <v>1525.4350027708847</v>
      </c>
      <c r="AD15" s="7">
        <v>43109</v>
      </c>
    </row>
    <row r="16" spans="1:33" x14ac:dyDescent="0.35">
      <c r="A16" s="5" t="s">
        <v>41</v>
      </c>
      <c r="B16" s="7">
        <v>43867</v>
      </c>
      <c r="C16" s="8">
        <v>0.55774305555555559</v>
      </c>
      <c r="D16" s="5" t="s">
        <v>42</v>
      </c>
      <c r="E16" s="9">
        <v>2.0129999999999999</v>
      </c>
      <c r="F16" s="9">
        <v>35.293599999999998</v>
      </c>
      <c r="G16" s="9" t="s">
        <v>43</v>
      </c>
      <c r="H16" s="9">
        <v>2.9860000000000002</v>
      </c>
      <c r="I16" s="9">
        <v>3250.2975000000001</v>
      </c>
      <c r="J16" s="9" t="s">
        <v>44</v>
      </c>
      <c r="K16" s="9">
        <v>3.27</v>
      </c>
      <c r="L16" s="9">
        <v>841.93259999999998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43867</v>
      </c>
      <c r="C17" s="8">
        <v>0.56118055555555557</v>
      </c>
      <c r="D17" s="5" t="s">
        <v>42</v>
      </c>
      <c r="E17" s="9">
        <v>2.0129999999999999</v>
      </c>
      <c r="F17" s="9">
        <v>35.339100000000002</v>
      </c>
      <c r="G17" s="9" t="s">
        <v>43</v>
      </c>
      <c r="H17" s="9">
        <v>2.9860000000000002</v>
      </c>
      <c r="I17" s="9">
        <v>3249.8806</v>
      </c>
      <c r="J17" s="9" t="s">
        <v>44</v>
      </c>
      <c r="K17" s="9">
        <v>3.27</v>
      </c>
      <c r="L17" s="9">
        <v>833.5874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43867</v>
      </c>
      <c r="C18" s="8">
        <v>0.5646296296296297</v>
      </c>
      <c r="D18" s="5" t="s">
        <v>42</v>
      </c>
      <c r="E18" s="9">
        <v>2.0059999999999998</v>
      </c>
      <c r="F18" s="9">
        <v>35.117199999999997</v>
      </c>
      <c r="G18" s="9" t="s">
        <v>43</v>
      </c>
      <c r="H18" s="9">
        <v>2.9830000000000001</v>
      </c>
      <c r="I18" s="9">
        <v>3245.6489999999999</v>
      </c>
      <c r="J18" s="9" t="s">
        <v>44</v>
      </c>
      <c r="K18" s="9">
        <v>3.27</v>
      </c>
      <c r="L18" s="9">
        <v>838.39509999999996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43867</v>
      </c>
      <c r="C19" s="8">
        <v>0.56806712962962969</v>
      </c>
      <c r="D19" s="5" t="s">
        <v>42</v>
      </c>
      <c r="E19" s="9">
        <v>2.0059999999999998</v>
      </c>
      <c r="F19" s="9">
        <v>35.3262</v>
      </c>
      <c r="G19" s="9" t="s">
        <v>43</v>
      </c>
      <c r="H19" s="9">
        <v>2.98</v>
      </c>
      <c r="I19" s="9">
        <v>3253.4241999999999</v>
      </c>
      <c r="J19" s="9" t="s">
        <v>44</v>
      </c>
      <c r="K19" s="9">
        <v>3.2629999999999999</v>
      </c>
      <c r="L19" s="9">
        <v>834.97529999999995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43867</v>
      </c>
      <c r="C20" s="33">
        <v>0.58871527777777777</v>
      </c>
      <c r="D20" s="31" t="s">
        <v>42</v>
      </c>
      <c r="E20" s="34">
        <v>2.0059999999999998</v>
      </c>
      <c r="F20" s="34">
        <v>18.218800000000002</v>
      </c>
      <c r="G20" s="34" t="s">
        <v>43</v>
      </c>
      <c r="H20" s="34">
        <v>2.9830000000000001</v>
      </c>
      <c r="I20" s="34">
        <v>3673.7664</v>
      </c>
      <c r="J20" s="34" t="s">
        <v>44</v>
      </c>
      <c r="K20" s="34">
        <v>3.266</v>
      </c>
      <c r="L20" s="34">
        <v>662.38789999999995</v>
      </c>
      <c r="O20" s="14">
        <f t="shared" ref="O20:O29" si="3">($O$2/$M$2)*F20</f>
        <v>2.0374296704086987</v>
      </c>
      <c r="P20" s="3"/>
      <c r="R20" s="14">
        <f t="shared" ref="R20:R29" si="4">($R$2/$P$2)*I20</f>
        <v>462.19026316593863</v>
      </c>
      <c r="S20" s="3"/>
      <c r="U20" s="14">
        <f t="shared" ref="U20:U26" si="5">($S$2/$U$2)*L20</f>
        <v>1517.3316531730138</v>
      </c>
      <c r="AD20" s="7">
        <v>43109</v>
      </c>
    </row>
    <row r="21" spans="1:30" x14ac:dyDescent="0.35">
      <c r="A21" s="31" t="s">
        <v>56</v>
      </c>
      <c r="B21" s="32">
        <v>43867</v>
      </c>
      <c r="C21" s="33">
        <v>0.59215277777777775</v>
      </c>
      <c r="D21" s="31" t="s">
        <v>42</v>
      </c>
      <c r="E21" s="34">
        <v>2.0059999999999998</v>
      </c>
      <c r="F21" s="34">
        <v>18.029699999999998</v>
      </c>
      <c r="G21" s="34" t="s">
        <v>43</v>
      </c>
      <c r="H21" s="34">
        <v>2.98</v>
      </c>
      <c r="I21" s="34">
        <v>4013.3175999999999</v>
      </c>
      <c r="J21" s="34" t="s">
        <v>44</v>
      </c>
      <c r="K21" s="34">
        <v>3.266</v>
      </c>
      <c r="L21" s="34">
        <v>669.98</v>
      </c>
      <c r="N21" s="14">
        <f>($O$2/$M$2)*F21</f>
        <v>2.0162823966763841</v>
      </c>
      <c r="P21" s="3"/>
      <c r="R21" s="14">
        <f t="shared" si="4"/>
        <v>504.90861849912204</v>
      </c>
      <c r="S21" s="3"/>
      <c r="U21" s="14">
        <f t="shared" si="5"/>
        <v>1534.7228730972529</v>
      </c>
      <c r="AD21" s="7">
        <v>43109</v>
      </c>
    </row>
    <row r="22" spans="1:30" x14ac:dyDescent="0.35">
      <c r="A22" s="31" t="s">
        <v>57</v>
      </c>
      <c r="B22" s="32">
        <v>43867</v>
      </c>
      <c r="C22" s="33">
        <v>0.59559027777777784</v>
      </c>
      <c r="D22" s="31" t="s">
        <v>42</v>
      </c>
      <c r="E22" s="34">
        <v>2.0129999999999999</v>
      </c>
      <c r="F22" s="34">
        <v>18.202200000000001</v>
      </c>
      <c r="G22" s="34" t="s">
        <v>43</v>
      </c>
      <c r="H22" s="34">
        <v>2.9860000000000002</v>
      </c>
      <c r="I22" s="34">
        <v>4243.5187999999998</v>
      </c>
      <c r="J22" s="34" t="s">
        <v>44</v>
      </c>
      <c r="K22" s="34">
        <v>3.27</v>
      </c>
      <c r="L22" s="34">
        <v>664.51059999999995</v>
      </c>
      <c r="O22" s="14">
        <f t="shared" si="3"/>
        <v>2.0355732730318801</v>
      </c>
      <c r="P22" s="3"/>
      <c r="R22" s="14">
        <f t="shared" si="4"/>
        <v>533.86983748384432</v>
      </c>
      <c r="S22" s="3"/>
      <c r="U22" s="14">
        <f t="shared" si="5"/>
        <v>1522.1941210716429</v>
      </c>
      <c r="AD22" s="7">
        <v>43109</v>
      </c>
    </row>
    <row r="23" spans="1:30" x14ac:dyDescent="0.35">
      <c r="A23" s="31" t="s">
        <v>58</v>
      </c>
      <c r="B23" s="32">
        <v>43867</v>
      </c>
      <c r="C23" s="33">
        <v>0.59902777777777783</v>
      </c>
      <c r="D23" s="31" t="s">
        <v>42</v>
      </c>
      <c r="E23" s="34">
        <v>2.0129999999999999</v>
      </c>
      <c r="F23" s="34">
        <v>18.167999999999999</v>
      </c>
      <c r="G23" s="34" t="s">
        <v>43</v>
      </c>
      <c r="H23" s="34">
        <v>2.9860000000000002</v>
      </c>
      <c r="I23" s="34">
        <v>4440.6927999999998</v>
      </c>
      <c r="J23" s="34" t="s">
        <v>44</v>
      </c>
      <c r="K23" s="34">
        <v>3.27</v>
      </c>
      <c r="L23" s="34">
        <v>663.29600000000005</v>
      </c>
      <c r="O23" s="14">
        <f t="shared" si="3"/>
        <v>2.0317486471109643</v>
      </c>
      <c r="P23" s="3"/>
      <c r="R23" s="14">
        <f t="shared" si="4"/>
        <v>558.6759609623216</v>
      </c>
      <c r="S23" s="3"/>
      <c r="U23" s="14">
        <f t="shared" si="5"/>
        <v>1519.4118374189013</v>
      </c>
      <c r="AD23" s="7">
        <v>43109</v>
      </c>
    </row>
    <row r="24" spans="1:30" x14ac:dyDescent="0.35">
      <c r="A24" s="31" t="s">
        <v>59</v>
      </c>
      <c r="B24" s="32">
        <v>43867</v>
      </c>
      <c r="C24" s="33">
        <v>0.60246527777777781</v>
      </c>
      <c r="D24" s="31" t="s">
        <v>42</v>
      </c>
      <c r="E24" s="34">
        <v>2.0129999999999999</v>
      </c>
      <c r="F24" s="34">
        <v>18.134899999999998</v>
      </c>
      <c r="G24" s="34" t="s">
        <v>43</v>
      </c>
      <c r="H24" s="34">
        <v>2.99</v>
      </c>
      <c r="I24" s="34">
        <v>4600.2156999999997</v>
      </c>
      <c r="J24" s="34" t="s">
        <v>44</v>
      </c>
      <c r="K24" s="34">
        <v>3.2730000000000001</v>
      </c>
      <c r="L24" s="34">
        <v>672.27059999999994</v>
      </c>
      <c r="O24" s="14">
        <f t="shared" si="3"/>
        <v>2.0280470354740543</v>
      </c>
      <c r="P24" s="3"/>
      <c r="R24" s="14">
        <f t="shared" si="4"/>
        <v>578.74526398931687</v>
      </c>
      <c r="S24" s="3"/>
      <c r="U24" s="14">
        <f t="shared" si="5"/>
        <v>1539.9699494474671</v>
      </c>
      <c r="AD24" s="7">
        <v>43109</v>
      </c>
    </row>
    <row r="25" spans="1:30" x14ac:dyDescent="0.35">
      <c r="A25" s="31" t="s">
        <v>60</v>
      </c>
      <c r="B25" s="32">
        <v>43867</v>
      </c>
      <c r="C25" s="33">
        <v>0.61966435185185187</v>
      </c>
      <c r="D25" s="31" t="s">
        <v>42</v>
      </c>
      <c r="E25" s="34">
        <v>2.0099999999999998</v>
      </c>
      <c r="F25" s="34">
        <v>18.3812</v>
      </c>
      <c r="G25" s="34" t="s">
        <v>43</v>
      </c>
      <c r="H25" s="34">
        <v>2.9830000000000001</v>
      </c>
      <c r="I25" s="34">
        <v>3407.2604999999999</v>
      </c>
      <c r="J25" s="34" t="s">
        <v>44</v>
      </c>
      <c r="K25" s="34">
        <v>3.266</v>
      </c>
      <c r="L25" s="34">
        <v>662.67499999999995</v>
      </c>
      <c r="N25" s="17">
        <f>($O$2/$M$2)*F25</f>
        <v>2.0555910519746838</v>
      </c>
      <c r="P25" s="3"/>
      <c r="R25" s="17">
        <f t="shared" si="4"/>
        <v>428.66161200938296</v>
      </c>
      <c r="S25" s="3"/>
      <c r="U25" s="17">
        <f t="shared" si="5"/>
        <v>1517.9893130089285</v>
      </c>
      <c r="AD25" s="7">
        <v>43109</v>
      </c>
    </row>
    <row r="26" spans="1:30" x14ac:dyDescent="0.35">
      <c r="A26" s="31" t="s">
        <v>61</v>
      </c>
      <c r="B26" s="32">
        <v>43867</v>
      </c>
      <c r="C26" s="33">
        <v>0.62311342592592589</v>
      </c>
      <c r="D26" s="31" t="s">
        <v>42</v>
      </c>
      <c r="E26" s="34">
        <v>2.0099999999999998</v>
      </c>
      <c r="F26" s="34">
        <v>18.587800000000001</v>
      </c>
      <c r="G26" s="34" t="s">
        <v>43</v>
      </c>
      <c r="H26" s="34">
        <v>2.9830000000000001</v>
      </c>
      <c r="I26" s="34">
        <v>4164.1509999999998</v>
      </c>
      <c r="J26" s="34" t="s">
        <v>44</v>
      </c>
      <c r="K26" s="34">
        <v>3.266</v>
      </c>
      <c r="L26" s="34">
        <v>665.22019999999998</v>
      </c>
      <c r="O26" s="17">
        <f t="shared" si="3"/>
        <v>2.078695371134367</v>
      </c>
      <c r="P26" s="3"/>
      <c r="R26" s="17">
        <f t="shared" si="4"/>
        <v>523.88471040311822</v>
      </c>
      <c r="S26" s="3"/>
      <c r="U26" s="17">
        <f t="shared" si="5"/>
        <v>1523.8196014602363</v>
      </c>
      <c r="AD26" s="7">
        <v>43109</v>
      </c>
    </row>
    <row r="27" spans="1:30" x14ac:dyDescent="0.35">
      <c r="A27" s="31" t="s">
        <v>62</v>
      </c>
      <c r="B27" s="32">
        <v>43867</v>
      </c>
      <c r="C27" s="33">
        <v>0.62656250000000002</v>
      </c>
      <c r="D27" s="31" t="s">
        <v>42</v>
      </c>
      <c r="E27" s="34">
        <v>2.0099999999999998</v>
      </c>
      <c r="F27" s="34">
        <v>18.478999999999999</v>
      </c>
      <c r="G27" s="34" t="s">
        <v>43</v>
      </c>
      <c r="H27" s="34">
        <v>2.9830000000000001</v>
      </c>
      <c r="I27" s="34">
        <v>4713.8010999999997</v>
      </c>
      <c r="J27" s="34" t="s">
        <v>44</v>
      </c>
      <c r="K27" s="34">
        <v>3.266</v>
      </c>
      <c r="L27" s="34">
        <v>666.44200000000001</v>
      </c>
      <c r="O27" s="17">
        <f t="shared" si="3"/>
        <v>2.066528140134495</v>
      </c>
      <c r="P27" s="3"/>
      <c r="R27" s="17">
        <f t="shared" si="4"/>
        <v>593.0352487629292</v>
      </c>
      <c r="S27" s="3"/>
      <c r="U27" s="17">
        <f>($S$2/$U$2)*L27</f>
        <v>1526.6183781496156</v>
      </c>
      <c r="AD27" s="7">
        <v>43109</v>
      </c>
    </row>
    <row r="28" spans="1:30" x14ac:dyDescent="0.35">
      <c r="A28" s="31" t="s">
        <v>63</v>
      </c>
      <c r="B28" s="32">
        <v>43867</v>
      </c>
      <c r="C28" s="33">
        <v>0.63</v>
      </c>
      <c r="D28" s="31" t="s">
        <v>42</v>
      </c>
      <c r="E28" s="34">
        <v>2.0099999999999998</v>
      </c>
      <c r="F28" s="34">
        <v>18.421500000000002</v>
      </c>
      <c r="G28" s="34" t="s">
        <v>43</v>
      </c>
      <c r="H28" s="34">
        <v>2.9830000000000001</v>
      </c>
      <c r="I28" s="34">
        <v>5262.6049999999996</v>
      </c>
      <c r="J28" s="34" t="s">
        <v>44</v>
      </c>
      <c r="K28" s="34">
        <v>3.266</v>
      </c>
      <c r="L28" s="34">
        <v>665.61159999999995</v>
      </c>
      <c r="O28" s="17">
        <f t="shared" si="3"/>
        <v>2.0600978480159968</v>
      </c>
      <c r="P28" s="3"/>
      <c r="R28" s="17">
        <f t="shared" si="4"/>
        <v>662.0793281490038</v>
      </c>
      <c r="S28" s="3"/>
      <c r="T28" s="17">
        <f>($S$2/$U$2)*L28</f>
        <v>1524.7161812574395</v>
      </c>
      <c r="AD28" s="7">
        <v>43109</v>
      </c>
    </row>
    <row r="29" spans="1:30" x14ac:dyDescent="0.35">
      <c r="A29" s="31" t="s">
        <v>64</v>
      </c>
      <c r="B29" s="32">
        <v>43867</v>
      </c>
      <c r="C29" s="33">
        <v>0.63343749999999999</v>
      </c>
      <c r="D29" s="31" t="s">
        <v>42</v>
      </c>
      <c r="E29" s="34">
        <v>2.0129999999999999</v>
      </c>
      <c r="F29" s="34">
        <v>18.3642</v>
      </c>
      <c r="G29" s="34" t="s">
        <v>43</v>
      </c>
      <c r="H29" s="34">
        <v>2.9860000000000002</v>
      </c>
      <c r="I29" s="34">
        <v>5689.1304</v>
      </c>
      <c r="J29" s="34" t="s">
        <v>44</v>
      </c>
      <c r="K29" s="34">
        <v>3.27</v>
      </c>
      <c r="L29" s="34">
        <v>669.02750000000003</v>
      </c>
      <c r="O29" s="17">
        <f t="shared" si="3"/>
        <v>2.0536899221309537</v>
      </c>
      <c r="P29" s="3"/>
      <c r="R29" s="17">
        <f t="shared" si="4"/>
        <v>715.73975872862832</v>
      </c>
      <c r="S29" s="3"/>
      <c r="U29" s="17">
        <f>($S$2/$U$2)*L29</f>
        <v>1532.5409817921018</v>
      </c>
      <c r="AD29" s="7">
        <v>43109</v>
      </c>
    </row>
    <row r="30" spans="1:30" x14ac:dyDescent="0.35">
      <c r="A30" s="5" t="s">
        <v>41</v>
      </c>
      <c r="B30" s="7">
        <v>43867</v>
      </c>
      <c r="C30" s="8">
        <v>0.60591435185185183</v>
      </c>
      <c r="D30" s="5" t="s">
        <v>42</v>
      </c>
      <c r="E30" s="9">
        <v>2.0099999999999998</v>
      </c>
      <c r="F30" s="9">
        <v>35.192700000000002</v>
      </c>
      <c r="G30" s="9" t="s">
        <v>43</v>
      </c>
      <c r="H30" s="9">
        <v>2.9860000000000002</v>
      </c>
      <c r="I30" s="9">
        <v>3240.4205000000002</v>
      </c>
      <c r="J30" s="9" t="s">
        <v>44</v>
      </c>
      <c r="K30" s="9">
        <v>3.27</v>
      </c>
      <c r="L30" s="9">
        <v>836.9144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43867</v>
      </c>
      <c r="C31" s="8">
        <v>0.60935185185185181</v>
      </c>
      <c r="D31" s="5" t="s">
        <v>42</v>
      </c>
      <c r="E31" s="9">
        <v>2.0099999999999998</v>
      </c>
      <c r="F31" s="9">
        <v>35.2866</v>
      </c>
      <c r="G31" s="9" t="s">
        <v>43</v>
      </c>
      <c r="H31" s="9">
        <v>2.9830000000000001</v>
      </c>
      <c r="I31" s="9">
        <v>3251.9872</v>
      </c>
      <c r="J31" s="9" t="s">
        <v>44</v>
      </c>
      <c r="K31" s="9">
        <v>3.266</v>
      </c>
      <c r="L31" s="9">
        <v>846.26199999999994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43867</v>
      </c>
      <c r="C32" s="8">
        <v>0.61278935185185179</v>
      </c>
      <c r="D32" s="5" t="s">
        <v>42</v>
      </c>
      <c r="E32" s="9">
        <v>2.0030000000000001</v>
      </c>
      <c r="F32" s="9">
        <v>35.580800000000004</v>
      </c>
      <c r="G32" s="9" t="s">
        <v>43</v>
      </c>
      <c r="H32" s="9">
        <v>2.9830000000000001</v>
      </c>
      <c r="I32" s="9">
        <v>3258.7968000000001</v>
      </c>
      <c r="J32" s="9" t="s">
        <v>44</v>
      </c>
      <c r="K32" s="9">
        <v>3.27</v>
      </c>
      <c r="L32" s="9">
        <v>827.42380000000003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43867</v>
      </c>
      <c r="C33" s="8">
        <v>0.61622685185185189</v>
      </c>
      <c r="D33" s="5" t="s">
        <v>42</v>
      </c>
      <c r="E33" s="9">
        <v>2.0099999999999998</v>
      </c>
      <c r="F33" s="9">
        <v>35.344799999999999</v>
      </c>
      <c r="G33" s="9" t="s">
        <v>43</v>
      </c>
      <c r="H33" s="9">
        <v>2.9830000000000001</v>
      </c>
      <c r="I33" s="9">
        <v>3236.3402000000001</v>
      </c>
      <c r="J33" s="9" t="s">
        <v>44</v>
      </c>
      <c r="K33" s="9">
        <v>3.27</v>
      </c>
      <c r="L33" s="9">
        <v>838.70799999999997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7">
        <v>43109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7">
        <v>43109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 t="shared" si="6"/>
        <v>0</v>
      </c>
      <c r="R36" s="19">
        <f t="shared" si="7"/>
        <v>0</v>
      </c>
      <c r="U36" s="19">
        <f t="shared" si="8"/>
        <v>0</v>
      </c>
      <c r="AD36" s="7">
        <v>43109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7">
        <v>43109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7">
        <v>43109</v>
      </c>
    </row>
    <row r="39" spans="1:30" x14ac:dyDescent="0.35">
      <c r="A39" s="31" t="s">
        <v>70</v>
      </c>
      <c r="B39" s="32">
        <v>43867</v>
      </c>
      <c r="C39" s="33">
        <v>0.63688657407407401</v>
      </c>
      <c r="D39" s="31" t="s">
        <v>42</v>
      </c>
      <c r="E39" s="34">
        <v>2.0059999999999998</v>
      </c>
      <c r="F39" s="34">
        <v>18.110199999999999</v>
      </c>
      <c r="G39" s="34" t="s">
        <v>43</v>
      </c>
      <c r="H39" s="34">
        <v>2.9830000000000001</v>
      </c>
      <c r="I39" s="34">
        <v>3559.2784000000001</v>
      </c>
      <c r="J39" s="34" t="s">
        <v>44</v>
      </c>
      <c r="K39" s="34">
        <v>3.266</v>
      </c>
      <c r="L39" s="34">
        <v>659.35900000000004</v>
      </c>
      <c r="O39" s="26">
        <f t="shared" si="6"/>
        <v>2.0252848056422819</v>
      </c>
      <c r="R39" s="16">
        <f t="shared" si="7"/>
        <v>447.78672383111814</v>
      </c>
      <c r="U39" s="16">
        <f t="shared" si="8"/>
        <v>1510.3933533576101</v>
      </c>
      <c r="AD39" s="7">
        <v>43109</v>
      </c>
    </row>
    <row r="40" spans="1:30" x14ac:dyDescent="0.35">
      <c r="A40" s="31" t="s">
        <v>71</v>
      </c>
      <c r="B40" s="32">
        <v>43867</v>
      </c>
      <c r="C40" s="33">
        <v>0.6403240740740741</v>
      </c>
      <c r="D40" s="31" t="s">
        <v>42</v>
      </c>
      <c r="E40" s="34">
        <v>2.0099999999999998</v>
      </c>
      <c r="F40" s="34">
        <v>17.469799999999999</v>
      </c>
      <c r="G40" s="34" t="s">
        <v>43</v>
      </c>
      <c r="H40" s="34">
        <v>2.9860000000000002</v>
      </c>
      <c r="I40" s="34">
        <v>4298.8112000000001</v>
      </c>
      <c r="J40" s="34" t="s">
        <v>44</v>
      </c>
      <c r="K40" s="34">
        <v>3.2730000000000001</v>
      </c>
      <c r="L40" s="34">
        <v>668.72839999999997</v>
      </c>
      <c r="O40" s="16">
        <f t="shared" si="6"/>
        <v>1.9536681261173008</v>
      </c>
      <c r="R40" s="16">
        <f t="shared" si="7"/>
        <v>540.82607969540049</v>
      </c>
      <c r="U40" s="16">
        <f t="shared" si="8"/>
        <v>1531.8558335617913</v>
      </c>
      <c r="AD40" s="7">
        <v>43109</v>
      </c>
    </row>
    <row r="41" spans="1:30" x14ac:dyDescent="0.35">
      <c r="A41" s="31" t="s">
        <v>72</v>
      </c>
      <c r="B41" s="32">
        <v>43867</v>
      </c>
      <c r="C41" s="33">
        <v>0.64376157407407408</v>
      </c>
      <c r="D41" s="31" t="s">
        <v>42</v>
      </c>
      <c r="E41" s="34">
        <v>2.0099999999999998</v>
      </c>
      <c r="F41" s="34">
        <v>16.874400000000001</v>
      </c>
      <c r="G41" s="34" t="s">
        <v>43</v>
      </c>
      <c r="H41" s="34">
        <v>2.9830000000000001</v>
      </c>
      <c r="I41" s="34">
        <v>4705.6914999999999</v>
      </c>
      <c r="J41" s="34" t="s">
        <v>44</v>
      </c>
      <c r="K41" s="34">
        <v>3.266</v>
      </c>
      <c r="L41" s="34">
        <v>673.59209999999996</v>
      </c>
      <c r="O41" s="16">
        <f t="shared" si="6"/>
        <v>1.8870838491198401</v>
      </c>
      <c r="R41" s="16">
        <f t="shared" si="7"/>
        <v>592.0149938664365</v>
      </c>
      <c r="U41" s="16">
        <f t="shared" si="8"/>
        <v>1542.9971088802831</v>
      </c>
      <c r="AD41" s="7">
        <v>43109</v>
      </c>
    </row>
    <row r="42" spans="1:30" x14ac:dyDescent="0.35">
      <c r="A42" s="31" t="s">
        <v>73</v>
      </c>
      <c r="B42" s="32">
        <v>43867</v>
      </c>
      <c r="C42" s="33">
        <v>0.64719907407407407</v>
      </c>
      <c r="D42" s="31" t="s">
        <v>42</v>
      </c>
      <c r="E42" s="34">
        <v>2.0099999999999998</v>
      </c>
      <c r="F42" s="34">
        <v>16.549600000000002</v>
      </c>
      <c r="G42" s="34" t="s">
        <v>43</v>
      </c>
      <c r="H42" s="34">
        <v>2.9830000000000001</v>
      </c>
      <c r="I42" s="34">
        <v>5150.08</v>
      </c>
      <c r="J42" s="34" t="s">
        <v>44</v>
      </c>
      <c r="K42" s="34">
        <v>3.266</v>
      </c>
      <c r="L42" s="34">
        <v>677.04719999999998</v>
      </c>
      <c r="N42" s="16">
        <f>($O$2/$M$2)*F42</f>
        <v>1.8507610859878696</v>
      </c>
      <c r="R42" s="16">
        <f t="shared" si="7"/>
        <v>647.92275048452643</v>
      </c>
      <c r="U42" s="16">
        <f t="shared" si="8"/>
        <v>1550.9117048366375</v>
      </c>
      <c r="AD42" s="7">
        <v>43109</v>
      </c>
    </row>
    <row r="43" spans="1:30" x14ac:dyDescent="0.35">
      <c r="A43" s="31" t="s">
        <v>74</v>
      </c>
      <c r="B43" s="32">
        <v>43867</v>
      </c>
      <c r="C43" s="33">
        <v>0.65063657407407405</v>
      </c>
      <c r="D43" s="31" t="s">
        <v>42</v>
      </c>
      <c r="E43" s="34">
        <v>2.0129999999999999</v>
      </c>
      <c r="F43" s="34">
        <v>16.584399999999999</v>
      </c>
      <c r="G43" s="34" t="s">
        <v>43</v>
      </c>
      <c r="H43" s="34">
        <v>2.99</v>
      </c>
      <c r="I43" s="34">
        <v>5505.4562999999998</v>
      </c>
      <c r="J43" s="34" t="s">
        <v>44</v>
      </c>
      <c r="K43" s="34">
        <v>3.2759999999999998</v>
      </c>
      <c r="L43" s="34">
        <v>676.37909999999999</v>
      </c>
      <c r="O43" s="16">
        <f t="shared" ref="O43" si="9">($O$2/$M$2)*F43</f>
        <v>1.8546528106091518</v>
      </c>
      <c r="R43" s="16">
        <f t="shared" si="7"/>
        <v>692.63203456419399</v>
      </c>
      <c r="U43" s="16">
        <f t="shared" si="8"/>
        <v>1549.3812884786623</v>
      </c>
      <c r="AD43" s="7">
        <v>43109</v>
      </c>
    </row>
    <row r="44" spans="1:30" x14ac:dyDescent="0.35">
      <c r="A44" s="5" t="s">
        <v>41</v>
      </c>
      <c r="B44" s="7">
        <v>43867</v>
      </c>
      <c r="C44" s="8">
        <v>0.65407407407407414</v>
      </c>
      <c r="D44" s="5" t="s">
        <v>42</v>
      </c>
      <c r="E44" s="9">
        <v>2.0059999999999998</v>
      </c>
      <c r="F44" s="9">
        <v>35.4816</v>
      </c>
      <c r="G44" s="9" t="s">
        <v>43</v>
      </c>
      <c r="H44" s="9">
        <v>2.98</v>
      </c>
      <c r="I44" s="9">
        <v>3233.9353999999998</v>
      </c>
      <c r="J44" s="9" t="s">
        <v>44</v>
      </c>
      <c r="K44" s="9">
        <v>3.266</v>
      </c>
      <c r="L44" s="9">
        <v>828.36599999999999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43867</v>
      </c>
      <c r="C45" s="8">
        <v>0.65751157407407412</v>
      </c>
      <c r="D45" s="5" t="s">
        <v>42</v>
      </c>
      <c r="E45" s="9">
        <v>2.0099999999999998</v>
      </c>
      <c r="F45" s="9">
        <v>35.369799999999998</v>
      </c>
      <c r="G45" s="9" t="s">
        <v>43</v>
      </c>
      <c r="H45" s="9">
        <v>2.9830000000000001</v>
      </c>
      <c r="I45" s="9">
        <v>3241.3802000000001</v>
      </c>
      <c r="J45" s="9" t="s">
        <v>44</v>
      </c>
      <c r="K45" s="9">
        <v>3.266</v>
      </c>
      <c r="L45" s="9">
        <v>833.03179999999998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43867</v>
      </c>
      <c r="C46" s="8">
        <v>0.66096064814814814</v>
      </c>
      <c r="D46" s="5" t="s">
        <v>42</v>
      </c>
      <c r="E46" s="9">
        <v>2.0059999999999998</v>
      </c>
      <c r="F46" s="9">
        <v>35.223399999999998</v>
      </c>
      <c r="G46" s="9" t="s">
        <v>43</v>
      </c>
      <c r="H46" s="9">
        <v>2.98</v>
      </c>
      <c r="I46" s="9">
        <v>3242.7415000000001</v>
      </c>
      <c r="J46" s="9" t="s">
        <v>44</v>
      </c>
      <c r="K46" s="9">
        <v>3.2629999999999999</v>
      </c>
      <c r="L46" s="9">
        <v>833.25980000000004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43867</v>
      </c>
      <c r="C47" s="8">
        <v>0.66439814814814813</v>
      </c>
      <c r="D47" s="5" t="s">
        <v>42</v>
      </c>
      <c r="E47" s="9">
        <v>2.0099999999999998</v>
      </c>
      <c r="F47" s="9">
        <v>35.066000000000003</v>
      </c>
      <c r="G47" s="9" t="s">
        <v>43</v>
      </c>
      <c r="H47" s="9">
        <v>2.9860000000000002</v>
      </c>
      <c r="I47" s="9">
        <v>3235.2932999999998</v>
      </c>
      <c r="J47" s="9" t="s">
        <v>44</v>
      </c>
      <c r="K47" s="9">
        <v>3.2730000000000001</v>
      </c>
      <c r="L47" s="9">
        <v>842.83130000000006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43867</v>
      </c>
      <c r="C48" s="33">
        <v>0.66783564814814822</v>
      </c>
      <c r="D48" s="31" t="s">
        <v>42</v>
      </c>
      <c r="E48" s="34">
        <v>2.0099999999999998</v>
      </c>
      <c r="F48" s="34">
        <v>17.849799999999998</v>
      </c>
      <c r="G48" s="34" t="s">
        <v>43</v>
      </c>
      <c r="H48" s="34">
        <v>2.9830000000000001</v>
      </c>
      <c r="I48" s="34">
        <v>3482.1410000000001</v>
      </c>
      <c r="J48" s="34" t="s">
        <v>44</v>
      </c>
      <c r="K48" s="34">
        <v>3.27</v>
      </c>
      <c r="L48" s="34">
        <v>656.74609999999996</v>
      </c>
      <c r="O48" s="22">
        <f t="shared" ref="O48:O57" si="10">($O$2/$M$2)*F48</f>
        <v>1.9961639696830298</v>
      </c>
      <c r="R48" s="22">
        <f t="shared" ref="R48:R57" si="11">($R$2/$P$2)*I48</f>
        <v>438.0821995570825</v>
      </c>
      <c r="U48" s="22">
        <f>($S$2/$U$2)*L48</f>
        <v>1504.4079845479205</v>
      </c>
      <c r="AD48" s="7">
        <v>43109</v>
      </c>
    </row>
    <row r="49" spans="1:30" x14ac:dyDescent="0.35">
      <c r="A49" s="31" t="s">
        <v>76</v>
      </c>
      <c r="B49" s="32">
        <v>43867</v>
      </c>
      <c r="C49" s="33">
        <v>0.6712731481481482</v>
      </c>
      <c r="D49" s="31" t="s">
        <v>42</v>
      </c>
      <c r="E49" s="34">
        <v>2.0099999999999998</v>
      </c>
      <c r="F49" s="34">
        <v>17.255800000000001</v>
      </c>
      <c r="G49" s="34" t="s">
        <v>43</v>
      </c>
      <c r="H49" s="34">
        <v>2.9830000000000001</v>
      </c>
      <c r="I49" s="34">
        <v>4145.7788</v>
      </c>
      <c r="J49" s="34" t="s">
        <v>44</v>
      </c>
      <c r="K49" s="34">
        <v>3.266</v>
      </c>
      <c r="L49" s="34">
        <v>660.25580000000002</v>
      </c>
      <c r="O49" s="22">
        <f t="shared" si="10"/>
        <v>1.9297362563197586</v>
      </c>
      <c r="R49" s="22">
        <f t="shared" si="11"/>
        <v>521.57333536497288</v>
      </c>
      <c r="U49" s="22">
        <f>($S$2/$U$2)*L49</f>
        <v>1512.4476526987748</v>
      </c>
      <c r="AD49" s="7">
        <v>43109</v>
      </c>
    </row>
    <row r="50" spans="1:30" x14ac:dyDescent="0.35">
      <c r="A50" s="31" t="s">
        <v>77</v>
      </c>
      <c r="B50" s="32">
        <v>43867</v>
      </c>
      <c r="C50" s="33">
        <v>0.67471064814814818</v>
      </c>
      <c r="D50" s="31" t="s">
        <v>42</v>
      </c>
      <c r="E50" s="34">
        <v>2.0059999999999998</v>
      </c>
      <c r="F50" s="34">
        <v>16.662800000000001</v>
      </c>
      <c r="G50" s="34" t="s">
        <v>43</v>
      </c>
      <c r="H50" s="34">
        <v>2.9830000000000001</v>
      </c>
      <c r="I50" s="34">
        <v>4607.5002000000004</v>
      </c>
      <c r="J50" s="34" t="s">
        <v>44</v>
      </c>
      <c r="K50" s="34">
        <v>3.266</v>
      </c>
      <c r="L50" s="34">
        <v>665.20280000000002</v>
      </c>
      <c r="O50" s="22">
        <f t="shared" si="10"/>
        <v>1.8634203741237656</v>
      </c>
      <c r="R50" s="22">
        <f t="shared" si="11"/>
        <v>579.66171446696092</v>
      </c>
      <c r="U50" s="22">
        <f>($S$2/$U$2)*L50</f>
        <v>1523.7797432883629</v>
      </c>
      <c r="AD50" s="7">
        <v>43109</v>
      </c>
    </row>
    <row r="51" spans="1:30" x14ac:dyDescent="0.35">
      <c r="A51" s="31" t="s">
        <v>78</v>
      </c>
      <c r="B51" s="32">
        <v>43867</v>
      </c>
      <c r="C51" s="33">
        <v>0.67815972222222232</v>
      </c>
      <c r="D51" s="31" t="s">
        <v>42</v>
      </c>
      <c r="E51" s="34">
        <v>2.0059999999999998</v>
      </c>
      <c r="F51" s="34">
        <v>16.293199999999999</v>
      </c>
      <c r="G51" s="34" t="s">
        <v>43</v>
      </c>
      <c r="H51" s="34">
        <v>2.98</v>
      </c>
      <c r="I51" s="34">
        <v>4985.6125000000002</v>
      </c>
      <c r="J51" s="34" t="s">
        <v>44</v>
      </c>
      <c r="K51" s="34">
        <v>3.266</v>
      </c>
      <c r="L51" s="34">
        <v>664.79259999999999</v>
      </c>
      <c r="O51" s="22">
        <f t="shared" si="10"/>
        <v>1.8220875746977301</v>
      </c>
      <c r="R51" s="22">
        <f t="shared" si="11"/>
        <v>627.23137579416948</v>
      </c>
      <c r="U51" s="22">
        <f>($S$2/$U$2)*L51</f>
        <v>1522.8400983399397</v>
      </c>
      <c r="AD51" s="7">
        <v>43109</v>
      </c>
    </row>
    <row r="52" spans="1:30" x14ac:dyDescent="0.35">
      <c r="A52" s="31" t="s">
        <v>79</v>
      </c>
      <c r="B52" s="32">
        <v>43867</v>
      </c>
      <c r="C52" s="33">
        <v>0.6815972222222223</v>
      </c>
      <c r="D52" s="31" t="s">
        <v>42</v>
      </c>
      <c r="E52" s="34">
        <v>2.0059999999999998</v>
      </c>
      <c r="F52" s="34">
        <v>16.005400000000002</v>
      </c>
      <c r="G52" s="34" t="s">
        <v>43</v>
      </c>
      <c r="H52" s="34">
        <v>2.98</v>
      </c>
      <c r="I52" s="34">
        <v>5296.0529999999999</v>
      </c>
      <c r="J52" s="34" t="s">
        <v>44</v>
      </c>
      <c r="K52" s="34">
        <v>3.2629999999999999</v>
      </c>
      <c r="L52" s="34">
        <v>673.19380000000001</v>
      </c>
      <c r="O52" s="22">
        <f t="shared" si="10"/>
        <v>1.7899025647550544</v>
      </c>
      <c r="R52" s="22">
        <f t="shared" si="11"/>
        <v>666.28736378305348</v>
      </c>
      <c r="U52" s="22">
        <f t="shared" ref="U52:U57" si="12">($S$2/$U$2)*L52</f>
        <v>1542.0847232563024</v>
      </c>
      <c r="AD52" s="7">
        <v>43109</v>
      </c>
    </row>
    <row r="53" spans="1:30" x14ac:dyDescent="0.35">
      <c r="A53" s="31" t="s">
        <v>80</v>
      </c>
      <c r="B53" s="32">
        <v>43867</v>
      </c>
      <c r="C53" s="33">
        <v>0.68503472222222228</v>
      </c>
      <c r="D53" s="31" t="s">
        <v>42</v>
      </c>
      <c r="E53" s="34">
        <v>2.0059999999999998</v>
      </c>
      <c r="F53" s="34">
        <v>17.4863</v>
      </c>
      <c r="G53" s="34" t="s">
        <v>43</v>
      </c>
      <c r="H53" s="34">
        <v>2.98</v>
      </c>
      <c r="I53" s="34">
        <v>3483.3357000000001</v>
      </c>
      <c r="J53" s="34" t="s">
        <v>44</v>
      </c>
      <c r="K53" s="34">
        <v>3.266</v>
      </c>
      <c r="L53" s="34">
        <v>663.3578</v>
      </c>
      <c r="O53" s="24">
        <f t="shared" si="10"/>
        <v>1.9555133403773917</v>
      </c>
      <c r="R53" s="24">
        <f t="shared" si="11"/>
        <v>438.23250271936428</v>
      </c>
      <c r="U53" s="24">
        <f t="shared" si="12"/>
        <v>1519.5534026500386</v>
      </c>
      <c r="AD53" s="7">
        <v>43109</v>
      </c>
    </row>
    <row r="54" spans="1:30" x14ac:dyDescent="0.35">
      <c r="A54" s="31" t="s">
        <v>81</v>
      </c>
      <c r="B54" s="32">
        <v>43867</v>
      </c>
      <c r="C54" s="33">
        <v>0.68847222222222226</v>
      </c>
      <c r="D54" s="31" t="s">
        <v>42</v>
      </c>
      <c r="E54" s="34">
        <v>2.0059999999999998</v>
      </c>
      <c r="F54" s="34">
        <v>16.822399999999998</v>
      </c>
      <c r="G54" s="34" t="s">
        <v>43</v>
      </c>
      <c r="H54" s="34">
        <v>2.9830000000000001</v>
      </c>
      <c r="I54" s="34">
        <v>4095.9315999999999</v>
      </c>
      <c r="J54" s="34" t="s">
        <v>44</v>
      </c>
      <c r="K54" s="34">
        <v>3.27</v>
      </c>
      <c r="L54" s="34">
        <v>656.33219999999994</v>
      </c>
      <c r="O54" s="24">
        <f t="shared" si="10"/>
        <v>1.8812686284213715</v>
      </c>
      <c r="R54" s="24">
        <f t="shared" si="11"/>
        <v>515.30214444600608</v>
      </c>
      <c r="U54" s="24">
        <f t="shared" si="12"/>
        <v>1503.4598640112254</v>
      </c>
      <c r="AD54" s="7">
        <v>43109</v>
      </c>
    </row>
    <row r="55" spans="1:30" x14ac:dyDescent="0.35">
      <c r="A55" s="31" t="s">
        <v>82</v>
      </c>
      <c r="B55" s="32">
        <v>43867</v>
      </c>
      <c r="C55" s="33">
        <v>0.69190972222222225</v>
      </c>
      <c r="D55" s="31" t="s">
        <v>42</v>
      </c>
      <c r="E55" s="34">
        <v>2.0059999999999998</v>
      </c>
      <c r="F55" s="34">
        <v>16.3337</v>
      </c>
      <c r="G55" s="34" t="s">
        <v>43</v>
      </c>
      <c r="H55" s="34">
        <v>2.9830000000000001</v>
      </c>
      <c r="I55" s="34">
        <v>4484.9084000000003</v>
      </c>
      <c r="J55" s="34" t="s">
        <v>44</v>
      </c>
      <c r="K55" s="34">
        <v>3.2730000000000001</v>
      </c>
      <c r="L55" s="34">
        <v>668.77620000000002</v>
      </c>
      <c r="O55" s="24">
        <f t="shared" si="10"/>
        <v>1.8266167369724986</v>
      </c>
      <c r="R55" s="24">
        <f t="shared" si="11"/>
        <v>564.23864992372103</v>
      </c>
      <c r="U55" s="24">
        <f t="shared" si="12"/>
        <v>1531.9653289994671</v>
      </c>
      <c r="AD55" s="7">
        <v>43109</v>
      </c>
    </row>
    <row r="56" spans="1:30" x14ac:dyDescent="0.35">
      <c r="A56" s="31" t="s">
        <v>83</v>
      </c>
      <c r="B56" s="32">
        <v>43867</v>
      </c>
      <c r="C56" s="33">
        <v>0.69534722222222223</v>
      </c>
      <c r="D56" s="31" t="s">
        <v>42</v>
      </c>
      <c r="E56" s="34">
        <v>2.0059999999999998</v>
      </c>
      <c r="F56" s="34">
        <v>16.061</v>
      </c>
      <c r="G56" s="34" t="s">
        <v>43</v>
      </c>
      <c r="H56" s="34">
        <v>2.9830000000000001</v>
      </c>
      <c r="I56" s="34">
        <v>4774.1851999999999</v>
      </c>
      <c r="J56" s="34" t="s">
        <v>44</v>
      </c>
      <c r="K56" s="34">
        <v>3.266</v>
      </c>
      <c r="L56" s="34">
        <v>668.029</v>
      </c>
      <c r="O56" s="24">
        <f t="shared" si="10"/>
        <v>1.7961203776557242</v>
      </c>
      <c r="R56" s="24">
        <f t="shared" si="11"/>
        <v>600.63206903708658</v>
      </c>
      <c r="U56" s="24">
        <f t="shared" si="12"/>
        <v>1530.2537183084341</v>
      </c>
      <c r="AD56" s="7">
        <v>43109</v>
      </c>
    </row>
    <row r="57" spans="1:30" x14ac:dyDescent="0.35">
      <c r="A57" s="31" t="s">
        <v>84</v>
      </c>
      <c r="B57" s="32">
        <v>43867</v>
      </c>
      <c r="C57" s="33">
        <v>0.69879629629629625</v>
      </c>
      <c r="D57" s="31" t="s">
        <v>42</v>
      </c>
      <c r="E57" s="34">
        <v>2.0099999999999998</v>
      </c>
      <c r="F57" s="34">
        <v>15.849</v>
      </c>
      <c r="G57" s="34" t="s">
        <v>43</v>
      </c>
      <c r="H57" s="34">
        <v>2.9830000000000001</v>
      </c>
      <c r="I57" s="34">
        <v>5128.1675999999998</v>
      </c>
      <c r="J57" s="34" t="s">
        <v>44</v>
      </c>
      <c r="K57" s="34">
        <v>3.266</v>
      </c>
      <c r="L57" s="34">
        <v>674.15300000000002</v>
      </c>
      <c r="M57" s="3"/>
      <c r="N57" s="2"/>
      <c r="O57" s="24">
        <f t="shared" si="10"/>
        <v>1.7724121701927384</v>
      </c>
      <c r="P57" s="3"/>
      <c r="Q57" s="2"/>
      <c r="R57" s="24">
        <f t="shared" si="11"/>
        <v>645.16598894340143</v>
      </c>
      <c r="S57" s="3"/>
      <c r="U57" s="24">
        <f t="shared" si="12"/>
        <v>1544.2819622483244</v>
      </c>
      <c r="AD57" s="7">
        <v>43109</v>
      </c>
    </row>
    <row r="58" spans="1:30" x14ac:dyDescent="0.35">
      <c r="A58" s="5" t="s">
        <v>41</v>
      </c>
      <c r="B58" s="7">
        <v>43867</v>
      </c>
      <c r="C58" s="8">
        <v>0.70223379629629623</v>
      </c>
      <c r="D58" s="5" t="s">
        <v>42</v>
      </c>
      <c r="E58" s="9">
        <v>2.0099999999999998</v>
      </c>
      <c r="F58" s="9">
        <v>34.860599999999998</v>
      </c>
      <c r="G58" s="9" t="s">
        <v>43</v>
      </c>
      <c r="H58" s="9">
        <v>2.99</v>
      </c>
      <c r="I58" s="9">
        <v>3205.8391999999999</v>
      </c>
      <c r="J58" s="9" t="s">
        <v>44</v>
      </c>
      <c r="K58" s="9">
        <v>3.2759999999999998</v>
      </c>
      <c r="L58" s="9">
        <v>824.80100000000004</v>
      </c>
      <c r="AD58" s="7">
        <v>43109</v>
      </c>
    </row>
    <row r="59" spans="1:30" x14ac:dyDescent="0.35">
      <c r="A59" s="5" t="s">
        <v>41</v>
      </c>
      <c r="B59" s="7">
        <v>43867</v>
      </c>
      <c r="C59" s="8">
        <v>0.70567129629629621</v>
      </c>
      <c r="D59" s="5" t="s">
        <v>42</v>
      </c>
      <c r="E59" s="9">
        <v>2.0099999999999998</v>
      </c>
      <c r="F59" s="9">
        <v>35.301200000000001</v>
      </c>
      <c r="G59" s="9" t="s">
        <v>43</v>
      </c>
      <c r="H59" s="9">
        <v>2.9860000000000002</v>
      </c>
      <c r="I59" s="9">
        <v>3215.1857</v>
      </c>
      <c r="J59" s="9" t="s">
        <v>44</v>
      </c>
      <c r="K59" s="9">
        <v>3.2730000000000001</v>
      </c>
      <c r="L59" s="9">
        <v>829.8134</v>
      </c>
    </row>
    <row r="60" spans="1:30" x14ac:dyDescent="0.35">
      <c r="A60" s="5" t="s">
        <v>41</v>
      </c>
      <c r="B60" s="7">
        <v>43867</v>
      </c>
      <c r="C60" s="8">
        <v>0.7091087962962962</v>
      </c>
      <c r="D60" s="5" t="s">
        <v>42</v>
      </c>
      <c r="E60" s="9">
        <v>2.0059999999999998</v>
      </c>
      <c r="F60" s="9">
        <v>35.142499999999998</v>
      </c>
      <c r="G60" s="9" t="s">
        <v>43</v>
      </c>
      <c r="H60" s="9">
        <v>2.9830000000000001</v>
      </c>
      <c r="I60" s="9">
        <v>3204.0951</v>
      </c>
      <c r="J60" s="9" t="s">
        <v>44</v>
      </c>
      <c r="K60" s="9">
        <v>3.266</v>
      </c>
      <c r="L60" s="9">
        <v>817.35860000000002</v>
      </c>
    </row>
    <row r="61" spans="1:30" x14ac:dyDescent="0.35">
      <c r="A61" s="5" t="s">
        <v>41</v>
      </c>
      <c r="B61" s="7">
        <v>43867</v>
      </c>
      <c r="C61" s="8">
        <v>0.7125462962962964</v>
      </c>
      <c r="D61" s="5" t="s">
        <v>42</v>
      </c>
      <c r="E61" s="9">
        <v>2.0099999999999998</v>
      </c>
      <c r="F61" s="9">
        <v>34.6935</v>
      </c>
      <c r="G61" s="9" t="s">
        <v>43</v>
      </c>
      <c r="H61" s="9">
        <v>2.9830000000000001</v>
      </c>
      <c r="I61" s="9">
        <v>3108.1386000000002</v>
      </c>
      <c r="J61" s="9" t="s">
        <v>44</v>
      </c>
      <c r="K61" s="9">
        <v>3.27</v>
      </c>
      <c r="L61" s="9">
        <v>793.95420000000001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2020-04-20T09:48:30Z</dcterms:modified>
</cp:coreProperties>
</file>