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06DD39E0-F12B-421C-8479-B3ECC49C89D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P2" i="1"/>
  <c r="Q2" i="1"/>
  <c r="N27" i="1" l="1"/>
  <c r="N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O51" i="1"/>
  <c r="AE2" i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T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T52" i="1"/>
  <c r="U56" i="1"/>
  <c r="O56" i="1"/>
  <c r="N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N37" i="1"/>
  <c r="O41" i="1"/>
  <c r="O49" i="1"/>
  <c r="O53" i="1"/>
  <c r="O57" i="1"/>
  <c r="Q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Q14" i="1"/>
  <c r="R12" i="1"/>
  <c r="R10" i="1"/>
  <c r="R8" i="1"/>
  <c r="R57" i="1"/>
  <c r="R55" i="1"/>
  <c r="R53" i="1"/>
  <c r="R51" i="1"/>
  <c r="R49" i="1"/>
  <c r="R43" i="1"/>
  <c r="R41" i="1"/>
  <c r="Q39" i="1"/>
  <c r="R37" i="1"/>
  <c r="Q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<sst xmlns="http://schemas.openxmlformats.org/spreadsheetml/2006/main" count="281" uniqueCount="85">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</sst>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36" zoomScale="70" zoomScaleNormal="70" workbookViewId="0">
      <selection activeCell="N54" sqref="N54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27" t="s">
        <v>41</v>
      </c>
      <c r="B2" s="28">
        <v>43551</v>
      </c>
      <c r="C2" s="29">
        <v>0.61712962962962969</v>
      </c>
      <c r="D2" s="27" t="s">
        <v>42</v>
      </c>
      <c r="E2" s="30">
        <v>2.37</v>
      </c>
      <c r="F2" s="30">
        <v>31.981999999999999</v>
      </c>
      <c r="G2" s="30" t="s">
        <v>43</v>
      </c>
      <c r="H2" s="30">
        <v>3.6059999999999999</v>
      </c>
      <c r="I2" s="30">
        <v>2766.3195999999998</v>
      </c>
      <c r="J2" s="30" t="s">
        <v>44</v>
      </c>
      <c r="K2" s="30">
        <v>3.1230000000000002</v>
      </c>
      <c r="L2" s="30">
        <v>846.23419999999999</v>
      </c>
      <c r="M2" s="4">
        <f>AVERAGE(F2:F5,F16:F19,F30:F33,F44:F47,F58:F61)</f>
        <v>31.54542</v>
      </c>
      <c r="N2" s="4">
        <f>STDEV(F2:F5,F16:F19,F30:F33,F44:F47,G58:G61)</f>
        <v>0.28622521661272299</v>
      </c>
      <c r="O2" s="4">
        <v>3.9420000000000002</v>
      </c>
      <c r="P2" s="4">
        <f>AVERAGE(I2:I5,I16:I19,I30:I33,I44:I47,I58:I61)</f>
        <v>2797.7800500000003</v>
      </c>
      <c r="Q2" s="4">
        <f>STDEV(I2:I5,I16:I19,I30:I33,I44:I47,I58:I61)</f>
        <v>22.256886964109782</v>
      </c>
      <c r="R2" s="4">
        <v>407.1</v>
      </c>
      <c r="S2" s="4">
        <f>AVERAGE(L2:L5,L16:L19,L30:L33,L44:L47,L58:L61)</f>
        <v>846.0766900000001</v>
      </c>
      <c r="T2" s="4">
        <f>STDEV(L2:L5,L16:L19,L30:L33,L44:L47,L58:L61)</f>
        <v>3.635397982832008</v>
      </c>
      <c r="U2" s="4">
        <v>364</v>
      </c>
      <c r="AD2" s="7">
        <v>43109</v>
      </c>
      <c r="AE2" s="6">
        <f>(N2/M2)^2</f>
        <v>8.2327164422368231E-5</v>
      </c>
      <c r="AF2" s="6">
        <f>(T2/S2)^2</f>
        <v>1.8462243032069327E-5</v>
      </c>
      <c r="AG2" s="6">
        <f>(T2/S2)^2</f>
        <v>1.8462243032069327E-5</v>
      </c>
    </row>
    <row r="3" spans="1:33" x14ac:dyDescent="0.35">
      <c r="A3" s="27" t="s">
        <v>41</v>
      </c>
      <c r="B3" s="28">
        <v>43551</v>
      </c>
      <c r="C3" s="29">
        <v>0.62057870370370372</v>
      </c>
      <c r="D3" s="27" t="s">
        <v>42</v>
      </c>
      <c r="E3" s="30">
        <v>2.37</v>
      </c>
      <c r="F3" s="30">
        <v>31.806799999999999</v>
      </c>
      <c r="G3" s="30" t="s">
        <v>43</v>
      </c>
      <c r="H3" s="30">
        <v>3.6059999999999999</v>
      </c>
      <c r="I3" s="30">
        <v>2762.0192000000002</v>
      </c>
      <c r="J3" s="30" t="s">
        <v>44</v>
      </c>
      <c r="K3" s="30">
        <v>3.1230000000000002</v>
      </c>
      <c r="L3" s="30">
        <v>854.28240000000005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27" t="s">
        <v>41</v>
      </c>
      <c r="B4" s="28">
        <v>43551</v>
      </c>
      <c r="C4" s="29">
        <v>0.6240162037037037</v>
      </c>
      <c r="D4" s="27" t="s">
        <v>42</v>
      </c>
      <c r="E4" s="30">
        <v>2.3660000000000001</v>
      </c>
      <c r="F4" s="30">
        <v>31.4072</v>
      </c>
      <c r="G4" s="30" t="s">
        <v>43</v>
      </c>
      <c r="H4" s="30">
        <v>3.6</v>
      </c>
      <c r="I4" s="30">
        <v>2805.1815000000001</v>
      </c>
      <c r="J4" s="30" t="s">
        <v>44</v>
      </c>
      <c r="K4" s="30">
        <v>3.1160000000000001</v>
      </c>
      <c r="L4" s="30">
        <v>843.58590000000004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27" t="s">
        <v>41</v>
      </c>
      <c r="B5" s="28">
        <v>43551</v>
      </c>
      <c r="C5" s="29">
        <v>0.62746527777777772</v>
      </c>
      <c r="D5" s="27" t="s">
        <v>42</v>
      </c>
      <c r="E5" s="30">
        <v>2.3730000000000002</v>
      </c>
      <c r="F5" s="30">
        <v>31.236799999999999</v>
      </c>
      <c r="G5" s="30" t="s">
        <v>43</v>
      </c>
      <c r="H5" s="30">
        <v>3.61</v>
      </c>
      <c r="I5" s="30">
        <v>2815.2422000000001</v>
      </c>
      <c r="J5" s="30" t="s">
        <v>44</v>
      </c>
      <c r="K5" s="30">
        <v>3.1259999999999999</v>
      </c>
      <c r="L5" s="30">
        <v>842.28909999999996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31" t="s">
        <v>45</v>
      </c>
      <c r="B6" s="32">
        <v>43551</v>
      </c>
      <c r="C6" s="33">
        <v>0.64814814814814814</v>
      </c>
      <c r="D6" s="31" t="s">
        <v>42</v>
      </c>
      <c r="E6" s="34">
        <v>2.363</v>
      </c>
      <c r="F6" s="34">
        <v>15.936</v>
      </c>
      <c r="G6" s="34" t="s">
        <v>43</v>
      </c>
      <c r="H6" s="34">
        <v>3.6</v>
      </c>
      <c r="I6" s="34">
        <v>2940.2449000000001</v>
      </c>
      <c r="J6" s="34" t="s">
        <v>44</v>
      </c>
      <c r="K6" s="34">
        <v>3.1160000000000001</v>
      </c>
      <c r="L6" s="34">
        <v>663.46879999999999</v>
      </c>
      <c r="O6" s="10">
        <f>($O$2/$M$2)*F6</f>
        <v>1.9914051548529073</v>
      </c>
      <c r="Q6" s="10">
        <f>($R$2/$P$2)*I6</f>
        <v>427.82980698929492</v>
      </c>
      <c r="U6" s="10">
        <f t="shared" ref="U6:U15" si="0">($S$2/$U$2)*L6</f>
        <v>1542.157929182066</v>
      </c>
      <c r="V6" s="3">
        <v>0</v>
      </c>
      <c r="W6" s="11" t="s">
        <v>33</v>
      </c>
      <c r="X6" s="2">
        <f>SLOPE(O6:O10,$V$6:$V$10)</f>
        <v>-9.4084396403661726E-4</v>
      </c>
      <c r="Y6" s="2">
        <f>RSQ(O6:O10,$V$6:$V$10)</f>
        <v>0.39705095922334216</v>
      </c>
      <c r="Z6" s="2">
        <f>SLOPE($R6:$R10,$V$6:$V$10)</f>
        <v>-0.56367586086690491</v>
      </c>
      <c r="AA6" s="2">
        <f>RSQ(R6:R10,$V$6:$V$10)</f>
        <v>0.98150045696536514</v>
      </c>
      <c r="AB6" s="2">
        <f>SLOPE(U6:U10,$V$6:$V$10)</f>
        <v>0.16164945990673232</v>
      </c>
      <c r="AC6" s="2">
        <f>RSQ(U6:U10,$V$6:$V$10)</f>
        <v>9.6745105435370057E-2</v>
      </c>
      <c r="AD6" s="7">
        <v>43109</v>
      </c>
      <c r="AE6" s="2"/>
    </row>
    <row r="7" spans="1:33" x14ac:dyDescent="0.35">
      <c r="A7" s="31" t="s">
        <v>46</v>
      </c>
      <c r="B7" s="32">
        <v>43551</v>
      </c>
      <c r="C7" s="33">
        <v>0.65159722222222227</v>
      </c>
      <c r="D7" s="31" t="s">
        <v>42</v>
      </c>
      <c r="E7" s="34">
        <v>2.3730000000000002</v>
      </c>
      <c r="F7" s="34">
        <v>16.069700000000001</v>
      </c>
      <c r="G7" s="34" t="s">
        <v>43</v>
      </c>
      <c r="H7" s="34">
        <v>3.61</v>
      </c>
      <c r="I7" s="34">
        <v>3115.6278000000002</v>
      </c>
      <c r="J7" s="34" t="s">
        <v>44</v>
      </c>
      <c r="K7" s="34">
        <v>3.1259999999999999</v>
      </c>
      <c r="L7" s="34">
        <v>667.7432</v>
      </c>
      <c r="O7" s="10">
        <f>($O$2/$M$2)*F7</f>
        <v>2.0081126642155978</v>
      </c>
      <c r="R7" s="10">
        <f t="shared" ref="R6:R15" si="1">($R$2/$P$2)*I7</f>
        <v>453.34946089847199</v>
      </c>
      <c r="U7" s="10">
        <f t="shared" si="0"/>
        <v>1552.0932868846376</v>
      </c>
      <c r="V7" s="3">
        <v>10</v>
      </c>
      <c r="W7" s="13" t="s">
        <v>34</v>
      </c>
      <c r="X7" s="2">
        <f>SLOPE($O11:$O15,$V$6:$V$10)</f>
        <v>-1.6553805275060585E-3</v>
      </c>
      <c r="Y7" s="2">
        <f>RSQ(O11:O15,$V$6:$V$10)</f>
        <v>0.77023010306577888</v>
      </c>
      <c r="Z7" s="2">
        <f>SLOPE($R11:$R15,$V$6:$V$10)</f>
        <v>-0.80311288255639968</v>
      </c>
      <c r="AA7" s="2">
        <f>RSQ(R11:R15,$V$6:$V$10)</f>
        <v>0.71104958126605211</v>
      </c>
      <c r="AB7" s="2">
        <f>SLOPE(U11:U15,$V$6:$V$10)</f>
        <v>-0.65654388950744758</v>
      </c>
      <c r="AC7" s="2">
        <f>RSQ(U11:U15,$V$6:$V$10)</f>
        <v>0.38101292768138106</v>
      </c>
      <c r="AD7" s="7">
        <v>43109</v>
      </c>
      <c r="AE7" s="2"/>
    </row>
    <row r="8" spans="1:33" x14ac:dyDescent="0.35">
      <c r="A8" s="31" t="s">
        <v>47</v>
      </c>
      <c r="B8" s="32">
        <v>43551</v>
      </c>
      <c r="C8" s="33">
        <v>0.65504629629629629</v>
      </c>
      <c r="D8" s="31" t="s">
        <v>42</v>
      </c>
      <c r="E8" s="34">
        <v>2.37</v>
      </c>
      <c r="F8" s="34">
        <v>15.9078</v>
      </c>
      <c r="G8" s="34" t="s">
        <v>43</v>
      </c>
      <c r="H8" s="34">
        <v>3.6059999999999999</v>
      </c>
      <c r="I8" s="34">
        <v>3083.3842</v>
      </c>
      <c r="J8" s="34" t="s">
        <v>44</v>
      </c>
      <c r="K8" s="34">
        <v>3.1230000000000002</v>
      </c>
      <c r="L8" s="34">
        <v>662.149</v>
      </c>
      <c r="O8" s="10">
        <f>($O$2/$M$2)*F8</f>
        <v>1.9878812074779793</v>
      </c>
      <c r="R8" s="10">
        <f t="shared" si="1"/>
        <v>448.65775199876771</v>
      </c>
      <c r="U8" s="10">
        <f t="shared" si="0"/>
        <v>1539.0902038648628</v>
      </c>
      <c r="V8" s="3">
        <v>20</v>
      </c>
      <c r="W8" s="15" t="s">
        <v>35</v>
      </c>
      <c r="X8" s="2">
        <f>SLOPE($O20:$O24,$V$6:$V$10)</f>
        <v>6.6405164363003916E-4</v>
      </c>
      <c r="Y8" s="2">
        <f>RSQ(O20:O24,$V$6:$V$10)</f>
        <v>0.22029679010370001</v>
      </c>
      <c r="Z8" s="2">
        <f>SLOPE($R20:$R24,$V$6:$V$10)</f>
        <v>0.48863814394559085</v>
      </c>
      <c r="AA8" s="2">
        <f>RSQ(R20:R24,$V$6:$V$10)</f>
        <v>0.27930805733169939</v>
      </c>
      <c r="AB8" s="2">
        <f>SLOPE($U20:$U24,$V$6:$V$10)</f>
        <v>1.3821429778698644</v>
      </c>
      <c r="AC8" s="2">
        <f>RSQ(U20:U24,$V$6:$V$10)</f>
        <v>0.85251879838692302</v>
      </c>
      <c r="AD8" s="7">
        <v>43109</v>
      </c>
      <c r="AE8" s="2"/>
    </row>
    <row r="9" spans="1:33" x14ac:dyDescent="0.35">
      <c r="A9" s="31" t="s">
        <v>48</v>
      </c>
      <c r="B9" s="32">
        <v>43551</v>
      </c>
      <c r="C9" s="33">
        <v>0.65849537037037031</v>
      </c>
      <c r="D9" s="31" t="s">
        <v>42</v>
      </c>
      <c r="E9" s="34">
        <v>2.3660000000000001</v>
      </c>
      <c r="F9" s="34">
        <v>15.5624</v>
      </c>
      <c r="G9" s="34" t="s">
        <v>43</v>
      </c>
      <c r="H9" s="34">
        <v>3.6030000000000002</v>
      </c>
      <c r="I9" s="34">
        <v>3029.4535999999998</v>
      </c>
      <c r="J9" s="34" t="s">
        <v>44</v>
      </c>
      <c r="K9" s="34">
        <v>3.12</v>
      </c>
      <c r="L9" s="34">
        <v>662.01930000000004</v>
      </c>
      <c r="O9" s="10">
        <f t="shared" ref="O9:O15" si="2">($O$2/$M$2)*F9</f>
        <v>1.9447191002687554</v>
      </c>
      <c r="R9" s="10">
        <f t="shared" si="1"/>
        <v>440.81040629337531</v>
      </c>
      <c r="U9" s="10">
        <f t="shared" si="0"/>
        <v>1538.7887309343876</v>
      </c>
      <c r="V9" s="3">
        <v>30</v>
      </c>
      <c r="W9" s="18" t="s">
        <v>36</v>
      </c>
      <c r="X9" s="2">
        <f>SLOPE($O25:$O29,$V$6:$V$10)</f>
        <v>-5.915732933655638E-4</v>
      </c>
      <c r="Y9" s="2">
        <f>RSQ(O25:O29,$V$6:$V$10)</f>
        <v>0.75480046246388133</v>
      </c>
      <c r="Z9" s="2">
        <f>SLOPE($R25:$R29,$V$6:$V$10)</f>
        <v>6.8060778117279099</v>
      </c>
      <c r="AA9" s="2">
        <f>RSQ(R25:R29,$V$6:$V$10)</f>
        <v>0.88986949544986393</v>
      </c>
      <c r="AB9" s="2">
        <f>SLOPE(U25:U29,$V$6:$V$10)</f>
        <v>-0.25669827311409338</v>
      </c>
      <c r="AC9" s="2">
        <f>RSQ(U25:U29,$V$6:$V$10)</f>
        <v>0.125219710356786</v>
      </c>
      <c r="AD9" s="7">
        <v>43109</v>
      </c>
      <c r="AE9" s="2"/>
    </row>
    <row r="10" spans="1:33" x14ac:dyDescent="0.35">
      <c r="A10" s="31" t="s">
        <v>49</v>
      </c>
      <c r="B10" s="32">
        <v>43551</v>
      </c>
      <c r="C10" s="33">
        <v>0.66194444444444445</v>
      </c>
      <c r="D10" s="31" t="s">
        <v>42</v>
      </c>
      <c r="E10" s="34">
        <v>2.3660000000000001</v>
      </c>
      <c r="F10" s="34">
        <v>15.8132</v>
      </c>
      <c r="G10" s="34" t="s">
        <v>43</v>
      </c>
      <c r="H10" s="34">
        <v>3.6</v>
      </c>
      <c r="I10" s="34">
        <v>3004.4766</v>
      </c>
      <c r="J10" s="34" t="s">
        <v>44</v>
      </c>
      <c r="K10" s="34">
        <v>3.12</v>
      </c>
      <c r="L10" s="34">
        <v>669.80799999999999</v>
      </c>
      <c r="O10" s="10">
        <f t="shared" si="2"/>
        <v>1.9760597386244976</v>
      </c>
      <c r="R10" s="10">
        <f t="shared" si="1"/>
        <v>437.17604743803929</v>
      </c>
      <c r="U10" s="10">
        <f t="shared" si="0"/>
        <v>1556.8926801525276</v>
      </c>
      <c r="V10" s="3">
        <v>40</v>
      </c>
      <c r="W10" s="20" t="s">
        <v>37</v>
      </c>
      <c r="X10" s="2">
        <f>SLOPE($O34:$O38,$V$6:$V$10)</f>
        <v>-9.711384863023342E-4</v>
      </c>
      <c r="Y10" s="2">
        <f>RSQ(O34:O38,$V$6:$V$10)</f>
        <v>0.98711056470879111</v>
      </c>
      <c r="Z10" s="2">
        <f>SLOPE($R34:$R38,$V$6:$V$10)</f>
        <v>-0.97063508478036831</v>
      </c>
      <c r="AA10" s="2">
        <f>RSQ(R34:R38,$V$6:$V$10)</f>
        <v>0.34053894223481646</v>
      </c>
      <c r="AB10" s="2">
        <f>SLOPE(U34:U38,$V$6:$V$10)</f>
        <v>-1.5093171370456002</v>
      </c>
      <c r="AC10" s="2">
        <f>RSQ(U34:U38,$V$6:$V$10)</f>
        <v>0.29672336176592157</v>
      </c>
      <c r="AD10" s="7">
        <v>43109</v>
      </c>
      <c r="AE10" s="2"/>
    </row>
    <row r="11" spans="1:33" x14ac:dyDescent="0.35">
      <c r="A11" s="35" t="s">
        <v>50</v>
      </c>
      <c r="B11" s="36">
        <v>43551</v>
      </c>
      <c r="C11" s="37">
        <v>0.6791666666666667</v>
      </c>
      <c r="D11" s="35" t="s">
        <v>42</v>
      </c>
      <c r="E11" s="38">
        <v>2.3660000000000001</v>
      </c>
      <c r="F11" s="38">
        <v>16.159400000000002</v>
      </c>
      <c r="G11" s="38" t="s">
        <v>43</v>
      </c>
      <c r="H11" s="38">
        <v>3.6030000000000002</v>
      </c>
      <c r="I11" s="38">
        <v>3413.8236000000002</v>
      </c>
      <c r="J11" s="38" t="s">
        <v>44</v>
      </c>
      <c r="K11" s="38">
        <v>3.12</v>
      </c>
      <c r="L11" s="38">
        <v>672.23019999999997</v>
      </c>
      <c r="O11" s="12">
        <f t="shared" si="2"/>
        <v>2.0193218159720177</v>
      </c>
      <c r="R11" s="12">
        <f t="shared" si="1"/>
        <v>496.73940149798409</v>
      </c>
      <c r="U11" s="12">
        <f t="shared" si="0"/>
        <v>1562.5228091594452</v>
      </c>
      <c r="V11" s="3"/>
      <c r="W11" s="21" t="s">
        <v>38</v>
      </c>
      <c r="X11" s="2">
        <f>SLOPE($O39:$O43,$V$6:$V$10)</f>
        <v>-1.6186415016823386E-3</v>
      </c>
      <c r="Y11" s="2">
        <f>RSQ(O39:O43,$V$6:$V$10)</f>
        <v>0.30088118912803474</v>
      </c>
      <c r="Z11" s="2">
        <f>SLOPE($R39:$R43,$V$6:$V$10)</f>
        <v>-5.3245969103252834E-2</v>
      </c>
      <c r="AA11" s="2">
        <f>RSQ(R39:R43,$V$6:$V$10)</f>
        <v>0.14381564278604003</v>
      </c>
      <c r="AB11" s="2">
        <f>SLOPE($U39:$U43,$V$6:$V$10)</f>
        <v>-0.33207115450593849</v>
      </c>
      <c r="AC11" s="2">
        <f>RSQ(U39:U43,$V$6:$V$10)</f>
        <v>8.6538098101017605E-2</v>
      </c>
      <c r="AD11" s="7">
        <v>43109</v>
      </c>
      <c r="AE11" s="2"/>
    </row>
    <row r="12" spans="1:33" x14ac:dyDescent="0.35">
      <c r="A12" s="35" t="s">
        <v>51</v>
      </c>
      <c r="B12" s="36">
        <v>43551</v>
      </c>
      <c r="C12" s="37">
        <v>0.68260416666666668</v>
      </c>
      <c r="D12" s="35" t="s">
        <v>42</v>
      </c>
      <c r="E12" s="38">
        <v>2.3660000000000001</v>
      </c>
      <c r="F12" s="38">
        <v>15.716100000000001</v>
      </c>
      <c r="G12" s="38" t="s">
        <v>43</v>
      </c>
      <c r="H12" s="38">
        <v>3.6030000000000002</v>
      </c>
      <c r="I12" s="38">
        <v>3298.2094000000002</v>
      </c>
      <c r="J12" s="38" t="s">
        <v>44</v>
      </c>
      <c r="K12" s="38">
        <v>3.12</v>
      </c>
      <c r="L12" s="38">
        <v>674.7953</v>
      </c>
      <c r="O12" s="12">
        <f t="shared" si="2"/>
        <v>1.9639258630888414</v>
      </c>
      <c r="R12" s="12">
        <f t="shared" si="1"/>
        <v>479.91658484375853</v>
      </c>
      <c r="U12" s="12">
        <f t="shared" si="0"/>
        <v>1568.4850929987831</v>
      </c>
      <c r="V12" s="3"/>
      <c r="W12" s="23" t="s">
        <v>39</v>
      </c>
      <c r="X12" s="2">
        <f>SLOPE($O48:$O52,$V$6:$V$10)</f>
        <v>-2.5142489781400769E-4</v>
      </c>
      <c r="Y12" s="2">
        <f>RSQ(O48:O52,$V$6:$V$10)</f>
        <v>5.2977435346794832E-2</v>
      </c>
      <c r="Z12" s="2">
        <f>SLOPE($R48:$R52,$V$6:$V$10)</f>
        <v>0.81096169997351919</v>
      </c>
      <c r="AA12" s="2">
        <f>RSQ(R48:R52,$V$6:$V$10)</f>
        <v>0.86715672485538509</v>
      </c>
      <c r="AB12" s="2">
        <f>SLOPE(U48:U52,$V$6:$V$10)</f>
        <v>-0.63942943162703159</v>
      </c>
      <c r="AC12" s="2">
        <f>RSQ(U48:U52,$V$6:$V$10)</f>
        <v>0.94345658536555821</v>
      </c>
      <c r="AD12" s="7">
        <v>43109</v>
      </c>
      <c r="AE12" s="2"/>
    </row>
    <row r="13" spans="1:33" x14ac:dyDescent="0.35">
      <c r="A13" s="35" t="s">
        <v>52</v>
      </c>
      <c r="B13" s="36">
        <v>43551</v>
      </c>
      <c r="C13" s="37">
        <v>0.68605324074074081</v>
      </c>
      <c r="D13" s="35" t="s">
        <v>42</v>
      </c>
      <c r="E13" s="38">
        <v>2.363</v>
      </c>
      <c r="F13" s="38">
        <v>16.109000000000002</v>
      </c>
      <c r="G13" s="38" t="s">
        <v>43</v>
      </c>
      <c r="H13" s="38">
        <v>3.6030000000000002</v>
      </c>
      <c r="I13" s="38">
        <v>3174.23</v>
      </c>
      <c r="J13" s="38" t="s">
        <v>44</v>
      </c>
      <c r="K13" s="38">
        <v>3.12</v>
      </c>
      <c r="L13" s="38">
        <v>656.9434</v>
      </c>
      <c r="N13" s="12">
        <f>($O$2/$M$2)*F13</f>
        <v>2.0130236972593805</v>
      </c>
      <c r="R13" s="12">
        <f t="shared" si="1"/>
        <v>461.87656281272001</v>
      </c>
      <c r="U13" s="12">
        <f t="shared" si="0"/>
        <v>1526.9903774432582</v>
      </c>
      <c r="V13" s="3"/>
      <c r="W13" s="25" t="s">
        <v>40</v>
      </c>
      <c r="X13" s="2">
        <f>SLOPE($O53:$O57,$V$6:$V$10)</f>
        <v>-1.4302156428051085E-3</v>
      </c>
      <c r="Y13" s="2">
        <f>RSQ(O53:O57,$V$6:$V$10)</f>
        <v>0.83736641259097888</v>
      </c>
      <c r="Z13" s="2">
        <f>SLOPE($R53:$R57,$V$6:$V$10)</f>
        <v>1.1132387337953897</v>
      </c>
      <c r="AA13" s="2">
        <f>RSQ(R53:R57,$V$6:$V$10)</f>
        <v>0.94540774497164115</v>
      </c>
      <c r="AB13" s="2">
        <f>SLOPE(U53:U57,$V$6:$V$10)</f>
        <v>0.65106066172802235</v>
      </c>
      <c r="AC13" s="2">
        <f>RSQ(U53:U57,$V$6:$V$10)</f>
        <v>0.26284068334537269</v>
      </c>
      <c r="AD13" s="7">
        <v>43109</v>
      </c>
      <c r="AE13" s="2"/>
    </row>
    <row r="14" spans="1:33" x14ac:dyDescent="0.35">
      <c r="A14" s="35" t="s">
        <v>53</v>
      </c>
      <c r="B14" s="36">
        <v>43551</v>
      </c>
      <c r="C14" s="37">
        <v>0.68950231481481483</v>
      </c>
      <c r="D14" s="35" t="s">
        <v>42</v>
      </c>
      <c r="E14" s="38">
        <v>2.37</v>
      </c>
      <c r="F14" s="38">
        <v>15.683</v>
      </c>
      <c r="G14" s="38" t="s">
        <v>43</v>
      </c>
      <c r="H14" s="38">
        <v>3.6059999999999999</v>
      </c>
      <c r="I14" s="38">
        <v>3306.1071000000002</v>
      </c>
      <c r="J14" s="38" t="s">
        <v>44</v>
      </c>
      <c r="K14" s="38">
        <v>3.1230000000000002</v>
      </c>
      <c r="L14" s="38">
        <v>666.0684</v>
      </c>
      <c r="O14" s="12">
        <f t="shared" si="2"/>
        <v>1.9597895986168514</v>
      </c>
      <c r="Q14" s="12">
        <f>($R$2/$P$2)*I14</f>
        <v>481.06576512689048</v>
      </c>
      <c r="U14" s="12">
        <f t="shared" si="0"/>
        <v>1548.200404356033</v>
      </c>
      <c r="AD14" s="7">
        <v>43109</v>
      </c>
    </row>
    <row r="15" spans="1:33" x14ac:dyDescent="0.35">
      <c r="A15" s="35" t="s">
        <v>54</v>
      </c>
      <c r="B15" s="36">
        <v>43551</v>
      </c>
      <c r="C15" s="37">
        <v>0.69293981481481481</v>
      </c>
      <c r="D15" s="35" t="s">
        <v>42</v>
      </c>
      <c r="E15" s="38">
        <v>2.3730000000000002</v>
      </c>
      <c r="F15" s="38">
        <v>15.5136</v>
      </c>
      <c r="G15" s="38" t="s">
        <v>43</v>
      </c>
      <c r="H15" s="38">
        <v>3.61</v>
      </c>
      <c r="I15" s="38">
        <v>3187.2651000000001</v>
      </c>
      <c r="J15" s="38" t="s">
        <v>44</v>
      </c>
      <c r="K15" s="38">
        <v>3.13</v>
      </c>
      <c r="L15" s="38">
        <v>662.47069999999997</v>
      </c>
      <c r="O15" s="12">
        <f t="shared" si="2"/>
        <v>1.9386209218327097</v>
      </c>
      <c r="R15" s="12">
        <f t="shared" si="1"/>
        <v>463.77327703441159</v>
      </c>
      <c r="U15" s="12">
        <f t="shared" si="0"/>
        <v>1539.8379590054478</v>
      </c>
      <c r="AD15" s="7">
        <v>43109</v>
      </c>
    </row>
    <row r="16" spans="1:33" x14ac:dyDescent="0.35">
      <c r="A16" s="39" t="s">
        <v>41</v>
      </c>
      <c r="B16" s="40">
        <v>43551</v>
      </c>
      <c r="C16" s="41">
        <v>0.66539351851851858</v>
      </c>
      <c r="D16" s="39" t="s">
        <v>42</v>
      </c>
      <c r="E16" s="42">
        <v>2.3660000000000001</v>
      </c>
      <c r="F16" s="42">
        <v>31.557300000000001</v>
      </c>
      <c r="G16" s="42" t="s">
        <v>43</v>
      </c>
      <c r="H16" s="42">
        <v>3.6030000000000002</v>
      </c>
      <c r="I16" s="42">
        <v>2805.7613000000001</v>
      </c>
      <c r="J16" s="42" t="s">
        <v>44</v>
      </c>
      <c r="K16" s="42">
        <v>3.12</v>
      </c>
      <c r="L16" s="42">
        <v>846.57560000000001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39" t="s">
        <v>41</v>
      </c>
      <c r="B17" s="40">
        <v>43551</v>
      </c>
      <c r="C17" s="41">
        <v>0.66883101851851856</v>
      </c>
      <c r="D17" s="39" t="s">
        <v>42</v>
      </c>
      <c r="E17" s="42">
        <v>2.3660000000000001</v>
      </c>
      <c r="F17" s="42">
        <v>31.2516</v>
      </c>
      <c r="G17" s="42" t="s">
        <v>43</v>
      </c>
      <c r="H17" s="42">
        <v>3.5960000000000001</v>
      </c>
      <c r="I17" s="42">
        <v>2795.1197999999999</v>
      </c>
      <c r="J17" s="42" t="s">
        <v>44</v>
      </c>
      <c r="K17" s="42">
        <v>3.1160000000000001</v>
      </c>
      <c r="L17" s="42">
        <v>844.03409999999997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39" t="s">
        <v>41</v>
      </c>
      <c r="B18" s="40">
        <v>43551</v>
      </c>
      <c r="C18" s="41">
        <v>0.67226851851851854</v>
      </c>
      <c r="D18" s="39" t="s">
        <v>42</v>
      </c>
      <c r="E18" s="42">
        <v>2.37</v>
      </c>
      <c r="F18" s="42">
        <v>31.484200000000001</v>
      </c>
      <c r="G18" s="42" t="s">
        <v>43</v>
      </c>
      <c r="H18" s="42">
        <v>3.6059999999999999</v>
      </c>
      <c r="I18" s="42">
        <v>2806.5419999999999</v>
      </c>
      <c r="J18" s="42" t="s">
        <v>44</v>
      </c>
      <c r="K18" s="42">
        <v>3.1259999999999999</v>
      </c>
      <c r="L18" s="42">
        <v>846.40260000000001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39" t="s">
        <v>41</v>
      </c>
      <c r="B19" s="40">
        <v>43551</v>
      </c>
      <c r="C19" s="41">
        <v>0.67571759259259256</v>
      </c>
      <c r="D19" s="39" t="s">
        <v>42</v>
      </c>
      <c r="E19" s="42">
        <v>2.37</v>
      </c>
      <c r="F19" s="42">
        <v>31.246600000000001</v>
      </c>
      <c r="G19" s="42" t="s">
        <v>43</v>
      </c>
      <c r="H19" s="42">
        <v>3.6030000000000002</v>
      </c>
      <c r="I19" s="42">
        <v>2824.1163000000001</v>
      </c>
      <c r="J19" s="42" t="s">
        <v>44</v>
      </c>
      <c r="K19" s="42">
        <v>3.1230000000000002</v>
      </c>
      <c r="L19" s="42">
        <v>846.24680000000001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43" t="s">
        <v>55</v>
      </c>
      <c r="B20" s="44">
        <v>43551</v>
      </c>
      <c r="C20" s="45">
        <v>0.69638888888888895</v>
      </c>
      <c r="D20" s="43" t="s">
        <v>42</v>
      </c>
      <c r="E20" s="46">
        <v>2.3730000000000002</v>
      </c>
      <c r="F20" s="46">
        <v>15.784700000000001</v>
      </c>
      <c r="G20" s="46" t="s">
        <v>43</v>
      </c>
      <c r="H20" s="46">
        <v>3.61</v>
      </c>
      <c r="I20" s="46">
        <v>2792.5981999999999</v>
      </c>
      <c r="J20" s="46" t="s">
        <v>44</v>
      </c>
      <c r="K20" s="46">
        <v>3.1259999999999999</v>
      </c>
      <c r="L20" s="46">
        <v>644.83450000000005</v>
      </c>
      <c r="O20" s="14">
        <f t="shared" ref="O20:O29" si="3">($O$2/$M$2)*F20</f>
        <v>1.9724983024477087</v>
      </c>
      <c r="P20" s="3"/>
      <c r="R20" s="14">
        <f>($R$2/$P$2)*I20</f>
        <v>406.34599822098232</v>
      </c>
      <c r="S20" s="3"/>
      <c r="U20" s="14">
        <f t="shared" ref="U20:U26" si="4">($S$2/$U$2)*L20</f>
        <v>1498.8446136203436</v>
      </c>
      <c r="AD20" s="7">
        <v>43109</v>
      </c>
    </row>
    <row r="21" spans="1:30" x14ac:dyDescent="0.35">
      <c r="A21" s="43" t="s">
        <v>56</v>
      </c>
      <c r="B21" s="44">
        <v>43551</v>
      </c>
      <c r="C21" s="45">
        <v>0.69983796296296286</v>
      </c>
      <c r="D21" s="43" t="s">
        <v>42</v>
      </c>
      <c r="E21" s="46">
        <v>2.3730000000000002</v>
      </c>
      <c r="F21" s="46">
        <v>15.5678</v>
      </c>
      <c r="G21" s="46" t="s">
        <v>43</v>
      </c>
      <c r="H21" s="46">
        <v>3.61</v>
      </c>
      <c r="I21" s="46">
        <v>2990.1904</v>
      </c>
      <c r="J21" s="46" t="s">
        <v>44</v>
      </c>
      <c r="K21" s="46">
        <v>3.13</v>
      </c>
      <c r="L21" s="46">
        <v>658.52359999999999</v>
      </c>
      <c r="O21" s="14">
        <f t="shared" si="3"/>
        <v>1.9453938987022521</v>
      </c>
      <c r="P21" s="3"/>
      <c r="R21" s="14">
        <f t="shared" ref="R20:R29" si="5">($R$2/$P$2)*I21</f>
        <v>435.09728788008186</v>
      </c>
      <c r="S21" s="3"/>
      <c r="U21" s="14">
        <f t="shared" si="4"/>
        <v>1530.6633730079232</v>
      </c>
      <c r="AD21" s="7">
        <v>43109</v>
      </c>
    </row>
    <row r="22" spans="1:30" x14ac:dyDescent="0.35">
      <c r="A22" s="43" t="s">
        <v>57</v>
      </c>
      <c r="B22" s="44">
        <v>43551</v>
      </c>
      <c r="C22" s="45">
        <v>0.70327546296296306</v>
      </c>
      <c r="D22" s="43" t="s">
        <v>42</v>
      </c>
      <c r="E22" s="46">
        <v>2.37</v>
      </c>
      <c r="F22" s="46">
        <v>15.5962</v>
      </c>
      <c r="G22" s="46" t="s">
        <v>43</v>
      </c>
      <c r="H22" s="46">
        <v>3.6059999999999999</v>
      </c>
      <c r="I22" s="46">
        <v>3052.7840000000001</v>
      </c>
      <c r="J22" s="46" t="s">
        <v>44</v>
      </c>
      <c r="K22" s="46">
        <v>3.1230000000000002</v>
      </c>
      <c r="L22" s="46">
        <v>665.39459999999997</v>
      </c>
      <c r="O22" s="14">
        <f t="shared" si="3"/>
        <v>1.948942838611754</v>
      </c>
      <c r="P22" s="3"/>
      <c r="R22" s="14">
        <f t="shared" si="5"/>
        <v>444.20517131073257</v>
      </c>
      <c r="S22" s="3"/>
      <c r="T22" s="14">
        <f>($S$2/$U$2)*L22</f>
        <v>1546.6342327249286</v>
      </c>
      <c r="AD22" s="7">
        <v>43109</v>
      </c>
    </row>
    <row r="23" spans="1:30" x14ac:dyDescent="0.35">
      <c r="A23" s="43" t="s">
        <v>58</v>
      </c>
      <c r="B23" s="44">
        <v>43551</v>
      </c>
      <c r="C23" s="45">
        <v>0.70672453703703697</v>
      </c>
      <c r="D23" s="43" t="s">
        <v>42</v>
      </c>
      <c r="E23" s="46">
        <v>2.363</v>
      </c>
      <c r="F23" s="46">
        <v>16.001799999999999</v>
      </c>
      <c r="G23" s="46" t="s">
        <v>43</v>
      </c>
      <c r="H23" s="46">
        <v>3.6030000000000002</v>
      </c>
      <c r="I23" s="46">
        <v>3012.1831999999999</v>
      </c>
      <c r="J23" s="46" t="s">
        <v>44</v>
      </c>
      <c r="K23" s="46">
        <v>3.12</v>
      </c>
      <c r="L23" s="46">
        <v>660.53210000000001</v>
      </c>
      <c r="O23" s="14">
        <f t="shared" si="3"/>
        <v>1.999627698727739</v>
      </c>
      <c r="P23" s="3"/>
      <c r="R23" s="14">
        <f t="shared" si="5"/>
        <v>438.29742109998955</v>
      </c>
      <c r="S23" s="3"/>
      <c r="U23" s="14">
        <f t="shared" si="4"/>
        <v>1535.3319033152447</v>
      </c>
      <c r="AD23" s="7">
        <v>43109</v>
      </c>
    </row>
    <row r="24" spans="1:30" x14ac:dyDescent="0.35">
      <c r="A24" s="43" t="s">
        <v>59</v>
      </c>
      <c r="B24" s="44">
        <v>43551</v>
      </c>
      <c r="C24" s="45">
        <v>0.7101736111111111</v>
      </c>
      <c r="D24" s="43" t="s">
        <v>42</v>
      </c>
      <c r="E24" s="46">
        <v>2.3730000000000002</v>
      </c>
      <c r="F24" s="46">
        <v>15.833399999999999</v>
      </c>
      <c r="G24" s="46" t="s">
        <v>43</v>
      </c>
      <c r="H24" s="46">
        <v>3.6059999999999999</v>
      </c>
      <c r="I24" s="46">
        <v>2949.5092</v>
      </c>
      <c r="J24" s="46" t="s">
        <v>44</v>
      </c>
      <c r="K24" s="46">
        <v>3.1259999999999999</v>
      </c>
      <c r="L24" s="46">
        <v>673.5616</v>
      </c>
      <c r="O24" s="14">
        <f t="shared" si="3"/>
        <v>1.9785839846164672</v>
      </c>
      <c r="P24" s="3"/>
      <c r="R24" s="14">
        <f t="shared" si="5"/>
        <v>429.17783880830802</v>
      </c>
      <c r="S24" s="3"/>
      <c r="U24" s="14">
        <f t="shared" si="4"/>
        <v>1565.617497360176</v>
      </c>
      <c r="AD24" s="7">
        <v>43109</v>
      </c>
    </row>
    <row r="25" spans="1:30" x14ac:dyDescent="0.35">
      <c r="A25" s="47" t="s">
        <v>60</v>
      </c>
      <c r="B25" s="48">
        <v>43551</v>
      </c>
      <c r="C25" s="49">
        <v>0.72740740740740739</v>
      </c>
      <c r="D25" s="47" t="s">
        <v>42</v>
      </c>
      <c r="E25" s="50">
        <v>2.37</v>
      </c>
      <c r="F25" s="50">
        <v>15.8157</v>
      </c>
      <c r="G25" s="50" t="s">
        <v>43</v>
      </c>
      <c r="H25" s="50">
        <v>3.61</v>
      </c>
      <c r="I25" s="50">
        <v>2731.3679999999999</v>
      </c>
      <c r="J25" s="50" t="s">
        <v>44</v>
      </c>
      <c r="K25" s="50">
        <v>3.1230000000000002</v>
      </c>
      <c r="L25" s="50">
        <v>665.12720000000002</v>
      </c>
      <c r="O25" s="17">
        <f t="shared" si="3"/>
        <v>1.976372145306672</v>
      </c>
      <c r="P25" s="3"/>
      <c r="R25" s="17">
        <f t="shared" si="5"/>
        <v>397.43650069990309</v>
      </c>
      <c r="S25" s="3"/>
      <c r="U25" s="17">
        <f t="shared" si="4"/>
        <v>1546.0126917718903</v>
      </c>
      <c r="AD25" s="7">
        <v>43109</v>
      </c>
    </row>
    <row r="26" spans="1:30" x14ac:dyDescent="0.35">
      <c r="A26" s="47" t="s">
        <v>61</v>
      </c>
      <c r="B26" s="48">
        <v>43551</v>
      </c>
      <c r="C26" s="49">
        <v>0.73084490740740737</v>
      </c>
      <c r="D26" s="47" t="s">
        <v>42</v>
      </c>
      <c r="E26" s="50">
        <v>2.37</v>
      </c>
      <c r="F26" s="50">
        <v>15.659000000000001</v>
      </c>
      <c r="G26" s="50" t="s">
        <v>43</v>
      </c>
      <c r="H26" s="50">
        <v>3.61</v>
      </c>
      <c r="I26" s="50">
        <v>3804.0902000000001</v>
      </c>
      <c r="J26" s="50" t="s">
        <v>44</v>
      </c>
      <c r="K26" s="50">
        <v>3.1259999999999999</v>
      </c>
      <c r="L26" s="50">
        <v>654.12729999999999</v>
      </c>
      <c r="O26" s="17">
        <f t="shared" si="3"/>
        <v>1.9567904944679768</v>
      </c>
      <c r="P26" s="3"/>
      <c r="R26" s="17">
        <f t="shared" si="5"/>
        <v>553.52640048312583</v>
      </c>
      <c r="S26" s="3"/>
      <c r="U26" s="17">
        <f t="shared" si="4"/>
        <v>1520.4446725896621</v>
      </c>
      <c r="AD26" s="7">
        <v>43109</v>
      </c>
    </row>
    <row r="27" spans="1:30" x14ac:dyDescent="0.35">
      <c r="A27" s="47" t="s">
        <v>62</v>
      </c>
      <c r="B27" s="48">
        <v>43551</v>
      </c>
      <c r="C27" s="49">
        <v>0.73429398148148151</v>
      </c>
      <c r="D27" s="47" t="s">
        <v>42</v>
      </c>
      <c r="E27" s="50">
        <v>2.3730000000000002</v>
      </c>
      <c r="F27" s="50">
        <v>15.428800000000001</v>
      </c>
      <c r="G27" s="50" t="s">
        <v>43</v>
      </c>
      <c r="H27" s="50">
        <v>3.61</v>
      </c>
      <c r="I27" s="50">
        <v>4235.2044999999998</v>
      </c>
      <c r="J27" s="50" t="s">
        <v>44</v>
      </c>
      <c r="K27" s="50">
        <v>3.1259999999999999</v>
      </c>
      <c r="L27" s="50">
        <v>652.23099999999999</v>
      </c>
      <c r="N27" s="17">
        <f>($O$2/$M$2)*F27</f>
        <v>1.9280240871733521</v>
      </c>
      <c r="P27" s="3"/>
      <c r="R27" s="17">
        <f t="shared" si="5"/>
        <v>616.25707565896744</v>
      </c>
      <c r="S27" s="3"/>
      <c r="U27" s="17">
        <f>($S$2/$U$2)*L27</f>
        <v>1516.0369384488738</v>
      </c>
      <c r="AD27" s="7">
        <v>43109</v>
      </c>
    </row>
    <row r="28" spans="1:30" x14ac:dyDescent="0.35">
      <c r="A28" s="47" t="s">
        <v>63</v>
      </c>
      <c r="B28" s="48">
        <v>43551</v>
      </c>
      <c r="C28" s="49">
        <v>0.73774305555555564</v>
      </c>
      <c r="D28" s="47" t="s">
        <v>42</v>
      </c>
      <c r="E28" s="50">
        <v>2.3730000000000002</v>
      </c>
      <c r="F28" s="50">
        <v>15.6622</v>
      </c>
      <c r="G28" s="50" t="s">
        <v>43</v>
      </c>
      <c r="H28" s="50">
        <v>3.613</v>
      </c>
      <c r="I28" s="50">
        <v>4398.7309999999998</v>
      </c>
      <c r="J28" s="50" t="s">
        <v>44</v>
      </c>
      <c r="K28" s="50">
        <v>3.13</v>
      </c>
      <c r="L28" s="50">
        <v>657.66480000000001</v>
      </c>
      <c r="O28" s="17">
        <f t="shared" si="3"/>
        <v>1.9571903750211601</v>
      </c>
      <c r="P28" s="3"/>
      <c r="R28" s="17">
        <f t="shared" si="5"/>
        <v>640.05152588746205</v>
      </c>
      <c r="S28" s="3"/>
      <c r="U28" s="17">
        <f>($S$2/$U$2)*L28</f>
        <v>1528.6671898722859</v>
      </c>
      <c r="AD28" s="7">
        <v>43109</v>
      </c>
    </row>
    <row r="29" spans="1:30" x14ac:dyDescent="0.35">
      <c r="A29" s="47" t="s">
        <v>64</v>
      </c>
      <c r="B29" s="48">
        <v>43551</v>
      </c>
      <c r="C29" s="49">
        <v>0.74119212962962966</v>
      </c>
      <c r="D29" s="47" t="s">
        <v>42</v>
      </c>
      <c r="E29" s="50">
        <v>2.37</v>
      </c>
      <c r="F29" s="50">
        <v>15.577400000000001</v>
      </c>
      <c r="G29" s="50" t="s">
        <v>43</v>
      </c>
      <c r="H29" s="50">
        <v>3.61</v>
      </c>
      <c r="I29" s="50">
        <v>4772.7737999999999</v>
      </c>
      <c r="J29" s="50" t="s">
        <v>44</v>
      </c>
      <c r="K29" s="50">
        <v>3.1230000000000002</v>
      </c>
      <c r="L29" s="50">
        <v>657.83659999999998</v>
      </c>
      <c r="O29" s="17">
        <f t="shared" si="3"/>
        <v>1.9465935403618022</v>
      </c>
      <c r="P29" s="3"/>
      <c r="R29" s="17">
        <f t="shared" si="5"/>
        <v>694.47782858413041</v>
      </c>
      <c r="S29" s="3"/>
      <c r="U29" s="17">
        <f>($S$2/$U$2)*L29</f>
        <v>1529.0665194748738</v>
      </c>
      <c r="AD29" s="7">
        <v>43109</v>
      </c>
    </row>
    <row r="30" spans="1:30" x14ac:dyDescent="0.35">
      <c r="A30" s="51" t="s">
        <v>41</v>
      </c>
      <c r="B30" s="52">
        <v>43551</v>
      </c>
      <c r="C30" s="53">
        <v>0.71361111111111108</v>
      </c>
      <c r="D30" s="51" t="s">
        <v>42</v>
      </c>
      <c r="E30" s="54">
        <v>2.3730000000000002</v>
      </c>
      <c r="F30" s="54">
        <v>31.903400000000001</v>
      </c>
      <c r="G30" s="54" t="s">
        <v>43</v>
      </c>
      <c r="H30" s="54">
        <v>3.61</v>
      </c>
      <c r="I30" s="54">
        <v>2818.0232999999998</v>
      </c>
      <c r="J30" s="54" t="s">
        <v>44</v>
      </c>
      <c r="K30" s="54">
        <v>3.13</v>
      </c>
      <c r="L30" s="54">
        <v>839.40239999999994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1" t="s">
        <v>41</v>
      </c>
      <c r="B31" s="52">
        <v>43551</v>
      </c>
      <c r="C31" s="53">
        <v>0.71706018518518511</v>
      </c>
      <c r="D31" s="51" t="s">
        <v>42</v>
      </c>
      <c r="E31" s="54">
        <v>2.37</v>
      </c>
      <c r="F31" s="54">
        <v>31.472000000000001</v>
      </c>
      <c r="G31" s="54" t="s">
        <v>43</v>
      </c>
      <c r="H31" s="54">
        <v>3.6059999999999999</v>
      </c>
      <c r="I31" s="54">
        <v>2804.8209999999999</v>
      </c>
      <c r="J31" s="54" t="s">
        <v>44</v>
      </c>
      <c r="K31" s="54">
        <v>3.1230000000000002</v>
      </c>
      <c r="L31" s="54">
        <v>846.98429999999996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1" t="s">
        <v>41</v>
      </c>
      <c r="B32" s="52">
        <v>43551</v>
      </c>
      <c r="C32" s="53">
        <v>0.72050925925925924</v>
      </c>
      <c r="D32" s="51" t="s">
        <v>42</v>
      </c>
      <c r="E32" s="54">
        <v>2.3660000000000001</v>
      </c>
      <c r="F32" s="54">
        <v>31.124600000000001</v>
      </c>
      <c r="G32" s="54" t="s">
        <v>43</v>
      </c>
      <c r="H32" s="54">
        <v>3.6030000000000002</v>
      </c>
      <c r="I32" s="54">
        <v>2819.6712000000002</v>
      </c>
      <c r="J32" s="54" t="s">
        <v>44</v>
      </c>
      <c r="K32" s="54">
        <v>3.1230000000000002</v>
      </c>
      <c r="L32" s="54">
        <v>846.74170000000004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1" t="s">
        <v>41</v>
      </c>
      <c r="B33" s="52">
        <v>43551</v>
      </c>
      <c r="C33" s="53">
        <v>0.72394675925925922</v>
      </c>
      <c r="D33" s="51" t="s">
        <v>42</v>
      </c>
      <c r="E33" s="54">
        <v>2.3730000000000002</v>
      </c>
      <c r="F33" s="54">
        <v>31.358000000000001</v>
      </c>
      <c r="G33" s="54" t="s">
        <v>43</v>
      </c>
      <c r="H33" s="54">
        <v>3.61</v>
      </c>
      <c r="I33" s="54">
        <v>2808.4929000000002</v>
      </c>
      <c r="J33" s="54" t="s">
        <v>44</v>
      </c>
      <c r="K33" s="54">
        <v>3.1259999999999999</v>
      </c>
      <c r="L33" s="54">
        <v>845.08640000000003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55" t="s">
        <v>65</v>
      </c>
      <c r="B34" s="56">
        <v>43551</v>
      </c>
      <c r="C34" s="57">
        <v>0.74462962962962964</v>
      </c>
      <c r="D34" s="55" t="s">
        <v>42</v>
      </c>
      <c r="E34" s="58">
        <v>2.37</v>
      </c>
      <c r="F34" s="58">
        <v>16.182200000000002</v>
      </c>
      <c r="G34" s="58" t="s">
        <v>43</v>
      </c>
      <c r="H34" s="58">
        <v>3.61</v>
      </c>
      <c r="I34" s="58">
        <v>3992.5165999999999</v>
      </c>
      <c r="J34" s="58" t="s">
        <v>44</v>
      </c>
      <c r="K34" s="58">
        <v>3.1259999999999999</v>
      </c>
      <c r="L34" s="58">
        <v>675.77319999999997</v>
      </c>
      <c r="O34" s="19">
        <f t="shared" ref="O34:O42" si="6">($O$2/$M$2)*F34</f>
        <v>2.0221709649134487</v>
      </c>
      <c r="R34" s="19">
        <f t="shared" ref="R34:R43" si="7">($R$2/$P$2)*I34</f>
        <v>580.94399088305738</v>
      </c>
      <c r="U34" s="19">
        <f t="shared" ref="U34:U43" si="8">($S$2/$U$2)*L34</f>
        <v>1570.7581105678792</v>
      </c>
      <c r="AD34" s="7">
        <v>43109</v>
      </c>
    </row>
    <row r="35" spans="1:30" x14ac:dyDescent="0.35">
      <c r="A35" s="55" t="s">
        <v>66</v>
      </c>
      <c r="B35" s="56">
        <v>43551</v>
      </c>
      <c r="C35" s="57">
        <v>0.74807870370370377</v>
      </c>
      <c r="D35" s="55" t="s">
        <v>42</v>
      </c>
      <c r="E35" s="58">
        <v>2.3730000000000002</v>
      </c>
      <c r="F35" s="58">
        <v>16.099799999999998</v>
      </c>
      <c r="G35" s="58" t="s">
        <v>43</v>
      </c>
      <c r="H35" s="58">
        <v>3.61</v>
      </c>
      <c r="I35" s="58">
        <v>3433.68</v>
      </c>
      <c r="J35" s="58" t="s">
        <v>44</v>
      </c>
      <c r="K35" s="58">
        <v>3.13</v>
      </c>
      <c r="L35" s="58">
        <v>696.73919999999998</v>
      </c>
      <c r="O35" s="19">
        <f t="shared" si="6"/>
        <v>2.0118740406689781</v>
      </c>
      <c r="Q35" s="19">
        <f>($R$2/$P$2)*I35</f>
        <v>499.6286709528863</v>
      </c>
      <c r="U35" s="19">
        <f t="shared" si="8"/>
        <v>1619.4911981572748</v>
      </c>
      <c r="AD35" s="7">
        <v>43109</v>
      </c>
    </row>
    <row r="36" spans="1:30" x14ac:dyDescent="0.35">
      <c r="A36" s="55" t="s">
        <v>67</v>
      </c>
      <c r="B36" s="56">
        <v>43551</v>
      </c>
      <c r="C36" s="57">
        <v>0.75151620370370376</v>
      </c>
      <c r="D36" s="55" t="s">
        <v>42</v>
      </c>
      <c r="E36" s="58">
        <v>2.3730000000000002</v>
      </c>
      <c r="F36" s="58">
        <v>15.996</v>
      </c>
      <c r="G36" s="58" t="s">
        <v>43</v>
      </c>
      <c r="H36" s="58">
        <v>3.613</v>
      </c>
      <c r="I36" s="58">
        <v>3531.8126000000002</v>
      </c>
      <c r="J36" s="58" t="s">
        <v>44</v>
      </c>
      <c r="K36" s="58">
        <v>3.13</v>
      </c>
      <c r="L36" s="58">
        <v>647.92539999999997</v>
      </c>
      <c r="O36" s="19">
        <f t="shared" si="6"/>
        <v>1.9989029152250946</v>
      </c>
      <c r="R36" s="19">
        <f t="shared" si="7"/>
        <v>513.90777107728684</v>
      </c>
      <c r="U36" s="19">
        <f t="shared" si="8"/>
        <v>1506.0290598871593</v>
      </c>
      <c r="AD36" s="7">
        <v>43109</v>
      </c>
    </row>
    <row r="37" spans="1:30" x14ac:dyDescent="0.35">
      <c r="A37" s="55" t="s">
        <v>68</v>
      </c>
      <c r="B37" s="56">
        <v>43551</v>
      </c>
      <c r="C37" s="57">
        <v>0.75496527777777789</v>
      </c>
      <c r="D37" s="55" t="s">
        <v>42</v>
      </c>
      <c r="E37" s="58">
        <v>2.3660000000000001</v>
      </c>
      <c r="F37" s="58">
        <v>15.688599999999999</v>
      </c>
      <c r="G37" s="58" t="s">
        <v>43</v>
      </c>
      <c r="H37" s="58">
        <v>3.6059999999999999</v>
      </c>
      <c r="I37" s="58">
        <v>3799.3290000000002</v>
      </c>
      <c r="J37" s="58" t="s">
        <v>44</v>
      </c>
      <c r="K37" s="58">
        <v>3.1230000000000002</v>
      </c>
      <c r="L37" s="58">
        <v>670.64880000000005</v>
      </c>
      <c r="N37" s="19">
        <f>($O$2/$M$2)*F37</f>
        <v>1.9604893895849222</v>
      </c>
      <c r="R37" s="19">
        <f t="shared" si="7"/>
        <v>552.83360673759898</v>
      </c>
      <c r="U37" s="19">
        <f t="shared" si="8"/>
        <v>1558.8470243309673</v>
      </c>
      <c r="AD37" s="7">
        <v>43109</v>
      </c>
    </row>
    <row r="38" spans="1:30" x14ac:dyDescent="0.35">
      <c r="A38" s="55" t="s">
        <v>69</v>
      </c>
      <c r="B38" s="56">
        <v>43551</v>
      </c>
      <c r="C38" s="57">
        <v>0.7584143518518518</v>
      </c>
      <c r="D38" s="55" t="s">
        <v>42</v>
      </c>
      <c r="E38" s="58">
        <v>2.37</v>
      </c>
      <c r="F38" s="58">
        <v>15.873200000000001</v>
      </c>
      <c r="G38" s="58" t="s">
        <v>43</v>
      </c>
      <c r="H38" s="58">
        <v>3.61</v>
      </c>
      <c r="I38" s="58">
        <v>3675.9636999999998</v>
      </c>
      <c r="J38" s="58" t="s">
        <v>44</v>
      </c>
      <c r="K38" s="58">
        <v>3.1259999999999999</v>
      </c>
      <c r="L38" s="58">
        <v>656.35140000000001</v>
      </c>
      <c r="O38" s="19">
        <f t="shared" si="6"/>
        <v>1.9835574989966849</v>
      </c>
      <c r="R38" s="19">
        <f t="shared" si="7"/>
        <v>534.88294130555391</v>
      </c>
      <c r="U38" s="19">
        <f t="shared" si="8"/>
        <v>1525.6143406287529</v>
      </c>
      <c r="AD38" s="7">
        <v>43109</v>
      </c>
    </row>
    <row r="39" spans="1:30" x14ac:dyDescent="0.35">
      <c r="A39" s="59" t="s">
        <v>70</v>
      </c>
      <c r="B39" s="60">
        <v>43551</v>
      </c>
      <c r="C39" s="61">
        <v>0.77563657407407405</v>
      </c>
      <c r="D39" s="59" t="s">
        <v>42</v>
      </c>
      <c r="E39" s="62">
        <v>2.3730000000000002</v>
      </c>
      <c r="F39" s="62">
        <v>15.6714</v>
      </c>
      <c r="G39" s="62" t="s">
        <v>43</v>
      </c>
      <c r="H39" s="62">
        <v>3.61</v>
      </c>
      <c r="I39" s="62">
        <v>2964.5070999999998</v>
      </c>
      <c r="J39" s="62" t="s">
        <v>44</v>
      </c>
      <c r="K39" s="62">
        <v>3.1259999999999999</v>
      </c>
      <c r="L39" s="62">
        <v>655.8451</v>
      </c>
      <c r="O39" s="26">
        <f t="shared" si="6"/>
        <v>1.958340031611562</v>
      </c>
      <c r="Q39" s="16">
        <f>($R$2/$P$2)*I39</f>
        <v>431.36015656770439</v>
      </c>
      <c r="U39" s="16">
        <f t="shared" si="8"/>
        <v>1524.4375037382392</v>
      </c>
      <c r="AD39" s="7">
        <v>43109</v>
      </c>
    </row>
    <row r="40" spans="1:30" x14ac:dyDescent="0.35">
      <c r="A40" s="59" t="s">
        <v>71</v>
      </c>
      <c r="B40" s="60">
        <v>43551</v>
      </c>
      <c r="C40" s="61">
        <v>0.77908564814814818</v>
      </c>
      <c r="D40" s="59" t="s">
        <v>42</v>
      </c>
      <c r="E40" s="62">
        <v>2.37</v>
      </c>
      <c r="F40" s="62">
        <v>16.354800000000001</v>
      </c>
      <c r="G40" s="62" t="s">
        <v>43</v>
      </c>
      <c r="H40" s="62">
        <v>3.6059999999999999</v>
      </c>
      <c r="I40" s="62">
        <v>3093.4222</v>
      </c>
      <c r="J40" s="62" t="s">
        <v>44</v>
      </c>
      <c r="K40" s="62">
        <v>3.1230000000000002</v>
      </c>
      <c r="L40" s="62">
        <v>671.03060000000005</v>
      </c>
      <c r="O40" s="16">
        <f t="shared" si="6"/>
        <v>2.0437395222507737</v>
      </c>
      <c r="R40" s="16">
        <f t="shared" si="7"/>
        <v>450.11836352897001</v>
      </c>
      <c r="U40" s="16">
        <f t="shared" si="8"/>
        <v>1559.7344751008629</v>
      </c>
      <c r="AD40" s="7">
        <v>43109</v>
      </c>
    </row>
    <row r="41" spans="1:30" x14ac:dyDescent="0.35">
      <c r="A41" s="59" t="s">
        <v>72</v>
      </c>
      <c r="B41" s="60">
        <v>43551</v>
      </c>
      <c r="C41" s="61">
        <v>0.7825347222222222</v>
      </c>
      <c r="D41" s="59" t="s">
        <v>42</v>
      </c>
      <c r="E41" s="62">
        <v>2.3660000000000001</v>
      </c>
      <c r="F41" s="62">
        <v>15.577</v>
      </c>
      <c r="G41" s="62" t="s">
        <v>43</v>
      </c>
      <c r="H41" s="62">
        <v>3.6059999999999999</v>
      </c>
      <c r="I41" s="62">
        <v>3116.5167999999999</v>
      </c>
      <c r="J41" s="62" t="s">
        <v>44</v>
      </c>
      <c r="K41" s="62">
        <v>3.1230000000000002</v>
      </c>
      <c r="L41" s="62">
        <v>667.09259999999995</v>
      </c>
      <c r="O41" s="16">
        <f t="shared" si="6"/>
        <v>1.9465435552926542</v>
      </c>
      <c r="R41" s="16">
        <f t="shared" si="7"/>
        <v>453.47881770763212</v>
      </c>
      <c r="U41" s="16">
        <f t="shared" si="8"/>
        <v>1550.5810410205879</v>
      </c>
      <c r="AD41" s="7">
        <v>43109</v>
      </c>
    </row>
    <row r="42" spans="1:30" x14ac:dyDescent="0.35">
      <c r="A42" s="59" t="s">
        <v>73</v>
      </c>
      <c r="B42" s="60">
        <v>43551</v>
      </c>
      <c r="C42" s="61">
        <v>0.78598379629629633</v>
      </c>
      <c r="D42" s="59" t="s">
        <v>42</v>
      </c>
      <c r="E42" s="62">
        <v>2.37</v>
      </c>
      <c r="F42" s="62">
        <v>15.4483</v>
      </c>
      <c r="G42" s="62" t="s">
        <v>43</v>
      </c>
      <c r="H42" s="62">
        <v>3.61</v>
      </c>
      <c r="I42" s="62">
        <v>3094.0509999999999</v>
      </c>
      <c r="J42" s="62" t="s">
        <v>44</v>
      </c>
      <c r="K42" s="62">
        <v>3.1259999999999999</v>
      </c>
      <c r="L42" s="62">
        <v>653.26020000000005</v>
      </c>
      <c r="O42" s="16">
        <f t="shared" si="6"/>
        <v>1.9304608592943127</v>
      </c>
      <c r="R42" s="16">
        <f t="shared" si="7"/>
        <v>450.2098590988237</v>
      </c>
      <c r="U42" s="16">
        <f t="shared" si="8"/>
        <v>1518.4291970459838</v>
      </c>
      <c r="AD42" s="7">
        <v>43109</v>
      </c>
    </row>
    <row r="43" spans="1:30" x14ac:dyDescent="0.35">
      <c r="A43" s="59" t="s">
        <v>74</v>
      </c>
      <c r="B43" s="60">
        <v>43551</v>
      </c>
      <c r="C43" s="61">
        <v>0.78943287037037047</v>
      </c>
      <c r="D43" s="59" t="s">
        <v>42</v>
      </c>
      <c r="E43" s="62">
        <v>2.3730000000000002</v>
      </c>
      <c r="F43" s="62">
        <v>15.477</v>
      </c>
      <c r="G43" s="62" t="s">
        <v>43</v>
      </c>
      <c r="H43" s="62">
        <v>3.61</v>
      </c>
      <c r="I43" s="62">
        <v>3088.7130999999999</v>
      </c>
      <c r="J43" s="62" t="s">
        <v>44</v>
      </c>
      <c r="K43" s="62">
        <v>3.1259999999999999</v>
      </c>
      <c r="L43" s="62">
        <v>657.58709999999996</v>
      </c>
      <c r="O43" s="16">
        <f t="shared" ref="O43" si="9">($O$2/$M$2)*F43</f>
        <v>1.9340472880056756</v>
      </c>
      <c r="R43" s="16">
        <f t="shared" si="7"/>
        <v>449.43315076179772</v>
      </c>
      <c r="U43" s="16">
        <f t="shared" si="8"/>
        <v>1528.4865850403819</v>
      </c>
      <c r="AD43" s="7">
        <v>43109</v>
      </c>
    </row>
    <row r="44" spans="1:30" x14ac:dyDescent="0.35">
      <c r="A44" s="63" t="s">
        <v>41</v>
      </c>
      <c r="B44" s="64">
        <v>43551</v>
      </c>
      <c r="C44" s="65">
        <v>0.76185185185185178</v>
      </c>
      <c r="D44" s="63" t="s">
        <v>42</v>
      </c>
      <c r="E44" s="66">
        <v>2.37</v>
      </c>
      <c r="F44" s="66">
        <v>31.582599999999999</v>
      </c>
      <c r="G44" s="66" t="s">
        <v>43</v>
      </c>
      <c r="H44" s="66">
        <v>3.6059999999999999</v>
      </c>
      <c r="I44" s="66">
        <v>2793.3305999999998</v>
      </c>
      <c r="J44" s="66" t="s">
        <v>44</v>
      </c>
      <c r="K44" s="66">
        <v>3.1259999999999999</v>
      </c>
      <c r="L44" s="66">
        <v>851.04819999999995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63" t="s">
        <v>41</v>
      </c>
      <c r="B45" s="64">
        <v>43551</v>
      </c>
      <c r="C45" s="65">
        <v>0.76530092592592591</v>
      </c>
      <c r="D45" s="63" t="s">
        <v>42</v>
      </c>
      <c r="E45" s="66">
        <v>2.3730000000000002</v>
      </c>
      <c r="F45" s="66">
        <v>31.286899999999999</v>
      </c>
      <c r="G45" s="66" t="s">
        <v>43</v>
      </c>
      <c r="H45" s="66">
        <v>3.61</v>
      </c>
      <c r="I45" s="66">
        <v>2805.8838000000001</v>
      </c>
      <c r="J45" s="66" t="s">
        <v>44</v>
      </c>
      <c r="K45" s="66">
        <v>3.1259999999999999</v>
      </c>
      <c r="L45" s="66">
        <v>840.77859999999998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63" t="s">
        <v>41</v>
      </c>
      <c r="B46" s="64">
        <v>43551</v>
      </c>
      <c r="C46" s="65">
        <v>0.76874999999999993</v>
      </c>
      <c r="D46" s="63" t="s">
        <v>42</v>
      </c>
      <c r="E46" s="66">
        <v>2.3660000000000001</v>
      </c>
      <c r="F46" s="66">
        <v>32.041200000000003</v>
      </c>
      <c r="G46" s="66" t="s">
        <v>43</v>
      </c>
      <c r="H46" s="66">
        <v>3.6030000000000002</v>
      </c>
      <c r="I46" s="66">
        <v>2817.3458999999998</v>
      </c>
      <c r="J46" s="66" t="s">
        <v>44</v>
      </c>
      <c r="K46" s="66">
        <v>3.12</v>
      </c>
      <c r="L46" s="66">
        <v>848.84180000000003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63" t="s">
        <v>41</v>
      </c>
      <c r="B47" s="64">
        <v>43551</v>
      </c>
      <c r="C47" s="65">
        <v>0.77219907407407407</v>
      </c>
      <c r="D47" s="63" t="s">
        <v>42</v>
      </c>
      <c r="E47" s="66">
        <v>2.363</v>
      </c>
      <c r="F47" s="66">
        <v>31.339500000000001</v>
      </c>
      <c r="G47" s="66" t="s">
        <v>43</v>
      </c>
      <c r="H47" s="66">
        <v>3.6</v>
      </c>
      <c r="I47" s="66">
        <v>2820.2984000000001</v>
      </c>
      <c r="J47" s="66" t="s">
        <v>44</v>
      </c>
      <c r="K47" s="66">
        <v>3.12</v>
      </c>
      <c r="L47" s="66">
        <v>846.33849999999995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67" t="s">
        <v>75</v>
      </c>
      <c r="B48" s="68">
        <v>43551</v>
      </c>
      <c r="C48" s="69">
        <v>0.79288194444444438</v>
      </c>
      <c r="D48" s="67" t="s">
        <v>42</v>
      </c>
      <c r="E48" s="70">
        <v>2.3730000000000002</v>
      </c>
      <c r="F48" s="70">
        <v>15.7784</v>
      </c>
      <c r="G48" s="70" t="s">
        <v>43</v>
      </c>
      <c r="H48" s="70">
        <v>3.61</v>
      </c>
      <c r="I48" s="70">
        <v>2955.9809</v>
      </c>
      <c r="J48" s="70" t="s">
        <v>44</v>
      </c>
      <c r="K48" s="70">
        <v>3.1259999999999999</v>
      </c>
      <c r="L48" s="70">
        <v>661.28899999999999</v>
      </c>
      <c r="O48" s="22">
        <f t="shared" ref="O48:O57" si="10">($O$2/$M$2)*F48</f>
        <v>1.9717110376086291</v>
      </c>
      <c r="R48" s="22">
        <f t="shared" ref="R48:R57" si="11">($R$2/$P$2)*I48</f>
        <v>430.11952436718531</v>
      </c>
      <c r="U48" s="22">
        <f>($S$2/$U$2)*L48</f>
        <v>1537.0912314654122</v>
      </c>
      <c r="AD48" s="7">
        <v>43109</v>
      </c>
    </row>
    <row r="49" spans="1:30" x14ac:dyDescent="0.35">
      <c r="A49" s="67" t="s">
        <v>76</v>
      </c>
      <c r="B49" s="68">
        <v>43551</v>
      </c>
      <c r="C49" s="69">
        <v>0.79631944444444447</v>
      </c>
      <c r="D49" s="67" t="s">
        <v>42</v>
      </c>
      <c r="E49" s="70">
        <v>2.3660000000000001</v>
      </c>
      <c r="F49" s="70">
        <v>15.976000000000001</v>
      </c>
      <c r="G49" s="70" t="s">
        <v>43</v>
      </c>
      <c r="H49" s="70">
        <v>3.6030000000000002</v>
      </c>
      <c r="I49" s="70">
        <v>3018.7449000000001</v>
      </c>
      <c r="J49" s="70" t="s">
        <v>44</v>
      </c>
      <c r="K49" s="70">
        <v>3.12</v>
      </c>
      <c r="L49" s="70">
        <v>660.35640000000001</v>
      </c>
      <c r="O49" s="22">
        <f t="shared" si="10"/>
        <v>1.9964036617676988</v>
      </c>
      <c r="R49" s="22">
        <f t="shared" si="11"/>
        <v>439.25220239882685</v>
      </c>
      <c r="U49" s="22">
        <f>($S$2/$U$2)*L49</f>
        <v>1534.9235086052638</v>
      </c>
      <c r="AD49" s="7">
        <v>43109</v>
      </c>
    </row>
    <row r="50" spans="1:30" x14ac:dyDescent="0.35">
      <c r="A50" s="67" t="s">
        <v>77</v>
      </c>
      <c r="B50" s="68">
        <v>43551</v>
      </c>
      <c r="C50" s="69">
        <v>0.79975694444444445</v>
      </c>
      <c r="D50" s="67" t="s">
        <v>42</v>
      </c>
      <c r="E50" s="70">
        <v>2.3730000000000002</v>
      </c>
      <c r="F50" s="70">
        <v>15.845599999999999</v>
      </c>
      <c r="G50" s="70" t="s">
        <v>43</v>
      </c>
      <c r="H50" s="70">
        <v>3.61</v>
      </c>
      <c r="I50" s="70">
        <v>3019.4317000000001</v>
      </c>
      <c r="J50" s="70" t="s">
        <v>44</v>
      </c>
      <c r="K50" s="70">
        <v>3.13</v>
      </c>
      <c r="L50" s="70">
        <v>657.04960000000005</v>
      </c>
      <c r="O50" s="22">
        <f t="shared" si="10"/>
        <v>1.9801085292254785</v>
      </c>
      <c r="R50" s="22">
        <f t="shared" si="11"/>
        <v>439.35213744554363</v>
      </c>
      <c r="U50" s="22">
        <f>($S$2/$U$2)*L50</f>
        <v>1527.2372272907255</v>
      </c>
      <c r="AD50" s="7">
        <v>43109</v>
      </c>
    </row>
    <row r="51" spans="1:30" x14ac:dyDescent="0.35">
      <c r="A51" s="67" t="s">
        <v>78</v>
      </c>
      <c r="B51" s="68">
        <v>43551</v>
      </c>
      <c r="C51" s="69">
        <v>0.80320601851851858</v>
      </c>
      <c r="D51" s="67" t="s">
        <v>42</v>
      </c>
      <c r="E51" s="70">
        <v>2.37</v>
      </c>
      <c r="F51" s="70">
        <v>15.6012</v>
      </c>
      <c r="G51" s="70" t="s">
        <v>43</v>
      </c>
      <c r="H51" s="70">
        <v>3.6059999999999999</v>
      </c>
      <c r="I51" s="70">
        <v>3074.3058000000001</v>
      </c>
      <c r="J51" s="70" t="s">
        <v>44</v>
      </c>
      <c r="K51" s="70">
        <v>3.1230000000000002</v>
      </c>
      <c r="L51" s="70">
        <v>653.22140000000002</v>
      </c>
      <c r="O51" s="22">
        <f t="shared" si="10"/>
        <v>1.9495676519761032</v>
      </c>
      <c r="R51" s="22">
        <f t="shared" si="11"/>
        <v>447.33677015818307</v>
      </c>
      <c r="U51" s="22">
        <f>($S$2/$U$2)*L51</f>
        <v>1518.3390108493572</v>
      </c>
      <c r="AD51" s="7">
        <v>43109</v>
      </c>
    </row>
    <row r="52" spans="1:30" x14ac:dyDescent="0.35">
      <c r="A52" s="67" t="s">
        <v>79</v>
      </c>
      <c r="B52" s="68">
        <v>43551</v>
      </c>
      <c r="C52" s="69">
        <v>0.80665509259259249</v>
      </c>
      <c r="D52" s="67" t="s">
        <v>42</v>
      </c>
      <c r="E52" s="70">
        <v>2.37</v>
      </c>
      <c r="F52" s="70">
        <v>15.8652</v>
      </c>
      <c r="G52" s="70" t="s">
        <v>43</v>
      </c>
      <c r="H52" s="70">
        <v>3.6030000000000002</v>
      </c>
      <c r="I52" s="70">
        <v>3206.8656999999998</v>
      </c>
      <c r="J52" s="70" t="s">
        <v>44</v>
      </c>
      <c r="K52" s="70">
        <v>3.1230000000000002</v>
      </c>
      <c r="L52" s="70">
        <v>666.54200000000003</v>
      </c>
      <c r="O52" s="22">
        <f t="shared" si="10"/>
        <v>1.9825577976137265</v>
      </c>
      <c r="R52" s="22">
        <f t="shared" si="11"/>
        <v>466.62532548618316</v>
      </c>
      <c r="T52" s="22">
        <f>($S$2/$U$2)*L52</f>
        <v>1549.3012338076376</v>
      </c>
      <c r="AD52" s="7">
        <v>43109</v>
      </c>
    </row>
    <row r="53" spans="1:30" x14ac:dyDescent="0.35">
      <c r="A53" s="71" t="s">
        <v>80</v>
      </c>
      <c r="B53" s="72">
        <v>43551</v>
      </c>
      <c r="C53" s="73">
        <v>0.82388888888888889</v>
      </c>
      <c r="D53" s="71" t="s">
        <v>42</v>
      </c>
      <c r="E53" s="74">
        <v>2.3660000000000001</v>
      </c>
      <c r="F53" s="74">
        <v>15.8843</v>
      </c>
      <c r="G53" s="74" t="s">
        <v>43</v>
      </c>
      <c r="H53" s="74">
        <v>3.6030000000000002</v>
      </c>
      <c r="I53" s="74">
        <v>2853.7968000000001</v>
      </c>
      <c r="J53" s="74" t="s">
        <v>44</v>
      </c>
      <c r="K53" s="74">
        <v>3.1230000000000002</v>
      </c>
      <c r="L53" s="74">
        <v>660.24959999999999</v>
      </c>
      <c r="O53" s="24">
        <f t="shared" si="10"/>
        <v>1.9849445846655394</v>
      </c>
      <c r="R53" s="24">
        <f t="shared" si="11"/>
        <v>415.25089768225342</v>
      </c>
      <c r="U53" s="24">
        <f t="shared" ref="U52:U57" si="12">($S$2/$U$2)*L53</f>
        <v>1534.6752641258902</v>
      </c>
      <c r="AD53" s="7">
        <v>43109</v>
      </c>
    </row>
    <row r="54" spans="1:30" x14ac:dyDescent="0.35">
      <c r="A54" s="71" t="s">
        <v>81</v>
      </c>
      <c r="B54" s="72">
        <v>43551</v>
      </c>
      <c r="C54" s="73">
        <v>0.82733796296296302</v>
      </c>
      <c r="D54" s="71" t="s">
        <v>42</v>
      </c>
      <c r="E54" s="74">
        <v>2.363</v>
      </c>
      <c r="F54" s="74">
        <v>15.168799999999999</v>
      </c>
      <c r="G54" s="74" t="s">
        <v>43</v>
      </c>
      <c r="H54" s="74">
        <v>3.6</v>
      </c>
      <c r="I54" s="74">
        <v>2996.0073000000002</v>
      </c>
      <c r="J54" s="74" t="s">
        <v>44</v>
      </c>
      <c r="K54" s="74">
        <v>3.12</v>
      </c>
      <c r="L54" s="74">
        <v>646.58929999999998</v>
      </c>
      <c r="N54" s="24">
        <f>($O$2/$M$2)*F54</f>
        <v>1.8955337922272075</v>
      </c>
      <c r="R54" s="24">
        <f t="shared" si="11"/>
        <v>435.9436946553393</v>
      </c>
      <c r="U54" s="24">
        <f t="shared" si="12"/>
        <v>1502.923447069827</v>
      </c>
      <c r="AD54" s="7">
        <v>43109</v>
      </c>
    </row>
    <row r="55" spans="1:30" x14ac:dyDescent="0.35">
      <c r="A55" s="71" t="s">
        <v>82</v>
      </c>
      <c r="B55" s="72">
        <v>43551</v>
      </c>
      <c r="C55" s="73">
        <v>0.83077546296296301</v>
      </c>
      <c r="D55" s="71" t="s">
        <v>42</v>
      </c>
      <c r="E55" s="74">
        <v>2.363</v>
      </c>
      <c r="F55" s="74">
        <v>15.533200000000001</v>
      </c>
      <c r="G55" s="74" t="s">
        <v>43</v>
      </c>
      <c r="H55" s="74">
        <v>3.6</v>
      </c>
      <c r="I55" s="74">
        <v>3065.4155999999998</v>
      </c>
      <c r="J55" s="74" t="s">
        <v>44</v>
      </c>
      <c r="K55" s="74">
        <v>3.12</v>
      </c>
      <c r="L55" s="74">
        <v>668.69140000000004</v>
      </c>
      <c r="O55" s="24">
        <f t="shared" si="10"/>
        <v>1.9410701902209577</v>
      </c>
      <c r="R55" s="24">
        <f t="shared" si="11"/>
        <v>446.0431729649369</v>
      </c>
      <c r="U55" s="24">
        <f t="shared" si="12"/>
        <v>1554.2972701743574</v>
      </c>
      <c r="AD55" s="7">
        <v>43109</v>
      </c>
    </row>
    <row r="56" spans="1:30" x14ac:dyDescent="0.35">
      <c r="A56" s="71" t="s">
        <v>83</v>
      </c>
      <c r="B56" s="72">
        <v>43551</v>
      </c>
      <c r="C56" s="73">
        <v>0.83422453703703703</v>
      </c>
      <c r="D56" s="71" t="s">
        <v>42</v>
      </c>
      <c r="E56" s="74">
        <v>2.3730000000000002</v>
      </c>
      <c r="F56" s="74">
        <v>15.4092</v>
      </c>
      <c r="G56" s="74" t="s">
        <v>43</v>
      </c>
      <c r="H56" s="74">
        <v>3.61</v>
      </c>
      <c r="I56" s="74">
        <v>3093.0236</v>
      </c>
      <c r="J56" s="74" t="s">
        <v>44</v>
      </c>
      <c r="K56" s="74">
        <v>3.1259999999999999</v>
      </c>
      <c r="L56" s="74">
        <v>662.16449999999998</v>
      </c>
      <c r="O56" s="24">
        <f t="shared" si="10"/>
        <v>1.9255748187851041</v>
      </c>
      <c r="R56" s="24">
        <f t="shared" si="11"/>
        <v>450.06036395176949</v>
      </c>
      <c r="U56" s="24">
        <f t="shared" si="12"/>
        <v>1539.1262318557831</v>
      </c>
      <c r="AD56" s="7">
        <v>43109</v>
      </c>
    </row>
    <row r="57" spans="1:30" x14ac:dyDescent="0.35">
      <c r="A57" s="71" t="s">
        <v>84</v>
      </c>
      <c r="B57" s="72">
        <v>43551</v>
      </c>
      <c r="C57" s="73">
        <v>0.83766203703703701</v>
      </c>
      <c r="D57" s="71" t="s">
        <v>42</v>
      </c>
      <c r="E57" s="74">
        <v>2.3730000000000002</v>
      </c>
      <c r="F57" s="74">
        <v>15.4655</v>
      </c>
      <c r="G57" s="74" t="s">
        <v>43</v>
      </c>
      <c r="H57" s="74">
        <v>3.61</v>
      </c>
      <c r="I57" s="74">
        <v>3187.8233</v>
      </c>
      <c r="J57" s="74" t="s">
        <v>44</v>
      </c>
      <c r="K57" s="74">
        <v>3.1259999999999999</v>
      </c>
      <c r="L57" s="74">
        <v>666.46699999999998</v>
      </c>
      <c r="M57" s="3"/>
      <c r="N57" s="2"/>
      <c r="O57" s="24">
        <f t="shared" si="10"/>
        <v>1.9326102172676731</v>
      </c>
      <c r="P57" s="3"/>
      <c r="Q57" s="2"/>
      <c r="R57" s="24">
        <f t="shared" si="11"/>
        <v>463.85449972380781</v>
      </c>
      <c r="S57" s="3"/>
      <c r="U57" s="24">
        <f t="shared" si="12"/>
        <v>1549.1269048193133</v>
      </c>
      <c r="AD57" s="7">
        <v>43109</v>
      </c>
    </row>
    <row r="58" spans="1:30" x14ac:dyDescent="0.35">
      <c r="A58" s="75" t="s">
        <v>41</v>
      </c>
      <c r="B58" s="76">
        <v>43551</v>
      </c>
      <c r="C58" s="77">
        <v>0.81010416666666663</v>
      </c>
      <c r="D58" s="75" t="s">
        <v>42</v>
      </c>
      <c r="E58" s="78">
        <v>2.37</v>
      </c>
      <c r="F58" s="78">
        <v>31.6846</v>
      </c>
      <c r="G58" s="78" t="s">
        <v>43</v>
      </c>
      <c r="H58" s="78">
        <v>3.6059999999999999</v>
      </c>
      <c r="I58" s="78">
        <v>2793.0778</v>
      </c>
      <c r="J58" s="78" t="s">
        <v>44</v>
      </c>
      <c r="K58" s="78">
        <v>3.1259999999999999</v>
      </c>
      <c r="L58" s="78">
        <v>849.92240000000004</v>
      </c>
      <c r="AD58" s="7">
        <v>43109</v>
      </c>
    </row>
    <row r="59" spans="1:30" x14ac:dyDescent="0.35">
      <c r="A59" s="75" t="s">
        <v>41</v>
      </c>
      <c r="B59" s="76">
        <v>43551</v>
      </c>
      <c r="C59" s="77">
        <v>0.81355324074074076</v>
      </c>
      <c r="D59" s="75" t="s">
        <v>42</v>
      </c>
      <c r="E59" s="78">
        <v>2.3660000000000001</v>
      </c>
      <c r="F59" s="78">
        <v>31.498899999999999</v>
      </c>
      <c r="G59" s="78" t="s">
        <v>43</v>
      </c>
      <c r="H59" s="78">
        <v>3.6030000000000002</v>
      </c>
      <c r="I59" s="78">
        <v>2777.4078</v>
      </c>
      <c r="J59" s="78" t="s">
        <v>44</v>
      </c>
      <c r="K59" s="78">
        <v>3.12</v>
      </c>
      <c r="L59" s="78">
        <v>845.30880000000002</v>
      </c>
    </row>
    <row r="60" spans="1:30" x14ac:dyDescent="0.35">
      <c r="A60" s="75" t="s">
        <v>41</v>
      </c>
      <c r="B60" s="76">
        <v>43551</v>
      </c>
      <c r="C60" s="77">
        <v>0.81699074074074074</v>
      </c>
      <c r="D60" s="75" t="s">
        <v>42</v>
      </c>
      <c r="E60" s="78">
        <v>2.3730000000000002</v>
      </c>
      <c r="F60" s="78">
        <v>31.689399999999999</v>
      </c>
      <c r="G60" s="78" t="s">
        <v>43</v>
      </c>
      <c r="H60" s="78">
        <v>3.6059999999999999</v>
      </c>
      <c r="I60" s="78">
        <v>2772.3771999999999</v>
      </c>
      <c r="J60" s="78" t="s">
        <v>44</v>
      </c>
      <c r="K60" s="78">
        <v>3.1259999999999999</v>
      </c>
      <c r="L60" s="78">
        <v>841.4896</v>
      </c>
    </row>
    <row r="61" spans="1:30" x14ac:dyDescent="0.35">
      <c r="A61" s="75" t="s">
        <v>41</v>
      </c>
      <c r="B61" s="76">
        <v>43551</v>
      </c>
      <c r="C61" s="77">
        <v>0.82043981481481476</v>
      </c>
      <c r="D61" s="75" t="s">
        <v>42</v>
      </c>
      <c r="E61" s="78">
        <v>2.37</v>
      </c>
      <c r="F61" s="78">
        <v>31.954799999999999</v>
      </c>
      <c r="G61" s="78" t="s">
        <v>43</v>
      </c>
      <c r="H61" s="78">
        <v>3.6059999999999999</v>
      </c>
      <c r="I61" s="78">
        <v>2744.5691999999999</v>
      </c>
      <c r="J61" s="78" t="s">
        <v>44</v>
      </c>
      <c r="K61" s="78">
        <v>3.1230000000000002</v>
      </c>
      <c r="L61" s="78">
        <v>849.94039999999995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2020-04-20T12:52:39Z</dcterms:modified>
</cp:coreProperties>
</file>