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A975C23C-C5B4-4556-9891-96BF69AAA28B}" xr6:coauthVersionLast="36" xr6:coauthVersionMax="36" xr10:uidLastSave="{00000000-0000-0000-0000-000000000000}"/>
  <bookViews>
    <workbookView showHorizontalScroll="0" showVerticalScroll="0" showSheetTabs="0"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T14" i="1"/>
  <c r="U22" i="1"/>
  <c r="U26" i="1"/>
  <c r="U34" i="1"/>
  <c r="U38" i="1"/>
  <c r="U50" i="1"/>
  <c r="O7" i="1"/>
  <c r="N15" i="1"/>
  <c r="O39" i="1"/>
  <c r="U12" i="1"/>
  <c r="U20" i="1"/>
  <c r="T28" i="1"/>
  <c r="U36" i="1"/>
  <c r="U40" i="1"/>
  <c r="U48" i="1"/>
  <c r="U52" i="1"/>
  <c r="U56" i="1"/>
  <c r="O56" i="1"/>
  <c r="O54" i="1"/>
  <c r="N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Q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Q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<sst xmlns="http://schemas.openxmlformats.org/spreadsheetml/2006/main" count="281" uniqueCount="85">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</sst>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27" zoomScale="70" zoomScaleNormal="70" zoomScaleSheetLayoutView="80" workbookViewId="0">
      <selection activeCell="Q56" sqref="Q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43551</v>
      </c>
      <c r="C2" s="29">
        <v>0.81010416666666663</v>
      </c>
      <c r="D2" s="27" t="s">
        <v>42</v>
      </c>
      <c r="E2" s="30">
        <v>2.37</v>
      </c>
      <c r="F2" s="30">
        <v>31.6846</v>
      </c>
      <c r="G2" s="30" t="s">
        <v>43</v>
      </c>
      <c r="H2" s="30">
        <v>3.6059999999999999</v>
      </c>
      <c r="I2" s="30">
        <v>2793.0778</v>
      </c>
      <c r="J2" s="30" t="s">
        <v>44</v>
      </c>
      <c r="K2" s="30">
        <v>3.1259999999999999</v>
      </c>
      <c r="L2" s="30">
        <v>849.92240000000004</v>
      </c>
      <c r="M2" s="4">
        <f>AVERAGE(F2:F5,F16:F19,F30:F33,F44:F47,F58:F61)</f>
        <v>31.713495000000002</v>
      </c>
      <c r="N2" s="4">
        <f>STDEV(F2:F5,F16:F19,F30:F33,F44:F47,G58:G61)</f>
        <v>0.3026591498011148</v>
      </c>
      <c r="O2" s="4">
        <v>3.9420000000000002</v>
      </c>
      <c r="P2" s="4">
        <f>AVERAGE(I2:I5,I16:I19,I30:I33,I44:I47,I58:I61)</f>
        <v>2770.5233100000005</v>
      </c>
      <c r="Q2" s="4">
        <f>STDEV(I2:I5,I16:I19,I30:I33,I44:I47,I58:I61)</f>
        <v>20.716859246616149</v>
      </c>
      <c r="R2" s="4">
        <v>407.1</v>
      </c>
      <c r="S2" s="4">
        <f>AVERAGE(L2:L5,L16:L19,L30:L33,L44:L47,L58:L61)</f>
        <v>844.66484500000024</v>
      </c>
      <c r="T2" s="4">
        <f>STDEV(L2:L5,L16:L19,L30:L33,L44:L47,L58:L61)</f>
        <v>3.9742934580911746</v>
      </c>
      <c r="U2" s="4">
        <v>364</v>
      </c>
      <c r="AD2" s="7">
        <v>43518</v>
      </c>
      <c r="AE2" s="6">
        <f>(N2/M2)^2</f>
        <v>9.1079241032506101E-5</v>
      </c>
      <c r="AF2" s="6">
        <f>(T2/S2)^2</f>
        <v>2.2138644441000639E-5</v>
      </c>
      <c r="AG2" s="6">
        <f>(T2/S2)^2</f>
        <v>2.2138644441000639E-5</v>
      </c>
    </row>
    <row r="3" spans="1:33" x14ac:dyDescent="0.35">
      <c r="A3" s="27" t="s">
        <v>41</v>
      </c>
      <c r="B3" s="28">
        <v>43551</v>
      </c>
      <c r="C3" s="29">
        <v>0.81355324074074076</v>
      </c>
      <c r="D3" s="27" t="s">
        <v>42</v>
      </c>
      <c r="E3" s="30">
        <v>2.3660000000000001</v>
      </c>
      <c r="F3" s="30">
        <v>31.498899999999999</v>
      </c>
      <c r="G3" s="30" t="s">
        <v>43</v>
      </c>
      <c r="H3" s="30">
        <v>3.6030000000000002</v>
      </c>
      <c r="I3" s="30">
        <v>2777.4078</v>
      </c>
      <c r="J3" s="30" t="s">
        <v>44</v>
      </c>
      <c r="K3" s="30">
        <v>3.12</v>
      </c>
      <c r="L3" s="30">
        <v>845.30880000000002</v>
      </c>
      <c r="M3" s="5"/>
      <c r="N3" s="4"/>
      <c r="O3" s="5"/>
      <c r="P3" s="5"/>
      <c r="Q3" s="4"/>
      <c r="R3" s="4"/>
      <c r="S3" s="5"/>
      <c r="T3" s="4"/>
      <c r="U3" s="4"/>
      <c r="AD3" s="76">
        <v>43518</v>
      </c>
    </row>
    <row r="4" spans="1:33" x14ac:dyDescent="0.35">
      <c r="A4" s="27" t="s">
        <v>41</v>
      </c>
      <c r="B4" s="28">
        <v>43551</v>
      </c>
      <c r="C4" s="29">
        <v>0.81699074074074074</v>
      </c>
      <c r="D4" s="27" t="s">
        <v>42</v>
      </c>
      <c r="E4" s="30">
        <v>2.3730000000000002</v>
      </c>
      <c r="F4" s="30">
        <v>31.689399999999999</v>
      </c>
      <c r="G4" s="30" t="s">
        <v>43</v>
      </c>
      <c r="H4" s="30">
        <v>3.6059999999999999</v>
      </c>
      <c r="I4" s="30">
        <v>2772.3771999999999</v>
      </c>
      <c r="J4" s="30" t="s">
        <v>44</v>
      </c>
      <c r="K4" s="30">
        <v>3.1259999999999999</v>
      </c>
      <c r="L4" s="30">
        <v>841.4896</v>
      </c>
      <c r="M4" s="5"/>
      <c r="N4" s="4"/>
      <c r="O4" s="5"/>
      <c r="P4" s="5"/>
      <c r="Q4" s="4"/>
      <c r="R4" s="4"/>
      <c r="S4" s="5"/>
      <c r="T4" s="4"/>
      <c r="U4" s="4"/>
      <c r="AD4" s="76">
        <v>43518</v>
      </c>
    </row>
    <row r="5" spans="1:33" x14ac:dyDescent="0.35">
      <c r="A5" s="27" t="s">
        <v>41</v>
      </c>
      <c r="B5" s="28">
        <v>43551</v>
      </c>
      <c r="C5" s="29">
        <v>0.82043981481481476</v>
      </c>
      <c r="D5" s="27" t="s">
        <v>42</v>
      </c>
      <c r="E5" s="30">
        <v>2.37</v>
      </c>
      <c r="F5" s="30">
        <v>31.954799999999999</v>
      </c>
      <c r="G5" s="30" t="s">
        <v>43</v>
      </c>
      <c r="H5" s="30">
        <v>3.6059999999999999</v>
      </c>
      <c r="I5" s="30">
        <v>2744.5691999999999</v>
      </c>
      <c r="J5" s="30" t="s">
        <v>44</v>
      </c>
      <c r="K5" s="30">
        <v>3.1230000000000002</v>
      </c>
      <c r="L5" s="30">
        <v>849.94039999999995</v>
      </c>
      <c r="M5" s="5"/>
      <c r="N5" s="4"/>
      <c r="O5" s="5"/>
      <c r="P5" s="5"/>
      <c r="Q5" s="4"/>
      <c r="R5" s="4"/>
      <c r="S5" s="5"/>
      <c r="T5" s="4"/>
      <c r="U5" s="4"/>
      <c r="AD5" s="76">
        <v>43518</v>
      </c>
    </row>
    <row r="6" spans="1:33" x14ac:dyDescent="0.35">
      <c r="A6" s="31" t="s">
        <v>45</v>
      </c>
      <c r="B6" s="32">
        <v>43551</v>
      </c>
      <c r="C6" s="33">
        <v>0.84111111111111114</v>
      </c>
      <c r="D6" s="31" t="s">
        <v>42</v>
      </c>
      <c r="E6" s="34">
        <v>2.3730000000000002</v>
      </c>
      <c r="F6" s="34">
        <v>16.090199999999999</v>
      </c>
      <c r="G6" s="34" t="s">
        <v>43</v>
      </c>
      <c r="H6" s="34">
        <v>3.61</v>
      </c>
      <c r="I6" s="34">
        <v>3323.3802000000001</v>
      </c>
      <c r="J6" s="34" t="s">
        <v>44</v>
      </c>
      <c r="K6" s="34">
        <v>3.1259999999999999</v>
      </c>
      <c r="L6" s="34">
        <v>685.49180000000001</v>
      </c>
      <c r="O6" s="10">
        <f>($O$2/$M$2)*F6</f>
        <v>2.0000182382925629</v>
      </c>
      <c r="R6" s="10">
        <f t="shared" ref="R6:R15" si="0">($R$2/$P$2)*I6</f>
        <v>488.33665269540717</v>
      </c>
      <c r="U6" s="10">
        <f t="shared" ref="U6:U15" si="1">($S$2/$U$2)*L6</f>
        <v>1590.689079658712</v>
      </c>
      <c r="V6" s="3">
        <v>0</v>
      </c>
      <c r="W6" s="11" t="s">
        <v>33</v>
      </c>
      <c r="X6" s="2">
        <f>SLOPE(O6:O10,$V$6:$V$10)</f>
        <v>-5.2728228156499139E-4</v>
      </c>
      <c r="Y6" s="2">
        <f>RSQ(O6:O10,$V$6:$V$10)</f>
        <v>5.0968783270009803E-2</v>
      </c>
      <c r="Z6" s="2">
        <f>SLOPE($R6:$R10,$V$6:$V$10)</f>
        <v>2.5102773832644627</v>
      </c>
      <c r="AA6" s="2">
        <f>RSQ(R6:R10,$V$6:$V$10)</f>
        <v>0.73144831724082371</v>
      </c>
      <c r="AB6" s="2">
        <f>SLOPE(U6:U10,$V$6:$V$10)</f>
        <v>0.14212414220251504</v>
      </c>
      <c r="AC6" s="2">
        <f>RSQ(U6:U10,$V$6:$V$10)</f>
        <v>0.11339359758319006</v>
      </c>
      <c r="AD6" s="76">
        <v>43518</v>
      </c>
      <c r="AE6" s="2"/>
    </row>
    <row r="7" spans="1:33" x14ac:dyDescent="0.35">
      <c r="A7" s="31" t="s">
        <v>46</v>
      </c>
      <c r="B7" s="32">
        <v>43551</v>
      </c>
      <c r="C7" s="33">
        <v>0.84456018518518527</v>
      </c>
      <c r="D7" s="31" t="s">
        <v>42</v>
      </c>
      <c r="E7" s="34">
        <v>2.37</v>
      </c>
      <c r="F7" s="34">
        <v>15.5312</v>
      </c>
      <c r="G7" s="34" t="s">
        <v>43</v>
      </c>
      <c r="H7" s="34">
        <v>3.6059999999999999</v>
      </c>
      <c r="I7" s="34">
        <v>3758.1507000000001</v>
      </c>
      <c r="J7" s="34" t="s">
        <v>44</v>
      </c>
      <c r="K7" s="34">
        <v>3.1230000000000002</v>
      </c>
      <c r="L7" s="34">
        <v>681.44680000000005</v>
      </c>
      <c r="O7" s="10">
        <f>($O$2/$M$2)*F7</f>
        <v>1.9305343167001934</v>
      </c>
      <c r="R7" s="10">
        <f t="shared" si="0"/>
        <v>552.22172087409717</v>
      </c>
      <c r="U7" s="10">
        <f t="shared" si="1"/>
        <v>1581.3026255432587</v>
      </c>
      <c r="V7" s="3">
        <v>10</v>
      </c>
      <c r="W7" s="13" t="s">
        <v>34</v>
      </c>
      <c r="X7" s="2">
        <f>SLOPE($O11:$O15,$V$6:$V$10)</f>
        <v>-1.2451170708242642E-3</v>
      </c>
      <c r="Y7" s="2">
        <f>RSQ(O11:O15,$V$6:$V$10)</f>
        <v>0.89334004627388186</v>
      </c>
      <c r="Z7" s="2">
        <f>SLOPE($R11:$R15,$V$6:$V$10)</f>
        <v>1.6905936199571518</v>
      </c>
      <c r="AA7" s="2">
        <f>RSQ(R11:R15,$V$6:$V$10)</f>
        <v>0.96946063919917191</v>
      </c>
      <c r="AB7" s="2">
        <f>SLOPE(U11:U15,$V$6:$V$10)</f>
        <v>0.62565664333660864</v>
      </c>
      <c r="AC7" s="2">
        <f>RSQ(U11:U15,$V$6:$V$10)</f>
        <v>0.94673997284681188</v>
      </c>
      <c r="AD7" s="76">
        <v>43518</v>
      </c>
      <c r="AE7" s="2"/>
    </row>
    <row r="8" spans="1:33" x14ac:dyDescent="0.35">
      <c r="A8" s="31" t="s">
        <v>47</v>
      </c>
      <c r="B8" s="32">
        <v>43551</v>
      </c>
      <c r="C8" s="33">
        <v>0.8477662037037037</v>
      </c>
      <c r="D8" s="31" t="s">
        <v>42</v>
      </c>
      <c r="E8" s="34">
        <v>2.3730000000000002</v>
      </c>
      <c r="F8" s="34">
        <v>16.120100000000001</v>
      </c>
      <c r="G8" s="34" t="s">
        <v>43</v>
      </c>
      <c r="H8" s="34">
        <v>3.613</v>
      </c>
      <c r="I8" s="34">
        <v>3875.0021999999999</v>
      </c>
      <c r="J8" s="34" t="s">
        <v>44</v>
      </c>
      <c r="K8" s="34">
        <v>3.13</v>
      </c>
      <c r="L8" s="34">
        <v>680.78729999999996</v>
      </c>
      <c r="O8" s="10">
        <f>($O$2/$M$2)*F8</f>
        <v>2.0037348201451781</v>
      </c>
      <c r="R8" s="10">
        <f t="shared" si="0"/>
        <v>569.39185096406925</v>
      </c>
      <c r="U8" s="10">
        <f t="shared" si="1"/>
        <v>1579.7722506386501</v>
      </c>
      <c r="V8" s="3">
        <v>20</v>
      </c>
      <c r="W8" s="15" t="s">
        <v>35</v>
      </c>
      <c r="X8" s="2">
        <f>SLOPE($O20:$O24,$V$6:$V$10)</f>
        <v>2.5121110114164626E-4</v>
      </c>
      <c r="Y8" s="2">
        <f>RSQ(O20:O24,$V$6:$V$10)</f>
        <v>1.8408948292432111E-2</v>
      </c>
      <c r="Z8" s="2">
        <f>SLOPE($R20:$R24,$V$6:$V$10)</f>
        <v>1.8290210654102017</v>
      </c>
      <c r="AA8" s="2">
        <f>RSQ(R20:R24,$V$6:$V$10)</f>
        <v>0.78583179019309146</v>
      </c>
      <c r="AB8" s="2">
        <f>SLOPE($U20:$U24,$V$6:$V$10)</f>
        <v>0.16633632075396917</v>
      </c>
      <c r="AC8" s="2">
        <f>RSQ(U20:U24,$V$6:$V$10)</f>
        <v>5.6947349266947979E-2</v>
      </c>
      <c r="AD8" s="76">
        <v>43518</v>
      </c>
      <c r="AE8" s="2"/>
    </row>
    <row r="9" spans="1:33" x14ac:dyDescent="0.35">
      <c r="A9" s="31" t="s">
        <v>48</v>
      </c>
      <c r="B9" s="32">
        <v>43551</v>
      </c>
      <c r="C9" s="33">
        <v>0.85121527777777783</v>
      </c>
      <c r="D9" s="31" t="s">
        <v>42</v>
      </c>
      <c r="E9" s="34">
        <v>2.37</v>
      </c>
      <c r="F9" s="34">
        <v>15.5014</v>
      </c>
      <c r="G9" s="34" t="s">
        <v>43</v>
      </c>
      <c r="H9" s="34">
        <v>3.6059999999999999</v>
      </c>
      <c r="I9" s="34">
        <v>3853.8870000000002</v>
      </c>
      <c r="J9" s="34" t="s">
        <v>44</v>
      </c>
      <c r="K9" s="34">
        <v>3.1230000000000002</v>
      </c>
      <c r="L9" s="34">
        <v>687.41290000000004</v>
      </c>
      <c r="O9" s="10">
        <f t="shared" ref="O9:O15" si="2">($O$2/$M$2)*F9</f>
        <v>1.9268301648872193</v>
      </c>
      <c r="R9" s="10">
        <f t="shared" si="0"/>
        <v>566.28918877423189</v>
      </c>
      <c r="U9" s="10">
        <f t="shared" si="1"/>
        <v>1595.1470072239031</v>
      </c>
      <c r="V9" s="3">
        <v>30</v>
      </c>
      <c r="W9" s="18" t="s">
        <v>36</v>
      </c>
      <c r="X9" s="2">
        <f>SLOPE($O25:$O29,$V$6:$V$10)</f>
        <v>-5.0441100862582018E-4</v>
      </c>
      <c r="Y9" s="2">
        <f>RSQ(O25:O29,$V$6:$V$10)</f>
        <v>0.87664136714061924</v>
      </c>
      <c r="Z9" s="2">
        <f>SLOPE($R25:$R29,$V$6:$V$10)</f>
        <v>10.100462905904948</v>
      </c>
      <c r="AA9" s="2">
        <f>RSQ(R25:R29,$V$6:$V$10)</f>
        <v>0.96226681018153326</v>
      </c>
      <c r="AB9" s="2">
        <f>SLOPE(U25:U29,$V$6:$V$10)</f>
        <v>1.1176991096339679</v>
      </c>
      <c r="AC9" s="2">
        <f>RSQ(U25:U29,$V$6:$V$10)</f>
        <v>0.93257730738657107</v>
      </c>
      <c r="AD9" s="76">
        <v>43518</v>
      </c>
      <c r="AE9" s="2"/>
    </row>
    <row r="10" spans="1:33" x14ac:dyDescent="0.35">
      <c r="A10" s="31" t="s">
        <v>49</v>
      </c>
      <c r="B10" s="32">
        <v>43551</v>
      </c>
      <c r="C10" s="33">
        <v>0.85466435185185186</v>
      </c>
      <c r="D10" s="31" t="s">
        <v>42</v>
      </c>
      <c r="E10" s="34">
        <v>2.3660000000000001</v>
      </c>
      <c r="F10" s="34">
        <v>15.893000000000001</v>
      </c>
      <c r="G10" s="34" t="s">
        <v>43</v>
      </c>
      <c r="H10" s="34">
        <v>3.6059999999999999</v>
      </c>
      <c r="I10" s="34">
        <v>3478.3060999999998</v>
      </c>
      <c r="J10" s="34" t="s">
        <v>44</v>
      </c>
      <c r="K10" s="34">
        <v>3.12</v>
      </c>
      <c r="L10" s="34">
        <v>685.5711</v>
      </c>
      <c r="O10" s="10">
        <f t="shared" si="2"/>
        <v>1.9755062001208004</v>
      </c>
      <c r="Q10" s="10">
        <f>($R$2/$P$2)*I10</f>
        <v>511.10142556786491</v>
      </c>
      <c r="U10" s="10">
        <f t="shared" si="1"/>
        <v>1590.8730959285156</v>
      </c>
      <c r="V10" s="3">
        <v>40</v>
      </c>
      <c r="W10" s="20" t="s">
        <v>37</v>
      </c>
      <c r="X10" s="2">
        <f>SLOPE($O34:$O38,$V$6:$V$10)</f>
        <v>-1.6617719995856595E-3</v>
      </c>
      <c r="Y10" s="2">
        <f>RSQ(O34:O38,$V$6:$V$10)</f>
        <v>0.94632180880697203</v>
      </c>
      <c r="Z10" s="2">
        <f>SLOPE($R34:$R38,$V$6:$V$10)</f>
        <v>5.1943189545660244</v>
      </c>
      <c r="AA10" s="2">
        <f>RSQ(R34:R38,$V$6:$V$10)</f>
        <v>0.89609604646755259</v>
      </c>
      <c r="AB10" s="2">
        <f>SLOPE(U34:U38,$V$6:$V$10)</f>
        <v>-0.29162053773625529</v>
      </c>
      <c r="AC10" s="2">
        <f>RSQ(U34:U38,$V$6:$V$10)</f>
        <v>5.8670314714841618E-2</v>
      </c>
      <c r="AD10" s="76">
        <v>43518</v>
      </c>
      <c r="AE10" s="2"/>
    </row>
    <row r="11" spans="1:33" x14ac:dyDescent="0.35">
      <c r="A11" s="35" t="s">
        <v>50</v>
      </c>
      <c r="B11" s="36">
        <v>43551</v>
      </c>
      <c r="C11" s="37">
        <v>0.87190972222222218</v>
      </c>
      <c r="D11" s="35" t="s">
        <v>42</v>
      </c>
      <c r="E11" s="38">
        <v>2.37</v>
      </c>
      <c r="F11" s="38">
        <v>15.947100000000001</v>
      </c>
      <c r="G11" s="38" t="s">
        <v>43</v>
      </c>
      <c r="H11" s="38">
        <v>3.61</v>
      </c>
      <c r="I11" s="38">
        <v>3255.5702000000001</v>
      </c>
      <c r="J11" s="38" t="s">
        <v>44</v>
      </c>
      <c r="K11" s="38">
        <v>3.1259999999999999</v>
      </c>
      <c r="L11" s="38">
        <v>673.59220000000005</v>
      </c>
      <c r="O11" s="12">
        <f t="shared" si="2"/>
        <v>1.9822308515665019</v>
      </c>
      <c r="R11" s="12">
        <f t="shared" si="0"/>
        <v>478.37266831008901</v>
      </c>
      <c r="U11" s="12">
        <f t="shared" si="1"/>
        <v>1563.075964852223</v>
      </c>
      <c r="V11" s="3"/>
      <c r="W11" s="21" t="s">
        <v>38</v>
      </c>
      <c r="X11" s="2">
        <f>SLOPE($O39:$O43,$V$6:$V$10)</f>
        <v>-3.7910377900638183E-3</v>
      </c>
      <c r="Y11" s="2">
        <f>RSQ(O39:O43,$V$6:$V$10)</f>
        <v>0.92174169189073341</v>
      </c>
      <c r="Z11" s="2">
        <f>SLOPE($R39:$R43,$V$6:$V$10)</f>
        <v>5.8754405286703761</v>
      </c>
      <c r="AA11" s="2">
        <f>RSQ(R39:R43,$V$6:$V$10)</f>
        <v>0.98528387133156625</v>
      </c>
      <c r="AB11" s="2">
        <f>SLOPE($U39:$U43,$V$6:$V$10)</f>
        <v>7.4233045031730852E-2</v>
      </c>
      <c r="AC11" s="2">
        <f>RSQ(U39:U43,$V$6:$V$10)</f>
        <v>1.3782041537253011E-2</v>
      </c>
      <c r="AD11" s="76">
        <v>43518</v>
      </c>
      <c r="AE11" s="2"/>
    </row>
    <row r="12" spans="1:33" x14ac:dyDescent="0.35">
      <c r="A12" s="35" t="s">
        <v>51</v>
      </c>
      <c r="B12" s="36">
        <v>43551</v>
      </c>
      <c r="C12" s="37">
        <v>0.87535879629629632</v>
      </c>
      <c r="D12" s="35" t="s">
        <v>42</v>
      </c>
      <c r="E12" s="38">
        <v>2.363</v>
      </c>
      <c r="F12" s="38">
        <v>15.8142</v>
      </c>
      <c r="G12" s="38" t="s">
        <v>43</v>
      </c>
      <c r="H12" s="38">
        <v>3.6</v>
      </c>
      <c r="I12" s="38">
        <v>3605.2260000000001</v>
      </c>
      <c r="J12" s="38" t="s">
        <v>44</v>
      </c>
      <c r="K12" s="38">
        <v>3.12</v>
      </c>
      <c r="L12" s="38">
        <v>678.59119999999996</v>
      </c>
      <c r="O12" s="12">
        <f t="shared" si="2"/>
        <v>1.965711328883808</v>
      </c>
      <c r="Q12" s="12">
        <f>($R$2/$P$2)*I12</f>
        <v>529.75100382750429</v>
      </c>
      <c r="U12" s="12">
        <f t="shared" si="1"/>
        <v>1574.6761834240774</v>
      </c>
      <c r="V12" s="3"/>
      <c r="W12" s="23" t="s">
        <v>39</v>
      </c>
      <c r="X12" s="2">
        <f>SLOPE($O48:$O52,$V$6:$V$10)</f>
        <v>-4.931618227508516E-3</v>
      </c>
      <c r="Y12" s="2">
        <f>RSQ(O48:O52,$V$6:$V$10)</f>
        <v>0.73475282191908164</v>
      </c>
      <c r="Z12" s="2">
        <f>SLOPE($R48:$R52,$V$6:$V$10)</f>
        <v>3.8123218142495983</v>
      </c>
      <c r="AA12" s="2">
        <f>RSQ(R48:R52,$V$6:$V$10)</f>
        <v>0.95223569751242687</v>
      </c>
      <c r="AB12" s="2">
        <f>SLOPE(U48:U52,$V$6:$V$10)</f>
        <v>0.40830495275267592</v>
      </c>
      <c r="AC12" s="2">
        <f>RSQ(U48:U52,$V$6:$V$10)</f>
        <v>0.30268339212001749</v>
      </c>
      <c r="AD12" s="76">
        <v>43518</v>
      </c>
      <c r="AE12" s="2"/>
    </row>
    <row r="13" spans="1:33" x14ac:dyDescent="0.35">
      <c r="A13" s="35" t="s">
        <v>52</v>
      </c>
      <c r="B13" s="36">
        <v>43551</v>
      </c>
      <c r="C13" s="37">
        <v>0.8787962962962963</v>
      </c>
      <c r="D13" s="35" t="s">
        <v>42</v>
      </c>
      <c r="E13" s="38">
        <v>2.3660000000000001</v>
      </c>
      <c r="F13" s="38">
        <v>15.6624</v>
      </c>
      <c r="G13" s="38" t="s">
        <v>43</v>
      </c>
      <c r="H13" s="38">
        <v>3.6030000000000002</v>
      </c>
      <c r="I13" s="38">
        <v>3560.6421999999998</v>
      </c>
      <c r="J13" s="38" t="s">
        <v>44</v>
      </c>
      <c r="K13" s="38">
        <v>3.1230000000000002</v>
      </c>
      <c r="L13" s="38">
        <v>680.89639999999997</v>
      </c>
      <c r="O13" s="12">
        <f t="shared" si="2"/>
        <v>1.9468425287089928</v>
      </c>
      <c r="R13" s="12">
        <f t="shared" si="0"/>
        <v>523.19987144233767</v>
      </c>
      <c r="U13" s="12">
        <f t="shared" si="1"/>
        <v>1580.0254180413685</v>
      </c>
      <c r="V13" s="3"/>
      <c r="W13" s="25" t="s">
        <v>40</v>
      </c>
      <c r="X13" s="2">
        <f>SLOPE($O53:$O57,$V$6:$V$10)</f>
        <v>-2.6862558667847878E-3</v>
      </c>
      <c r="Y13" s="2">
        <f>RSQ(O53:O57,$V$6:$V$10)</f>
        <v>0.93332055093962085</v>
      </c>
      <c r="Z13" s="2">
        <f>SLOPE($R53:$R57,$V$6:$V$10)</f>
        <v>3.1266606835370738</v>
      </c>
      <c r="AA13" s="2">
        <f>RSQ(R53:R57,$V$6:$V$10)</f>
        <v>0.95013348203436454</v>
      </c>
      <c r="AB13" s="2">
        <f>SLOPE(U53:U57,$V$6:$V$10)</f>
        <v>0.44172258580994594</v>
      </c>
      <c r="AC13" s="2">
        <f>RSQ(U53:U57,$V$6:$V$10)</f>
        <v>0.28258466335198873</v>
      </c>
      <c r="AD13" s="76">
        <v>43518</v>
      </c>
      <c r="AE13" s="2"/>
    </row>
    <row r="14" spans="1:33" x14ac:dyDescent="0.35">
      <c r="A14" s="35" t="s">
        <v>53</v>
      </c>
      <c r="B14" s="36">
        <v>43551</v>
      </c>
      <c r="C14" s="37">
        <v>0.88224537037037043</v>
      </c>
      <c r="D14" s="35" t="s">
        <v>42</v>
      </c>
      <c r="E14" s="38">
        <v>2.3730000000000002</v>
      </c>
      <c r="F14" s="38">
        <v>15.6638</v>
      </c>
      <c r="G14" s="38" t="s">
        <v>43</v>
      </c>
      <c r="H14" s="38">
        <v>3.613</v>
      </c>
      <c r="I14" s="38">
        <v>3618.3865999999998</v>
      </c>
      <c r="J14" s="38" t="s">
        <v>44</v>
      </c>
      <c r="K14" s="38">
        <v>3.133</v>
      </c>
      <c r="L14" s="38">
        <v>676.26850000000002</v>
      </c>
      <c r="O14" s="12">
        <f t="shared" si="2"/>
        <v>1.9470165492639648</v>
      </c>
      <c r="R14" s="12">
        <f t="shared" si="0"/>
        <v>531.68481908928595</v>
      </c>
      <c r="T14" s="12">
        <f>($S$2/$U$2)*L14</f>
        <v>1569.2863399200073</v>
      </c>
      <c r="AD14" s="76">
        <v>43518</v>
      </c>
    </row>
    <row r="15" spans="1:33" x14ac:dyDescent="0.35">
      <c r="A15" s="35" t="s">
        <v>54</v>
      </c>
      <c r="B15" s="36">
        <v>43551</v>
      </c>
      <c r="C15" s="37">
        <v>0.88568287037037041</v>
      </c>
      <c r="D15" s="35" t="s">
        <v>42</v>
      </c>
      <c r="E15" s="38">
        <v>2.37</v>
      </c>
      <c r="F15" s="38">
        <v>15.856199999999999</v>
      </c>
      <c r="G15" s="38" t="s">
        <v>43</v>
      </c>
      <c r="H15" s="38">
        <v>3.6059999999999999</v>
      </c>
      <c r="I15" s="38">
        <v>3718.9268000000002</v>
      </c>
      <c r="J15" s="38" t="s">
        <v>44</v>
      </c>
      <c r="K15" s="38">
        <v>3.1259999999999999</v>
      </c>
      <c r="L15" s="38">
        <v>684.93219999999997</v>
      </c>
      <c r="N15" s="12">
        <f>($O$2/$M$2)*F15</f>
        <v>1.9709319455329661</v>
      </c>
      <c r="R15" s="12">
        <f t="shared" si="0"/>
        <v>546.45817085004057</v>
      </c>
      <c r="U15" s="12">
        <f t="shared" si="1"/>
        <v>1589.3905234849153</v>
      </c>
      <c r="AD15" s="76">
        <v>43518</v>
      </c>
    </row>
    <row r="16" spans="1:33" x14ac:dyDescent="0.35">
      <c r="A16" s="39" t="s">
        <v>41</v>
      </c>
      <c r="B16" s="40">
        <v>43551</v>
      </c>
      <c r="C16" s="41">
        <v>0.85812499999999992</v>
      </c>
      <c r="D16" s="39" t="s">
        <v>42</v>
      </c>
      <c r="E16" s="42">
        <v>2.3660000000000001</v>
      </c>
      <c r="F16" s="42">
        <v>31.838200000000001</v>
      </c>
      <c r="G16" s="42" t="s">
        <v>43</v>
      </c>
      <c r="H16" s="42">
        <v>3.6030000000000002</v>
      </c>
      <c r="I16" s="42">
        <v>2784.6992</v>
      </c>
      <c r="J16" s="42" t="s">
        <v>44</v>
      </c>
      <c r="K16" s="42">
        <v>3.1230000000000002</v>
      </c>
      <c r="L16" s="42">
        <v>843.12270000000001</v>
      </c>
      <c r="M16" s="5"/>
      <c r="N16" s="4"/>
      <c r="O16" s="5"/>
      <c r="P16" s="5"/>
      <c r="Q16" s="4"/>
      <c r="R16" s="4"/>
      <c r="S16" s="5"/>
      <c r="T16" s="4"/>
      <c r="U16" s="4"/>
      <c r="AD16" s="76">
        <v>43518</v>
      </c>
    </row>
    <row r="17" spans="1:30" x14ac:dyDescent="0.35">
      <c r="A17" s="39" t="s">
        <v>41</v>
      </c>
      <c r="B17" s="40">
        <v>43551</v>
      </c>
      <c r="C17" s="41">
        <v>0.86157407407407405</v>
      </c>
      <c r="D17" s="39" t="s">
        <v>42</v>
      </c>
      <c r="E17" s="42">
        <v>2.37</v>
      </c>
      <c r="F17" s="42">
        <v>31.740600000000001</v>
      </c>
      <c r="G17" s="42" t="s">
        <v>43</v>
      </c>
      <c r="H17" s="42">
        <v>3.6059999999999999</v>
      </c>
      <c r="I17" s="42">
        <v>2783.9212000000002</v>
      </c>
      <c r="J17" s="42" t="s">
        <v>44</v>
      </c>
      <c r="K17" s="42">
        <v>3.1259999999999999</v>
      </c>
      <c r="L17" s="42">
        <v>840.83759999999995</v>
      </c>
      <c r="M17" s="5"/>
      <c r="N17" s="4"/>
      <c r="O17" s="5"/>
      <c r="P17" s="5"/>
      <c r="Q17" s="4"/>
      <c r="R17" s="4"/>
      <c r="S17" s="5"/>
      <c r="T17" s="4"/>
      <c r="U17" s="4"/>
      <c r="AD17" s="76">
        <v>43518</v>
      </c>
    </row>
    <row r="18" spans="1:30" x14ac:dyDescent="0.35">
      <c r="A18" s="39" t="s">
        <v>41</v>
      </c>
      <c r="B18" s="40">
        <v>43551</v>
      </c>
      <c r="C18" s="41">
        <v>0.86501157407407403</v>
      </c>
      <c r="D18" s="39" t="s">
        <v>42</v>
      </c>
      <c r="E18" s="42">
        <v>2.37</v>
      </c>
      <c r="F18" s="42">
        <v>31.6632</v>
      </c>
      <c r="G18" s="42" t="s">
        <v>43</v>
      </c>
      <c r="H18" s="42">
        <v>3.6059999999999999</v>
      </c>
      <c r="I18" s="42">
        <v>2783.7548000000002</v>
      </c>
      <c r="J18" s="42" t="s">
        <v>44</v>
      </c>
      <c r="K18" s="42">
        <v>3.1230000000000002</v>
      </c>
      <c r="L18" s="42">
        <v>849.54420000000005</v>
      </c>
      <c r="M18" s="5"/>
      <c r="N18" s="4"/>
      <c r="O18" s="5"/>
      <c r="P18" s="5"/>
      <c r="Q18" s="4"/>
      <c r="R18" s="4"/>
      <c r="S18" s="5"/>
      <c r="T18" s="4"/>
      <c r="U18" s="4"/>
      <c r="AD18" s="76">
        <v>43518</v>
      </c>
    </row>
    <row r="19" spans="1:30" x14ac:dyDescent="0.35">
      <c r="A19" s="39" t="s">
        <v>41</v>
      </c>
      <c r="B19" s="40">
        <v>43551</v>
      </c>
      <c r="C19" s="41">
        <v>0.86846064814814816</v>
      </c>
      <c r="D19" s="39" t="s">
        <v>42</v>
      </c>
      <c r="E19" s="42">
        <v>2.37</v>
      </c>
      <c r="F19" s="42">
        <v>31.854800000000001</v>
      </c>
      <c r="G19" s="42" t="s">
        <v>43</v>
      </c>
      <c r="H19" s="42">
        <v>3.6059999999999999</v>
      </c>
      <c r="I19" s="42">
        <v>2770.2977999999998</v>
      </c>
      <c r="J19" s="42" t="s">
        <v>44</v>
      </c>
      <c r="K19" s="42">
        <v>3.1259999999999999</v>
      </c>
      <c r="L19" s="42">
        <v>842.75940000000003</v>
      </c>
      <c r="M19" s="5"/>
      <c r="N19" s="4"/>
      <c r="O19" s="5"/>
      <c r="P19" s="5"/>
      <c r="Q19" s="4"/>
      <c r="R19" s="4"/>
      <c r="S19" s="5"/>
      <c r="T19" s="4"/>
      <c r="U19" s="4"/>
      <c r="AD19" s="76">
        <v>43518</v>
      </c>
    </row>
    <row r="20" spans="1:30" x14ac:dyDescent="0.35">
      <c r="A20" s="43" t="s">
        <v>55</v>
      </c>
      <c r="B20" s="44">
        <v>43551</v>
      </c>
      <c r="C20" s="45">
        <v>0.88913194444444443</v>
      </c>
      <c r="D20" s="43" t="s">
        <v>42</v>
      </c>
      <c r="E20" s="46">
        <v>2.3660000000000001</v>
      </c>
      <c r="F20" s="46">
        <v>15.891999999999999</v>
      </c>
      <c r="G20" s="46" t="s">
        <v>43</v>
      </c>
      <c r="H20" s="46">
        <v>3.6059999999999999</v>
      </c>
      <c r="I20" s="46">
        <v>3230.4708000000001</v>
      </c>
      <c r="J20" s="46" t="s">
        <v>44</v>
      </c>
      <c r="K20" s="46">
        <v>3.1230000000000002</v>
      </c>
      <c r="L20" s="46">
        <v>684.22969999999998</v>
      </c>
      <c r="O20" s="14">
        <f t="shared" ref="O20:O29" si="3">($O$2/$M$2)*F20</f>
        <v>1.9753818997243917</v>
      </c>
      <c r="P20" s="3"/>
      <c r="R20" s="14">
        <f t="shared" ref="R20:R29" si="4">($R$2/$P$2)*I20</f>
        <v>474.68456877195518</v>
      </c>
      <c r="S20" s="3"/>
      <c r="U20" s="14">
        <f t="shared" ref="U20:U26" si="5">($S$2/$U$2)*L20</f>
        <v>1587.7603667442215</v>
      </c>
      <c r="AD20" s="76">
        <v>43518</v>
      </c>
    </row>
    <row r="21" spans="1:30" x14ac:dyDescent="0.35">
      <c r="A21" s="43" t="s">
        <v>56</v>
      </c>
      <c r="B21" s="44">
        <v>43551</v>
      </c>
      <c r="C21" s="45">
        <v>0.89256944444444442</v>
      </c>
      <c r="D21" s="43" t="s">
        <v>42</v>
      </c>
      <c r="E21" s="46">
        <v>2.3660000000000001</v>
      </c>
      <c r="F21" s="46">
        <v>16.009599999999999</v>
      </c>
      <c r="G21" s="46" t="s">
        <v>43</v>
      </c>
      <c r="H21" s="46">
        <v>3.6030000000000002</v>
      </c>
      <c r="I21" s="46">
        <v>3753.2087999999999</v>
      </c>
      <c r="J21" s="46" t="s">
        <v>44</v>
      </c>
      <c r="K21" s="46">
        <v>3.12</v>
      </c>
      <c r="L21" s="46">
        <v>696.74990000000003</v>
      </c>
      <c r="O21" s="14">
        <f t="shared" si="3"/>
        <v>1.989999626342035</v>
      </c>
      <c r="P21" s="3"/>
      <c r="Q21" s="14">
        <f>($R$2/$P$2)*I21</f>
        <v>551.49555932810392</v>
      </c>
      <c r="S21" s="3"/>
      <c r="U21" s="14">
        <f t="shared" si="5"/>
        <v>1616.8135887012793</v>
      </c>
      <c r="AD21" s="76">
        <v>43518</v>
      </c>
    </row>
    <row r="22" spans="1:30" x14ac:dyDescent="0.35">
      <c r="A22" s="43" t="s">
        <v>57</v>
      </c>
      <c r="B22" s="44">
        <v>43551</v>
      </c>
      <c r="C22" s="45">
        <v>0.89601851851851855</v>
      </c>
      <c r="D22" s="43" t="s">
        <v>42</v>
      </c>
      <c r="E22" s="46">
        <v>2.37</v>
      </c>
      <c r="F22" s="46">
        <v>15.456</v>
      </c>
      <c r="G22" s="46" t="s">
        <v>43</v>
      </c>
      <c r="H22" s="46">
        <v>3.61</v>
      </c>
      <c r="I22" s="46">
        <v>3642.5754999999999</v>
      </c>
      <c r="J22" s="46" t="s">
        <v>44</v>
      </c>
      <c r="K22" s="46">
        <v>3.13</v>
      </c>
      <c r="L22" s="46">
        <v>691.4126</v>
      </c>
      <c r="O22" s="14">
        <f t="shared" si="3"/>
        <v>1.9211869268902717</v>
      </c>
      <c r="P22" s="3"/>
      <c r="R22" s="14">
        <f t="shared" si="4"/>
        <v>535.23912998587969</v>
      </c>
      <c r="S22" s="3"/>
      <c r="U22" s="14">
        <f t="shared" si="5"/>
        <v>1604.4283423352945</v>
      </c>
      <c r="AD22" s="76">
        <v>43518</v>
      </c>
    </row>
    <row r="23" spans="1:30" x14ac:dyDescent="0.35">
      <c r="A23" s="43" t="s">
        <v>58</v>
      </c>
      <c r="B23" s="44">
        <v>43551</v>
      </c>
      <c r="C23" s="45">
        <v>0.89946759259259268</v>
      </c>
      <c r="D23" s="43" t="s">
        <v>42</v>
      </c>
      <c r="E23" s="46">
        <v>2.3660000000000001</v>
      </c>
      <c r="F23" s="46">
        <v>15.9719</v>
      </c>
      <c r="G23" s="46" t="s">
        <v>43</v>
      </c>
      <c r="H23" s="46">
        <v>3.6059999999999999</v>
      </c>
      <c r="I23" s="46">
        <v>3503.4470000000001</v>
      </c>
      <c r="J23" s="46" t="s">
        <v>44</v>
      </c>
      <c r="K23" s="46">
        <v>3.1230000000000002</v>
      </c>
      <c r="L23" s="46">
        <v>693.85979999999995</v>
      </c>
      <c r="O23" s="14">
        <f t="shared" si="3"/>
        <v>1.9853135013974335</v>
      </c>
      <c r="P23" s="3"/>
      <c r="R23" s="14">
        <f t="shared" si="4"/>
        <v>514.79562310558572</v>
      </c>
      <c r="S23" s="3"/>
      <c r="U23" s="14">
        <f t="shared" si="5"/>
        <v>1610.1070890624483</v>
      </c>
      <c r="AD23" s="76">
        <v>43518</v>
      </c>
    </row>
    <row r="24" spans="1:30" x14ac:dyDescent="0.35">
      <c r="A24" s="43" t="s">
        <v>59</v>
      </c>
      <c r="B24" s="44">
        <v>43551</v>
      </c>
      <c r="C24" s="45">
        <v>0.9029166666666667</v>
      </c>
      <c r="D24" s="43" t="s">
        <v>42</v>
      </c>
      <c r="E24" s="46">
        <v>2.363</v>
      </c>
      <c r="F24" s="46">
        <v>16.011900000000001</v>
      </c>
      <c r="G24" s="46" t="s">
        <v>43</v>
      </c>
      <c r="H24" s="46">
        <v>3.6030000000000002</v>
      </c>
      <c r="I24" s="46">
        <v>3794.7242000000001</v>
      </c>
      <c r="J24" s="46" t="s">
        <v>44</v>
      </c>
      <c r="K24" s="46">
        <v>3.12</v>
      </c>
      <c r="L24" s="46">
        <v>689.25879999999995</v>
      </c>
      <c r="O24" s="14">
        <f t="shared" si="3"/>
        <v>1.9902855172537748</v>
      </c>
      <c r="P24" s="3"/>
      <c r="R24" s="14">
        <f t="shared" si="4"/>
        <v>557.59582178718426</v>
      </c>
      <c r="S24" s="3"/>
      <c r="U24" s="14">
        <f t="shared" si="5"/>
        <v>1599.4304326013355</v>
      </c>
      <c r="AD24" s="76">
        <v>43518</v>
      </c>
    </row>
    <row r="25" spans="1:30" x14ac:dyDescent="0.35">
      <c r="A25" s="47" t="s">
        <v>60</v>
      </c>
      <c r="B25" s="48">
        <v>43551</v>
      </c>
      <c r="C25" s="49">
        <v>0.92015046296296299</v>
      </c>
      <c r="D25" s="47" t="s">
        <v>42</v>
      </c>
      <c r="E25" s="50">
        <v>2.3730000000000002</v>
      </c>
      <c r="F25" s="50">
        <v>15.6435</v>
      </c>
      <c r="G25" s="50" t="s">
        <v>43</v>
      </c>
      <c r="H25" s="50">
        <v>3.61</v>
      </c>
      <c r="I25" s="50">
        <v>3036.1668</v>
      </c>
      <c r="J25" s="50" t="s">
        <v>44</v>
      </c>
      <c r="K25" s="50">
        <v>3.13</v>
      </c>
      <c r="L25" s="50">
        <v>671.32899999999995</v>
      </c>
      <c r="O25" s="17">
        <f t="shared" si="3"/>
        <v>1.9444932512168716</v>
      </c>
      <c r="P25" s="3"/>
      <c r="R25" s="17">
        <f t="shared" si="4"/>
        <v>446.13358776613211</v>
      </c>
      <c r="S25" s="3"/>
      <c r="U25" s="17">
        <f t="shared" si="5"/>
        <v>1557.8241915632009</v>
      </c>
      <c r="AD25" s="76">
        <v>43518</v>
      </c>
    </row>
    <row r="26" spans="1:30" x14ac:dyDescent="0.35">
      <c r="A26" s="47" t="s">
        <v>61</v>
      </c>
      <c r="B26" s="48">
        <v>43551</v>
      </c>
      <c r="C26" s="49">
        <v>0.92359953703703701</v>
      </c>
      <c r="D26" s="47" t="s">
        <v>42</v>
      </c>
      <c r="E26" s="50">
        <v>2.3660000000000001</v>
      </c>
      <c r="F26" s="50">
        <v>15.5776</v>
      </c>
      <c r="G26" s="50" t="s">
        <v>43</v>
      </c>
      <c r="H26" s="50">
        <v>3.6059999999999999</v>
      </c>
      <c r="I26" s="50">
        <v>3988.1559999999999</v>
      </c>
      <c r="J26" s="50" t="s">
        <v>44</v>
      </c>
      <c r="K26" s="50">
        <v>3.1259999999999999</v>
      </c>
      <c r="L26" s="50">
        <v>671.34680000000003</v>
      </c>
      <c r="O26" s="17">
        <f t="shared" si="3"/>
        <v>1.9363018550935494</v>
      </c>
      <c r="P26" s="3"/>
      <c r="R26" s="17">
        <f t="shared" si="4"/>
        <v>586.01864194385712</v>
      </c>
      <c r="S26" s="3"/>
      <c r="U26" s="17">
        <f t="shared" si="5"/>
        <v>1557.8654966023248</v>
      </c>
      <c r="AD26" s="76">
        <v>43518</v>
      </c>
    </row>
    <row r="27" spans="1:30" x14ac:dyDescent="0.35">
      <c r="A27" s="47" t="s">
        <v>62</v>
      </c>
      <c r="B27" s="48">
        <v>43551</v>
      </c>
      <c r="C27" s="49">
        <v>0.92704861111111114</v>
      </c>
      <c r="D27" s="47" t="s">
        <v>42</v>
      </c>
      <c r="E27" s="50">
        <v>2.3660000000000001</v>
      </c>
      <c r="F27" s="50">
        <v>15.2896</v>
      </c>
      <c r="G27" s="50" t="s">
        <v>43</v>
      </c>
      <c r="H27" s="50">
        <v>3.6030000000000002</v>
      </c>
      <c r="I27" s="50">
        <v>4913.6569</v>
      </c>
      <c r="J27" s="50" t="s">
        <v>44</v>
      </c>
      <c r="K27" s="50">
        <v>3.1230000000000002</v>
      </c>
      <c r="L27" s="50">
        <v>677.26009999999997</v>
      </c>
      <c r="N27" s="17">
        <f>($O$2/$M$2)*F27</f>
        <v>1.900503340927892</v>
      </c>
      <c r="P27" s="3"/>
      <c r="R27" s="17">
        <f t="shared" si="4"/>
        <v>722.01151196594685</v>
      </c>
      <c r="S27" s="3"/>
      <c r="U27" s="17">
        <f>($S$2/$U$2)*L27</f>
        <v>1571.5873554702875</v>
      </c>
      <c r="AD27" s="76">
        <v>43518</v>
      </c>
    </row>
    <row r="28" spans="1:30" x14ac:dyDescent="0.35">
      <c r="A28" s="47" t="s">
        <v>63</v>
      </c>
      <c r="B28" s="48">
        <v>43551</v>
      </c>
      <c r="C28" s="49">
        <v>0.93049768518518527</v>
      </c>
      <c r="D28" s="47" t="s">
        <v>42</v>
      </c>
      <c r="E28" s="50">
        <v>2.3730000000000002</v>
      </c>
      <c r="F28" s="50">
        <v>15.4716</v>
      </c>
      <c r="G28" s="50" t="s">
        <v>43</v>
      </c>
      <c r="H28" s="50">
        <v>3.613</v>
      </c>
      <c r="I28" s="50">
        <v>5379.0165999999999</v>
      </c>
      <c r="J28" s="50" t="s">
        <v>44</v>
      </c>
      <c r="K28" s="50">
        <v>3.13</v>
      </c>
      <c r="L28" s="50">
        <v>671.69500000000005</v>
      </c>
      <c r="O28" s="17">
        <f t="shared" si="3"/>
        <v>1.9231260130742449</v>
      </c>
      <c r="P28" s="3"/>
      <c r="R28" s="17">
        <f t="shared" si="4"/>
        <v>790.39134951728659</v>
      </c>
      <c r="S28" s="3"/>
      <c r="T28" s="17">
        <f>($S$2/$U$2)*L28</f>
        <v>1558.6734974238329</v>
      </c>
      <c r="AD28" s="76">
        <v>43518</v>
      </c>
    </row>
    <row r="29" spans="1:30" x14ac:dyDescent="0.35">
      <c r="A29" s="47" t="s">
        <v>64</v>
      </c>
      <c r="B29" s="48">
        <v>43551</v>
      </c>
      <c r="C29" s="49">
        <v>0.93393518518518526</v>
      </c>
      <c r="D29" s="47" t="s">
        <v>42</v>
      </c>
      <c r="E29" s="50">
        <v>2.3730000000000002</v>
      </c>
      <c r="F29" s="50">
        <v>15.493600000000001</v>
      </c>
      <c r="G29" s="50" t="s">
        <v>43</v>
      </c>
      <c r="H29" s="50">
        <v>3.61</v>
      </c>
      <c r="I29" s="50">
        <v>5777.6768000000002</v>
      </c>
      <c r="J29" s="50" t="s">
        <v>44</v>
      </c>
      <c r="K29" s="50">
        <v>3.1259999999999999</v>
      </c>
      <c r="L29" s="50">
        <v>689.40719999999999</v>
      </c>
      <c r="O29" s="17">
        <f t="shared" si="3"/>
        <v>1.9258606217952328</v>
      </c>
      <c r="P29" s="3"/>
      <c r="R29" s="17">
        <f t="shared" si="4"/>
        <v>848.97037927466477</v>
      </c>
      <c r="S29" s="3"/>
      <c r="U29" s="17">
        <f>($S$2/$U$2)*L29</f>
        <v>1599.7747959612202</v>
      </c>
      <c r="AD29" s="76">
        <v>43518</v>
      </c>
    </row>
    <row r="30" spans="1:30" x14ac:dyDescent="0.35">
      <c r="A30" s="51" t="s">
        <v>41</v>
      </c>
      <c r="B30" s="52">
        <v>43551</v>
      </c>
      <c r="C30" s="53">
        <v>0.90635416666666668</v>
      </c>
      <c r="D30" s="51" t="s">
        <v>42</v>
      </c>
      <c r="E30" s="54">
        <v>2.3660000000000001</v>
      </c>
      <c r="F30" s="54">
        <v>31.3582</v>
      </c>
      <c r="G30" s="54" t="s">
        <v>43</v>
      </c>
      <c r="H30" s="54">
        <v>3.6030000000000002</v>
      </c>
      <c r="I30" s="54">
        <v>2792.2878999999998</v>
      </c>
      <c r="J30" s="54" t="s">
        <v>44</v>
      </c>
      <c r="K30" s="54">
        <v>3.1230000000000002</v>
      </c>
      <c r="L30" s="54">
        <v>841.9135</v>
      </c>
      <c r="M30" s="5"/>
      <c r="N30" s="4"/>
      <c r="O30" s="5"/>
      <c r="P30" s="5"/>
      <c r="Q30" s="4"/>
      <c r="R30" s="4"/>
      <c r="S30" s="5"/>
      <c r="T30" s="4"/>
      <c r="U30" s="4"/>
      <c r="AD30" s="76">
        <v>43518</v>
      </c>
    </row>
    <row r="31" spans="1:30" x14ac:dyDescent="0.35">
      <c r="A31" s="51" t="s">
        <v>41</v>
      </c>
      <c r="B31" s="52">
        <v>43551</v>
      </c>
      <c r="C31" s="53">
        <v>0.9098032407407407</v>
      </c>
      <c r="D31" s="51" t="s">
        <v>42</v>
      </c>
      <c r="E31" s="54">
        <v>2.3730000000000002</v>
      </c>
      <c r="F31" s="54">
        <v>30.99</v>
      </c>
      <c r="G31" s="54" t="s">
        <v>43</v>
      </c>
      <c r="H31" s="54">
        <v>3.61</v>
      </c>
      <c r="I31" s="54">
        <v>2792.9767999999999</v>
      </c>
      <c r="J31" s="54" t="s">
        <v>44</v>
      </c>
      <c r="K31" s="54">
        <v>3.13</v>
      </c>
      <c r="L31" s="54">
        <v>837.55840000000001</v>
      </c>
      <c r="M31" s="5"/>
      <c r="N31" s="4"/>
      <c r="O31" s="5"/>
      <c r="P31" s="5"/>
      <c r="Q31" s="4"/>
      <c r="R31" s="4"/>
      <c r="S31" s="5"/>
      <c r="T31" s="4"/>
      <c r="U31" s="4"/>
      <c r="AD31" s="76">
        <v>43518</v>
      </c>
    </row>
    <row r="32" spans="1:30" x14ac:dyDescent="0.35">
      <c r="A32" s="51" t="s">
        <v>41</v>
      </c>
      <c r="B32" s="52">
        <v>43551</v>
      </c>
      <c r="C32" s="53">
        <v>0.91325231481481473</v>
      </c>
      <c r="D32" s="51" t="s">
        <v>42</v>
      </c>
      <c r="E32" s="54">
        <v>2.37</v>
      </c>
      <c r="F32" s="54">
        <v>31.150600000000001</v>
      </c>
      <c r="G32" s="54" t="s">
        <v>43</v>
      </c>
      <c r="H32" s="54">
        <v>3.61</v>
      </c>
      <c r="I32" s="54">
        <v>2786.9086000000002</v>
      </c>
      <c r="J32" s="54" t="s">
        <v>44</v>
      </c>
      <c r="K32" s="54">
        <v>3.1259999999999999</v>
      </c>
      <c r="L32" s="54">
        <v>844.45540000000005</v>
      </c>
      <c r="M32" s="5"/>
      <c r="N32" s="4"/>
      <c r="O32" s="5"/>
      <c r="P32" s="5"/>
      <c r="Q32" s="4"/>
      <c r="R32" s="4"/>
      <c r="S32" s="5"/>
      <c r="T32" s="4"/>
      <c r="U32" s="4"/>
      <c r="AD32" s="76">
        <v>43518</v>
      </c>
    </row>
    <row r="33" spans="1:30" x14ac:dyDescent="0.35">
      <c r="A33" s="51" t="s">
        <v>41</v>
      </c>
      <c r="B33" s="52">
        <v>43551</v>
      </c>
      <c r="C33" s="53">
        <v>0.91670138888888886</v>
      </c>
      <c r="D33" s="51" t="s">
        <v>42</v>
      </c>
      <c r="E33" s="54">
        <v>2.37</v>
      </c>
      <c r="F33" s="54">
        <v>31.546800000000001</v>
      </c>
      <c r="G33" s="54" t="s">
        <v>43</v>
      </c>
      <c r="H33" s="54">
        <v>3.61</v>
      </c>
      <c r="I33" s="54">
        <v>2782.6174000000001</v>
      </c>
      <c r="J33" s="54" t="s">
        <v>44</v>
      </c>
      <c r="K33" s="54">
        <v>3.1259999999999999</v>
      </c>
      <c r="L33" s="54">
        <v>846.20159999999998</v>
      </c>
      <c r="M33" s="5"/>
      <c r="N33" s="4"/>
      <c r="O33" s="5"/>
      <c r="P33" s="5"/>
      <c r="Q33" s="4"/>
      <c r="R33" s="4"/>
      <c r="S33" s="5"/>
      <c r="T33" s="4"/>
      <c r="U33" s="4"/>
      <c r="AD33" s="76">
        <v>43518</v>
      </c>
    </row>
    <row r="34" spans="1:30" x14ac:dyDescent="0.35">
      <c r="A34" s="55" t="s">
        <v>65</v>
      </c>
      <c r="B34" s="56">
        <v>43551</v>
      </c>
      <c r="C34" s="57">
        <v>0.93738425925925928</v>
      </c>
      <c r="D34" s="55" t="s">
        <v>42</v>
      </c>
      <c r="E34" s="58">
        <v>2.37</v>
      </c>
      <c r="F34" s="58">
        <v>15.930999999999999</v>
      </c>
      <c r="G34" s="58" t="s">
        <v>43</v>
      </c>
      <c r="H34" s="58">
        <v>3.6059999999999999</v>
      </c>
      <c r="I34" s="58">
        <v>2999.2991999999999</v>
      </c>
      <c r="J34" s="58" t="s">
        <v>44</v>
      </c>
      <c r="K34" s="58">
        <v>3.1259999999999999</v>
      </c>
      <c r="L34" s="58">
        <v>669.55960000000005</v>
      </c>
      <c r="O34" s="19">
        <f t="shared" ref="O34:O42" si="6">($O$2/$M$2)*F34</f>
        <v>1.9802296151843244</v>
      </c>
      <c r="R34" s="19">
        <f t="shared" ref="R34:R43" si="7">($R$2/$P$2)*I34</f>
        <v>440.71627187283974</v>
      </c>
      <c r="U34" s="19">
        <f t="shared" ref="U34:U43" si="8">($S$2/$U$2)*L34</f>
        <v>1553.7182850336874</v>
      </c>
      <c r="AD34" s="76">
        <v>43518</v>
      </c>
    </row>
    <row r="35" spans="1:30" x14ac:dyDescent="0.35">
      <c r="A35" s="55" t="s">
        <v>66</v>
      </c>
      <c r="B35" s="56">
        <v>43551</v>
      </c>
      <c r="C35" s="57">
        <v>0.9408333333333333</v>
      </c>
      <c r="D35" s="55" t="s">
        <v>42</v>
      </c>
      <c r="E35" s="58">
        <v>2.3730000000000002</v>
      </c>
      <c r="F35" s="58">
        <v>15.667199999999999</v>
      </c>
      <c r="G35" s="58" t="s">
        <v>43</v>
      </c>
      <c r="H35" s="58">
        <v>3.61</v>
      </c>
      <c r="I35" s="58">
        <v>3778.3973000000001</v>
      </c>
      <c r="J35" s="58" t="s">
        <v>44</v>
      </c>
      <c r="K35" s="58">
        <v>3.13</v>
      </c>
      <c r="L35" s="58">
        <v>675.38480000000004</v>
      </c>
      <c r="O35" s="19">
        <f t="shared" si="6"/>
        <v>1.9474391706117538</v>
      </c>
      <c r="R35" s="19">
        <f t="shared" si="7"/>
        <v>555.19675119788099</v>
      </c>
      <c r="U35" s="19">
        <f t="shared" si="8"/>
        <v>1567.2357071630665</v>
      </c>
      <c r="AD35" s="76">
        <v>43518</v>
      </c>
    </row>
    <row r="36" spans="1:30" x14ac:dyDescent="0.35">
      <c r="A36" s="55" t="s">
        <v>67</v>
      </c>
      <c r="B36" s="56">
        <v>43551</v>
      </c>
      <c r="C36" s="57">
        <v>0.94428240740740732</v>
      </c>
      <c r="D36" s="55" t="s">
        <v>42</v>
      </c>
      <c r="E36" s="58">
        <v>2.3730000000000002</v>
      </c>
      <c r="F36" s="58">
        <v>15.5924</v>
      </c>
      <c r="G36" s="58" t="s">
        <v>43</v>
      </c>
      <c r="H36" s="58">
        <v>3.61</v>
      </c>
      <c r="I36" s="58">
        <v>4131.7938000000004</v>
      </c>
      <c r="J36" s="58" t="s">
        <v>44</v>
      </c>
      <c r="K36" s="58">
        <v>3.13</v>
      </c>
      <c r="L36" s="58">
        <v>681.94079999999997</v>
      </c>
      <c r="O36" s="19">
        <f t="shared" si="6"/>
        <v>1.9381415009603955</v>
      </c>
      <c r="R36" s="19">
        <f t="shared" si="7"/>
        <v>607.12474423469109</v>
      </c>
      <c r="U36" s="19">
        <f t="shared" si="8"/>
        <v>1582.4489564043301</v>
      </c>
      <c r="AD36" s="76">
        <v>43518</v>
      </c>
    </row>
    <row r="37" spans="1:30" x14ac:dyDescent="0.35">
      <c r="A37" s="55" t="s">
        <v>68</v>
      </c>
      <c r="B37" s="56">
        <v>43551</v>
      </c>
      <c r="C37" s="57">
        <v>0.94773148148148145</v>
      </c>
      <c r="D37" s="55" t="s">
        <v>42</v>
      </c>
      <c r="E37" s="58">
        <v>2.3730000000000002</v>
      </c>
      <c r="F37" s="58">
        <v>15.5097</v>
      </c>
      <c r="G37" s="58" t="s">
        <v>43</v>
      </c>
      <c r="H37" s="58">
        <v>3.61</v>
      </c>
      <c r="I37" s="58">
        <v>4201.3149000000003</v>
      </c>
      <c r="J37" s="58" t="s">
        <v>44</v>
      </c>
      <c r="K37" s="58">
        <v>3.13</v>
      </c>
      <c r="L37" s="58">
        <v>659.61689999999999</v>
      </c>
      <c r="O37" s="19">
        <f t="shared" si="6"/>
        <v>1.9278618581774101</v>
      </c>
      <c r="R37" s="19">
        <f t="shared" si="7"/>
        <v>617.34015722466518</v>
      </c>
      <c r="U37" s="19">
        <f t="shared" si="8"/>
        <v>1530.6461719721997</v>
      </c>
      <c r="AD37" s="76">
        <v>43518</v>
      </c>
    </row>
    <row r="38" spans="1:30" x14ac:dyDescent="0.35">
      <c r="A38" s="55" t="s">
        <v>69</v>
      </c>
      <c r="B38" s="56">
        <v>43551</v>
      </c>
      <c r="C38" s="57">
        <v>0.95116898148148143</v>
      </c>
      <c r="D38" s="55" t="s">
        <v>42</v>
      </c>
      <c r="E38" s="58">
        <v>2.3660000000000001</v>
      </c>
      <c r="F38" s="58">
        <v>15.3413</v>
      </c>
      <c r="G38" s="58" t="s">
        <v>43</v>
      </c>
      <c r="H38" s="58">
        <v>3.6030000000000002</v>
      </c>
      <c r="I38" s="58">
        <v>4555.34</v>
      </c>
      <c r="J38" s="58" t="s">
        <v>44</v>
      </c>
      <c r="K38" s="58">
        <v>3.1230000000000002</v>
      </c>
      <c r="L38" s="58">
        <v>671.16</v>
      </c>
      <c r="O38" s="19">
        <f t="shared" si="6"/>
        <v>1.9069296714222133</v>
      </c>
      <c r="R38" s="19">
        <f t="shared" si="7"/>
        <v>669.36051658774886</v>
      </c>
      <c r="U38" s="19">
        <f t="shared" si="8"/>
        <v>1557.432025742308</v>
      </c>
      <c r="AD38" s="76">
        <v>43518</v>
      </c>
    </row>
    <row r="39" spans="1:30" x14ac:dyDescent="0.35">
      <c r="A39" s="63" t="s">
        <v>70</v>
      </c>
      <c r="B39" s="64">
        <v>43551</v>
      </c>
      <c r="C39" s="65">
        <v>0.96840277777777783</v>
      </c>
      <c r="D39" s="63" t="s">
        <v>42</v>
      </c>
      <c r="E39" s="66">
        <v>2.363</v>
      </c>
      <c r="F39" s="66">
        <v>15.799300000000001</v>
      </c>
      <c r="G39" s="66" t="s">
        <v>43</v>
      </c>
      <c r="H39" s="66">
        <v>3.6</v>
      </c>
      <c r="I39" s="66">
        <v>3222.5835999999999</v>
      </c>
      <c r="J39" s="66" t="s">
        <v>44</v>
      </c>
      <c r="K39" s="66">
        <v>3.1160000000000001</v>
      </c>
      <c r="L39" s="66">
        <v>677.06659999999999</v>
      </c>
      <c r="O39" s="26">
        <f t="shared" si="6"/>
        <v>1.9638592529773209</v>
      </c>
      <c r="R39" s="16">
        <f t="shared" si="7"/>
        <v>473.52562558298769</v>
      </c>
      <c r="U39" s="16">
        <f t="shared" si="8"/>
        <v>1571.1383372079042</v>
      </c>
      <c r="AD39" s="76">
        <v>43518</v>
      </c>
    </row>
    <row r="40" spans="1:30" x14ac:dyDescent="0.35">
      <c r="A40" s="63" t="s">
        <v>71</v>
      </c>
      <c r="B40" s="64">
        <v>43551</v>
      </c>
      <c r="C40" s="65">
        <v>0.97184027777777782</v>
      </c>
      <c r="D40" s="63" t="s">
        <v>42</v>
      </c>
      <c r="E40" s="66">
        <v>2.3660000000000001</v>
      </c>
      <c r="F40" s="66">
        <v>15.3354</v>
      </c>
      <c r="G40" s="66" t="s">
        <v>43</v>
      </c>
      <c r="H40" s="66">
        <v>3.6030000000000002</v>
      </c>
      <c r="I40" s="66">
        <v>3728.6932000000002</v>
      </c>
      <c r="J40" s="66" t="s">
        <v>44</v>
      </c>
      <c r="K40" s="66">
        <v>3.12</v>
      </c>
      <c r="L40" s="66">
        <v>689.07899999999995</v>
      </c>
      <c r="O40" s="16">
        <f t="shared" si="6"/>
        <v>1.9061962990834027</v>
      </c>
      <c r="R40" s="16">
        <f t="shared" si="7"/>
        <v>547.89324321548474</v>
      </c>
      <c r="U40" s="16">
        <f t="shared" si="8"/>
        <v>1599.0132052960305</v>
      </c>
      <c r="AD40" s="76">
        <v>43518</v>
      </c>
    </row>
    <row r="41" spans="1:30" x14ac:dyDescent="0.35">
      <c r="A41" s="63" t="s">
        <v>72</v>
      </c>
      <c r="B41" s="64">
        <v>43551</v>
      </c>
      <c r="C41" s="65">
        <v>0.97528935185185184</v>
      </c>
      <c r="D41" s="63" t="s">
        <v>42</v>
      </c>
      <c r="E41" s="66">
        <v>2.37</v>
      </c>
      <c r="F41" s="66">
        <v>15.047000000000001</v>
      </c>
      <c r="G41" s="66" t="s">
        <v>43</v>
      </c>
      <c r="H41" s="66">
        <v>3.6059999999999999</v>
      </c>
      <c r="I41" s="66">
        <v>4199.8674000000001</v>
      </c>
      <c r="J41" s="66" t="s">
        <v>44</v>
      </c>
      <c r="K41" s="66">
        <v>3.13</v>
      </c>
      <c r="L41" s="66">
        <v>681.36130000000003</v>
      </c>
      <c r="O41" s="16">
        <f t="shared" si="6"/>
        <v>1.8703480647591821</v>
      </c>
      <c r="R41" s="16">
        <f t="shared" si="7"/>
        <v>617.12746193786757</v>
      </c>
      <c r="U41" s="16">
        <f t="shared" si="8"/>
        <v>1581.1042221249963</v>
      </c>
      <c r="AD41" s="76">
        <v>43518</v>
      </c>
    </row>
    <row r="42" spans="1:30" x14ac:dyDescent="0.35">
      <c r="A42" s="63" t="s">
        <v>73</v>
      </c>
      <c r="B42" s="64">
        <v>43551</v>
      </c>
      <c r="C42" s="65">
        <v>0.97873842592592597</v>
      </c>
      <c r="D42" s="63" t="s">
        <v>42</v>
      </c>
      <c r="E42" s="66">
        <v>2.363</v>
      </c>
      <c r="F42" s="66">
        <v>14.5937</v>
      </c>
      <c r="G42" s="66" t="s">
        <v>43</v>
      </c>
      <c r="H42" s="66">
        <v>3.6</v>
      </c>
      <c r="I42" s="66">
        <v>4529.8667999999998</v>
      </c>
      <c r="J42" s="66" t="s">
        <v>44</v>
      </c>
      <c r="K42" s="66">
        <v>3.12</v>
      </c>
      <c r="L42" s="66">
        <v>682.26239999999996</v>
      </c>
      <c r="O42" s="16">
        <f t="shared" si="6"/>
        <v>1.8140026950671946</v>
      </c>
      <c r="R42" s="16">
        <f t="shared" si="7"/>
        <v>665.61749097140773</v>
      </c>
      <c r="U42" s="16">
        <f t="shared" si="8"/>
        <v>1583.1952317179343</v>
      </c>
      <c r="AD42" s="76">
        <v>43518</v>
      </c>
    </row>
    <row r="43" spans="1:30" x14ac:dyDescent="0.35">
      <c r="A43" s="63" t="s">
        <v>74</v>
      </c>
      <c r="B43" s="64">
        <v>43551</v>
      </c>
      <c r="C43" s="65">
        <v>0.98217592592592595</v>
      </c>
      <c r="D43" s="63" t="s">
        <v>42</v>
      </c>
      <c r="E43" s="66">
        <v>2.37</v>
      </c>
      <c r="F43" s="66">
        <v>14.645200000000001</v>
      </c>
      <c r="G43" s="66" t="s">
        <v>43</v>
      </c>
      <c r="H43" s="66">
        <v>3.61</v>
      </c>
      <c r="I43" s="66">
        <v>4821.2654000000002</v>
      </c>
      <c r="J43" s="66" t="s">
        <v>44</v>
      </c>
      <c r="K43" s="66">
        <v>3.1259999999999999</v>
      </c>
      <c r="L43" s="66">
        <v>682.07439999999997</v>
      </c>
      <c r="O43" s="16">
        <f t="shared" ref="O43" si="9">($O$2/$M$2)*F43</f>
        <v>1.820404165482234</v>
      </c>
      <c r="R43" s="16">
        <f t="shared" si="7"/>
        <v>708.43552813854501</v>
      </c>
      <c r="U43" s="16">
        <f t="shared" si="8"/>
        <v>1582.7589762485388</v>
      </c>
      <c r="AD43" s="76">
        <v>43518</v>
      </c>
    </row>
    <row r="44" spans="1:30" x14ac:dyDescent="0.35">
      <c r="A44" s="59" t="s">
        <v>41</v>
      </c>
      <c r="B44" s="60">
        <v>43551</v>
      </c>
      <c r="C44" s="61">
        <v>0.95461805555555557</v>
      </c>
      <c r="D44" s="59" t="s">
        <v>42</v>
      </c>
      <c r="E44" s="62">
        <v>2.363</v>
      </c>
      <c r="F44" s="62">
        <v>32.248800000000003</v>
      </c>
      <c r="G44" s="62" t="s">
        <v>43</v>
      </c>
      <c r="H44" s="62">
        <v>3.6030000000000002</v>
      </c>
      <c r="I44" s="62">
        <v>2761.2303999999999</v>
      </c>
      <c r="J44" s="62" t="s">
        <v>44</v>
      </c>
      <c r="K44" s="62">
        <v>3.12</v>
      </c>
      <c r="L44" s="62">
        <v>846.30579999999998</v>
      </c>
      <c r="M44" s="5"/>
      <c r="N44" s="4"/>
      <c r="O44" s="4"/>
      <c r="P44" s="5"/>
      <c r="Q44" s="4"/>
      <c r="R44" s="4"/>
      <c r="S44" s="5"/>
      <c r="T44" s="4"/>
      <c r="U44" s="4"/>
      <c r="AD44" s="76">
        <v>43518</v>
      </c>
    </row>
    <row r="45" spans="1:30" x14ac:dyDescent="0.35">
      <c r="A45" s="59" t="s">
        <v>41</v>
      </c>
      <c r="B45" s="60">
        <v>43551</v>
      </c>
      <c r="C45" s="61">
        <v>0.95806712962962959</v>
      </c>
      <c r="D45" s="59" t="s">
        <v>42</v>
      </c>
      <c r="E45" s="62">
        <v>2.37</v>
      </c>
      <c r="F45" s="62">
        <v>31.794</v>
      </c>
      <c r="G45" s="62" t="s">
        <v>43</v>
      </c>
      <c r="H45" s="62">
        <v>3.6059999999999999</v>
      </c>
      <c r="I45" s="62">
        <v>2771.9875000000002</v>
      </c>
      <c r="J45" s="62" t="s">
        <v>44</v>
      </c>
      <c r="K45" s="62">
        <v>3.1259999999999999</v>
      </c>
      <c r="L45" s="62">
        <v>841.63170000000002</v>
      </c>
      <c r="M45" s="5"/>
      <c r="N45" s="4"/>
      <c r="O45" s="4"/>
      <c r="P45" s="5"/>
      <c r="Q45" s="4"/>
      <c r="R45" s="4"/>
      <c r="S45" s="5"/>
      <c r="T45" s="4"/>
      <c r="U45" s="4"/>
      <c r="AD45" s="76">
        <v>43518</v>
      </c>
    </row>
    <row r="46" spans="1:30" x14ac:dyDescent="0.35">
      <c r="A46" s="59" t="s">
        <v>41</v>
      </c>
      <c r="B46" s="60">
        <v>43551</v>
      </c>
      <c r="C46" s="61">
        <v>0.96150462962962957</v>
      </c>
      <c r="D46" s="59" t="s">
        <v>42</v>
      </c>
      <c r="E46" s="62">
        <v>2.3730000000000002</v>
      </c>
      <c r="F46" s="62">
        <v>31.728200000000001</v>
      </c>
      <c r="G46" s="62" t="s">
        <v>43</v>
      </c>
      <c r="H46" s="62">
        <v>3.61</v>
      </c>
      <c r="I46" s="62">
        <v>2768.4200999999998</v>
      </c>
      <c r="J46" s="62" t="s">
        <v>44</v>
      </c>
      <c r="K46" s="62">
        <v>3.1259999999999999</v>
      </c>
      <c r="L46" s="62">
        <v>841.74379999999996</v>
      </c>
      <c r="M46" s="5"/>
      <c r="N46" s="4"/>
      <c r="O46" s="4"/>
      <c r="P46" s="5"/>
      <c r="Q46" s="4"/>
      <c r="R46" s="4"/>
      <c r="S46" s="5"/>
      <c r="T46" s="4"/>
      <c r="U46" s="4"/>
      <c r="AD46" s="76">
        <v>43518</v>
      </c>
    </row>
    <row r="47" spans="1:30" x14ac:dyDescent="0.35">
      <c r="A47" s="59" t="s">
        <v>41</v>
      </c>
      <c r="B47" s="60">
        <v>43551</v>
      </c>
      <c r="C47" s="61">
        <v>0.9649537037037037</v>
      </c>
      <c r="D47" s="59" t="s">
        <v>42</v>
      </c>
      <c r="E47" s="62">
        <v>2.3660000000000001</v>
      </c>
      <c r="F47" s="62">
        <v>31.587399999999999</v>
      </c>
      <c r="G47" s="62" t="s">
        <v>43</v>
      </c>
      <c r="H47" s="62">
        <v>3.6030000000000002</v>
      </c>
      <c r="I47" s="62">
        <v>2774.0871999999999</v>
      </c>
      <c r="J47" s="62" t="s">
        <v>44</v>
      </c>
      <c r="K47" s="62">
        <v>3.1230000000000002</v>
      </c>
      <c r="L47" s="62">
        <v>841.51070000000004</v>
      </c>
      <c r="M47" s="5"/>
      <c r="N47" s="4"/>
      <c r="O47" s="4"/>
      <c r="P47" s="5"/>
      <c r="Q47" s="4"/>
      <c r="R47" s="4"/>
      <c r="S47" s="5"/>
      <c r="T47" s="4"/>
      <c r="U47" s="4"/>
      <c r="AD47" s="76">
        <v>43518</v>
      </c>
    </row>
    <row r="48" spans="1:30" x14ac:dyDescent="0.35">
      <c r="A48" s="67" t="s">
        <v>75</v>
      </c>
      <c r="B48" s="68">
        <v>43551</v>
      </c>
      <c r="C48" s="69">
        <v>0.98561342592592593</v>
      </c>
      <c r="D48" s="67" t="s">
        <v>42</v>
      </c>
      <c r="E48" s="70">
        <v>2.3660000000000001</v>
      </c>
      <c r="F48" s="70">
        <v>16.273</v>
      </c>
      <c r="G48" s="70" t="s">
        <v>43</v>
      </c>
      <c r="H48" s="70">
        <v>3.6030000000000002</v>
      </c>
      <c r="I48" s="70">
        <v>3076.5866999999998</v>
      </c>
      <c r="J48" s="70" t="s">
        <v>44</v>
      </c>
      <c r="K48" s="70">
        <v>3.12</v>
      </c>
      <c r="L48" s="70">
        <v>680.32240000000002</v>
      </c>
      <c r="O48" s="22">
        <f t="shared" ref="O48:O57" si="10">($O$2/$M$2)*F48</f>
        <v>2.0227403507560426</v>
      </c>
      <c r="R48" s="22">
        <f t="shared" ref="R48:R57" si="11">($R$2/$P$2)*I48</f>
        <v>452.07287773009199</v>
      </c>
      <c r="U48" s="22">
        <f>($S$2/$U$2)*L48</f>
        <v>1578.6934465550225</v>
      </c>
      <c r="AD48" s="76">
        <v>43518</v>
      </c>
    </row>
    <row r="49" spans="1:30" x14ac:dyDescent="0.35">
      <c r="A49" s="67" t="s">
        <v>76</v>
      </c>
      <c r="B49" s="68">
        <v>43551</v>
      </c>
      <c r="C49" s="69">
        <v>0.98907407407407411</v>
      </c>
      <c r="D49" s="67" t="s">
        <v>42</v>
      </c>
      <c r="E49" s="70">
        <v>2.37</v>
      </c>
      <c r="F49" s="70">
        <v>15.2234</v>
      </c>
      <c r="G49" s="70" t="s">
        <v>43</v>
      </c>
      <c r="H49" s="70">
        <v>3.6059999999999999</v>
      </c>
      <c r="I49" s="70">
        <v>3245.5118000000002</v>
      </c>
      <c r="J49" s="70" t="s">
        <v>44</v>
      </c>
      <c r="K49" s="70">
        <v>3.1230000000000002</v>
      </c>
      <c r="L49" s="70">
        <v>678.13869999999997</v>
      </c>
      <c r="O49" s="22">
        <f t="shared" si="10"/>
        <v>1.8922746546856473</v>
      </c>
      <c r="R49" s="22">
        <f t="shared" si="11"/>
        <v>476.8946895379126</v>
      </c>
      <c r="U49" s="22">
        <f>($S$2/$U$2)*L49</f>
        <v>1573.6261536373672</v>
      </c>
      <c r="AD49" s="76">
        <v>43518</v>
      </c>
    </row>
    <row r="50" spans="1:30" x14ac:dyDescent="0.35">
      <c r="A50" s="67" t="s">
        <v>77</v>
      </c>
      <c r="B50" s="68">
        <v>43551</v>
      </c>
      <c r="C50" s="69">
        <v>0.99251157407407409</v>
      </c>
      <c r="D50" s="67" t="s">
        <v>42</v>
      </c>
      <c r="E50" s="70">
        <v>2.3730000000000002</v>
      </c>
      <c r="F50" s="70">
        <v>15.0443</v>
      </c>
      <c r="G50" s="70" t="s">
        <v>43</v>
      </c>
      <c r="H50" s="70">
        <v>3.61</v>
      </c>
      <c r="I50" s="70">
        <v>3734.9270000000001</v>
      </c>
      <c r="J50" s="70" t="s">
        <v>44</v>
      </c>
      <c r="K50" s="70">
        <v>3.13</v>
      </c>
      <c r="L50" s="70">
        <v>679.56359999999995</v>
      </c>
      <c r="O50" s="22">
        <f t="shared" si="10"/>
        <v>1.8700124536888791</v>
      </c>
      <c r="R50" s="22">
        <f t="shared" si="11"/>
        <v>548.80923622331829</v>
      </c>
      <c r="U50" s="22">
        <f>($S$2/$U$2)*L50</f>
        <v>1576.9326452242915</v>
      </c>
      <c r="AD50" s="76">
        <v>43518</v>
      </c>
    </row>
    <row r="51" spans="1:30" x14ac:dyDescent="0.35">
      <c r="A51" s="67" t="s">
        <v>78</v>
      </c>
      <c r="B51" s="68">
        <v>43551</v>
      </c>
      <c r="C51" s="69">
        <v>0.99596064814814811</v>
      </c>
      <c r="D51" s="67" t="s">
        <v>42</v>
      </c>
      <c r="E51" s="70">
        <v>2.37</v>
      </c>
      <c r="F51" s="70">
        <v>15.010199999999999</v>
      </c>
      <c r="G51" s="70" t="s">
        <v>43</v>
      </c>
      <c r="H51" s="70">
        <v>3.6059999999999999</v>
      </c>
      <c r="I51" s="70">
        <v>3897.5628000000002</v>
      </c>
      <c r="J51" s="70" t="s">
        <v>44</v>
      </c>
      <c r="K51" s="70">
        <v>3.1230000000000002</v>
      </c>
      <c r="L51" s="70">
        <v>690.86540000000002</v>
      </c>
      <c r="O51" s="22">
        <f t="shared" si="10"/>
        <v>1.8657738101713481</v>
      </c>
      <c r="R51" s="22">
        <f t="shared" si="11"/>
        <v>572.70689986723119</v>
      </c>
      <c r="U51" s="22">
        <f>($S$2/$U$2)*L51</f>
        <v>1603.1585604584154</v>
      </c>
      <c r="AD51" s="76">
        <v>43518</v>
      </c>
    </row>
    <row r="52" spans="1:30" x14ac:dyDescent="0.35">
      <c r="A52" s="67" t="s">
        <v>79</v>
      </c>
      <c r="B52" s="68">
        <v>43551</v>
      </c>
      <c r="C52" s="69">
        <v>0.9993981481481482</v>
      </c>
      <c r="D52" s="67" t="s">
        <v>42</v>
      </c>
      <c r="E52" s="70">
        <v>2.37</v>
      </c>
      <c r="F52" s="70">
        <v>15.300800000000001</v>
      </c>
      <c r="G52" s="70" t="s">
        <v>43</v>
      </c>
      <c r="H52" s="70">
        <v>3.61</v>
      </c>
      <c r="I52" s="70">
        <v>4047.8009999999999</v>
      </c>
      <c r="J52" s="70" t="s">
        <v>44</v>
      </c>
      <c r="K52" s="70">
        <v>3.1259999999999999</v>
      </c>
      <c r="L52" s="70">
        <v>682.7568</v>
      </c>
      <c r="N52" s="22">
        <f>($O$2/$M$2)*F52</f>
        <v>1.9018955053676676</v>
      </c>
      <c r="R52" s="22">
        <f t="shared" si="11"/>
        <v>594.78286327791261</v>
      </c>
      <c r="U52" s="22">
        <f t="shared" ref="U52:U57" si="12">($S$2/$U$2)*L52</f>
        <v>1584.3424907821322</v>
      </c>
      <c r="AD52" s="76">
        <v>43518</v>
      </c>
    </row>
    <row r="53" spans="1:30" x14ac:dyDescent="0.35">
      <c r="A53" s="71" t="s">
        <v>80</v>
      </c>
      <c r="B53" s="72">
        <v>43552</v>
      </c>
      <c r="C53" s="73">
        <v>1.6631944444444446E-2</v>
      </c>
      <c r="D53" s="71" t="s">
        <v>42</v>
      </c>
      <c r="E53" s="74">
        <v>2.3660000000000001</v>
      </c>
      <c r="F53" s="74">
        <v>15.684200000000001</v>
      </c>
      <c r="G53" s="74" t="s">
        <v>43</v>
      </c>
      <c r="H53" s="74">
        <v>3.6030000000000002</v>
      </c>
      <c r="I53" s="74">
        <v>3043.1397000000002</v>
      </c>
      <c r="J53" s="74" t="s">
        <v>44</v>
      </c>
      <c r="K53" s="74">
        <v>3.1230000000000002</v>
      </c>
      <c r="L53" s="74">
        <v>680.39739999999995</v>
      </c>
      <c r="O53" s="24">
        <f t="shared" si="10"/>
        <v>1.9495522773506988</v>
      </c>
      <c r="R53" s="24">
        <f t="shared" si="11"/>
        <v>447.15818394251301</v>
      </c>
      <c r="U53" s="24">
        <f t="shared" si="12"/>
        <v>1578.8674846412173</v>
      </c>
      <c r="AD53" s="76">
        <v>43518</v>
      </c>
    </row>
    <row r="54" spans="1:30" x14ac:dyDescent="0.35">
      <c r="A54" s="71" t="s">
        <v>81</v>
      </c>
      <c r="B54" s="72">
        <v>43552</v>
      </c>
      <c r="C54" s="73">
        <v>2.0081018518518519E-2</v>
      </c>
      <c r="D54" s="71" t="s">
        <v>42</v>
      </c>
      <c r="E54" s="74">
        <v>2.3730000000000002</v>
      </c>
      <c r="F54" s="74">
        <v>15.667899999999999</v>
      </c>
      <c r="G54" s="74" t="s">
        <v>43</v>
      </c>
      <c r="H54" s="74">
        <v>3.61</v>
      </c>
      <c r="I54" s="74">
        <v>3243.6628000000001</v>
      </c>
      <c r="J54" s="74" t="s">
        <v>44</v>
      </c>
      <c r="K54" s="74">
        <v>3.13</v>
      </c>
      <c r="L54" s="74">
        <v>683.46220000000005</v>
      </c>
      <c r="O54" s="24">
        <f t="shared" si="10"/>
        <v>1.9475261808892397</v>
      </c>
      <c r="R54" s="24">
        <f t="shared" si="11"/>
        <v>476.6229979418581</v>
      </c>
      <c r="U54" s="24">
        <f t="shared" si="12"/>
        <v>1585.9793769954924</v>
      </c>
      <c r="AD54" s="76">
        <v>43518</v>
      </c>
    </row>
    <row r="55" spans="1:30" x14ac:dyDescent="0.35">
      <c r="A55" s="71" t="s">
        <v>82</v>
      </c>
      <c r="B55" s="72">
        <v>43552</v>
      </c>
      <c r="C55" s="73">
        <v>2.3518518518518518E-2</v>
      </c>
      <c r="D55" s="71" t="s">
        <v>42</v>
      </c>
      <c r="E55" s="74">
        <v>2.3660000000000001</v>
      </c>
      <c r="F55" s="74">
        <v>15.3764</v>
      </c>
      <c r="G55" s="74" t="s">
        <v>43</v>
      </c>
      <c r="H55" s="74">
        <v>3.6059999999999999</v>
      </c>
      <c r="I55" s="74">
        <v>3590.6482999999998</v>
      </c>
      <c r="J55" s="74" t="s">
        <v>44</v>
      </c>
      <c r="K55" s="74">
        <v>3.1230000000000002</v>
      </c>
      <c r="L55" s="74">
        <v>675.97739999999999</v>
      </c>
      <c r="O55" s="24">
        <f t="shared" si="10"/>
        <v>1.9112926153361527</v>
      </c>
      <c r="R55" s="24">
        <f t="shared" si="11"/>
        <v>527.60896024729698</v>
      </c>
      <c r="U55" s="24">
        <f t="shared" si="12"/>
        <v>1568.610840094789</v>
      </c>
      <c r="AD55" s="76">
        <v>43518</v>
      </c>
    </row>
    <row r="56" spans="1:30" x14ac:dyDescent="0.35">
      <c r="A56" s="71" t="s">
        <v>83</v>
      </c>
      <c r="B56" s="72">
        <v>43552</v>
      </c>
      <c r="C56" s="73">
        <v>2.6967592592592595E-2</v>
      </c>
      <c r="D56" s="71" t="s">
        <v>42</v>
      </c>
      <c r="E56" s="74">
        <v>2.37</v>
      </c>
      <c r="F56" s="74">
        <v>15.0168</v>
      </c>
      <c r="G56" s="74" t="s">
        <v>43</v>
      </c>
      <c r="H56" s="74">
        <v>3.6059999999999999</v>
      </c>
      <c r="I56" s="74">
        <v>3782.8544000000002</v>
      </c>
      <c r="J56" s="74" t="s">
        <v>44</v>
      </c>
      <c r="K56" s="74">
        <v>3.1230000000000002</v>
      </c>
      <c r="L56" s="74">
        <v>680.71540000000005</v>
      </c>
      <c r="O56" s="24">
        <f t="shared" si="10"/>
        <v>1.8665941927876444</v>
      </c>
      <c r="R56" s="24">
        <f t="shared" si="11"/>
        <v>555.85167635351888</v>
      </c>
      <c r="U56" s="24">
        <f t="shared" si="12"/>
        <v>1579.6054061266846</v>
      </c>
      <c r="AD56" s="76">
        <v>43518</v>
      </c>
    </row>
    <row r="57" spans="1:30" x14ac:dyDescent="0.35">
      <c r="A57" s="71" t="s">
        <v>84</v>
      </c>
      <c r="B57" s="72">
        <v>43552</v>
      </c>
      <c r="C57" s="73">
        <v>3.0416666666666665E-2</v>
      </c>
      <c r="D57" s="71" t="s">
        <v>42</v>
      </c>
      <c r="E57" s="74">
        <v>2.3660000000000001</v>
      </c>
      <c r="F57" s="74">
        <v>14.9292</v>
      </c>
      <c r="G57" s="74" t="s">
        <v>43</v>
      </c>
      <c r="H57" s="74">
        <v>3.6030000000000002</v>
      </c>
      <c r="I57" s="74">
        <v>3837.47</v>
      </c>
      <c r="J57" s="74" t="s">
        <v>44</v>
      </c>
      <c r="K57" s="74">
        <v>3.1230000000000002</v>
      </c>
      <c r="L57" s="74">
        <v>691.28859999999997</v>
      </c>
      <c r="M57" s="3"/>
      <c r="N57" s="2"/>
      <c r="O57" s="24">
        <f t="shared" si="10"/>
        <v>1.8557054780622571</v>
      </c>
      <c r="P57" s="3"/>
      <c r="Q57" s="2"/>
      <c r="R57" s="24">
        <f t="shared" si="11"/>
        <v>563.8768789135363</v>
      </c>
      <c r="S57" s="3"/>
      <c r="U57" s="24">
        <f t="shared" si="12"/>
        <v>1604.1405993661185</v>
      </c>
      <c r="AD57" s="76">
        <v>43518</v>
      </c>
    </row>
    <row r="58" spans="1:30" x14ac:dyDescent="0.35">
      <c r="A58" s="75" t="s">
        <v>41</v>
      </c>
      <c r="B58" s="76">
        <v>43552</v>
      </c>
      <c r="C58" s="77">
        <v>2.8472222222222219E-3</v>
      </c>
      <c r="D58" s="75" t="s">
        <v>42</v>
      </c>
      <c r="E58" s="78">
        <v>2.3730000000000002</v>
      </c>
      <c r="F58" s="78">
        <v>31.532399999999999</v>
      </c>
      <c r="G58" s="78" t="s">
        <v>43</v>
      </c>
      <c r="H58" s="78">
        <v>3.61</v>
      </c>
      <c r="I58" s="78">
        <v>2775.0001000000002</v>
      </c>
      <c r="J58" s="78" t="s">
        <v>44</v>
      </c>
      <c r="K58" s="78">
        <v>3.13</v>
      </c>
      <c r="L58" s="78">
        <v>840.92219999999998</v>
      </c>
      <c r="AD58" s="76">
        <v>43518</v>
      </c>
    </row>
    <row r="59" spans="1:30" x14ac:dyDescent="0.35">
      <c r="A59" s="75" t="s">
        <v>41</v>
      </c>
      <c r="B59" s="76">
        <v>43552</v>
      </c>
      <c r="C59" s="77">
        <v>6.2962962962962964E-3</v>
      </c>
      <c r="D59" s="75" t="s">
        <v>42</v>
      </c>
      <c r="E59" s="78">
        <v>2.3660000000000001</v>
      </c>
      <c r="F59" s="78">
        <v>31.990400000000001</v>
      </c>
      <c r="G59" s="78" t="s">
        <v>43</v>
      </c>
      <c r="H59" s="78">
        <v>3.6059999999999999</v>
      </c>
      <c r="I59" s="78">
        <v>2717.9414000000002</v>
      </c>
      <c r="J59" s="78" t="s">
        <v>44</v>
      </c>
      <c r="K59" s="78">
        <v>3.1230000000000002</v>
      </c>
      <c r="L59" s="78">
        <v>847.10360000000003</v>
      </c>
    </row>
    <row r="60" spans="1:30" x14ac:dyDescent="0.35">
      <c r="A60" s="75" t="s">
        <v>41</v>
      </c>
      <c r="B60" s="76">
        <v>43552</v>
      </c>
      <c r="C60" s="77">
        <v>9.7453703703703713E-3</v>
      </c>
      <c r="D60" s="75" t="s">
        <v>42</v>
      </c>
      <c r="E60" s="78">
        <v>2.3660000000000001</v>
      </c>
      <c r="F60" s="78">
        <v>32.1374</v>
      </c>
      <c r="G60" s="78" t="s">
        <v>43</v>
      </c>
      <c r="H60" s="78">
        <v>3.6059999999999999</v>
      </c>
      <c r="I60" s="78">
        <v>2734.8768</v>
      </c>
      <c r="J60" s="78" t="s">
        <v>44</v>
      </c>
      <c r="K60" s="78">
        <v>3.1259999999999999</v>
      </c>
      <c r="L60" s="78">
        <v>848.2242</v>
      </c>
    </row>
    <row r="61" spans="1:30" x14ac:dyDescent="0.35">
      <c r="A61" s="75" t="s">
        <v>41</v>
      </c>
      <c r="B61" s="76">
        <v>43552</v>
      </c>
      <c r="C61" s="77">
        <v>1.3194444444444444E-2</v>
      </c>
      <c r="D61" s="75" t="s">
        <v>42</v>
      </c>
      <c r="E61" s="78">
        <v>2.363</v>
      </c>
      <c r="F61" s="78">
        <v>32.281199999999998</v>
      </c>
      <c r="G61" s="78" t="s">
        <v>43</v>
      </c>
      <c r="H61" s="78">
        <v>3.6</v>
      </c>
      <c r="I61" s="78">
        <v>2742.027</v>
      </c>
      <c r="J61" s="78" t="s">
        <v>44</v>
      </c>
      <c r="K61" s="78">
        <v>3.1160000000000001</v>
      </c>
      <c r="L61" s="78">
        <v>852.80089999999996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2020-04-20T13:03:47Z</dcterms:modified>
</cp:coreProperties>
</file>