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5358BE9D-BCDB-4C64-8815-C26B46A0B0A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N22" i="1"/>
  <c r="T2" i="1"/>
  <c r="S2" i="1"/>
  <c r="T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U56" i="1"/>
  <c r="O56" i="1"/>
  <c r="N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N41" i="1"/>
  <c r="O49" i="1"/>
  <c r="O53" i="1"/>
  <c r="O57" i="1"/>
  <c r="R6" i="1"/>
  <c r="R56" i="1"/>
  <c r="R54" i="1"/>
  <c r="R52" i="1"/>
  <c r="R50" i="1"/>
  <c r="R42" i="1"/>
  <c r="R40" i="1"/>
  <c r="Q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<sst xmlns="http://schemas.openxmlformats.org/spreadsheetml/2006/main" count="281" uniqueCount="85">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</sst>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Q1" zoomScale="70" zoomScaleNormal="70" workbookViewId="0">
      <selection activeCell="T57" sqref="T57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43552</v>
      </c>
      <c r="C2" s="8">
        <v>0.51079861111111113</v>
      </c>
      <c r="D2" s="5" t="s">
        <v>42</v>
      </c>
      <c r="E2" s="9">
        <v>2.37</v>
      </c>
      <c r="F2" s="9">
        <v>32.338099999999997</v>
      </c>
      <c r="G2" s="9" t="s">
        <v>43</v>
      </c>
      <c r="H2" s="9">
        <v>3.6030000000000002</v>
      </c>
      <c r="I2" s="9">
        <v>2736.3813</v>
      </c>
      <c r="J2" s="9" t="s">
        <v>44</v>
      </c>
      <c r="K2" s="9">
        <v>3.113</v>
      </c>
      <c r="L2" s="9">
        <v>876.95699999999999</v>
      </c>
      <c r="M2" s="4">
        <f>AVERAGE(F2:F5,F16:F19,F30:F33,F44:F47,F58:F61)</f>
        <v>33.669044999999997</v>
      </c>
      <c r="N2" s="4">
        <f>STDEV(F2:F5,F16:F19,F30:F33,F44:F47,G58:G61)</f>
        <v>9.3025439531144052</v>
      </c>
      <c r="O2" s="4">
        <v>3.9420000000000002</v>
      </c>
      <c r="P2" s="4">
        <f>AVERAGE(I2:I5,I16:I19,I30:I33,I44:I47,I58:I61)</f>
        <v>2870.7310299999999</v>
      </c>
      <c r="Q2" s="4">
        <f>STDEV(I2:I5,I16:I19,I30:I33,I44:I47,I58:I61)</f>
        <v>656.40488772116078</v>
      </c>
      <c r="R2" s="4">
        <v>407.1</v>
      </c>
      <c r="S2" s="4">
        <f>AVERAGE(L2:L5,L16:L19,L30:L33,L44:L47,L58:L61)</f>
        <v>888.73010499999998</v>
      </c>
      <c r="T2" s="4">
        <f>STDEV(L2:L5,L16:L19,L30:L33,L44:L47,L58:L61)</f>
        <v>169.73310990527563</v>
      </c>
      <c r="U2" s="4">
        <v>364</v>
      </c>
      <c r="AD2" s="7">
        <v>43522</v>
      </c>
      <c r="AE2" s="6">
        <f>(N2/M2)^2</f>
        <v>7.6338191173962705E-2</v>
      </c>
      <c r="AF2" s="6">
        <f>(T2/S2)^2</f>
        <v>3.6474836479964301E-2</v>
      </c>
      <c r="AG2" s="6">
        <f>(T2/S2)^2</f>
        <v>3.6474836479964301E-2</v>
      </c>
    </row>
    <row r="3" spans="1:33" x14ac:dyDescent="0.35">
      <c r="A3" s="5" t="s">
        <v>41</v>
      </c>
      <c r="B3" s="7">
        <v>43552</v>
      </c>
      <c r="C3" s="8">
        <v>0.51424768518518515</v>
      </c>
      <c r="D3" s="5" t="s">
        <v>42</v>
      </c>
      <c r="E3" s="9">
        <v>2.37</v>
      </c>
      <c r="F3" s="9">
        <v>32.487200000000001</v>
      </c>
      <c r="G3" s="9" t="s">
        <v>43</v>
      </c>
      <c r="H3" s="9">
        <v>3.6059999999999999</v>
      </c>
      <c r="I3" s="9">
        <v>2749.1532000000002</v>
      </c>
      <c r="J3" s="9" t="s">
        <v>44</v>
      </c>
      <c r="K3" s="9">
        <v>3.093</v>
      </c>
      <c r="L3" s="9">
        <v>871.64660000000003</v>
      </c>
      <c r="M3" s="5"/>
      <c r="N3" s="4"/>
      <c r="O3" s="5"/>
      <c r="P3" s="5"/>
      <c r="Q3" s="4"/>
      <c r="R3" s="4"/>
      <c r="S3" s="5"/>
      <c r="T3" s="4"/>
      <c r="U3" s="4"/>
      <c r="AD3" s="7">
        <v>43522</v>
      </c>
    </row>
    <row r="4" spans="1:33" x14ac:dyDescent="0.35">
      <c r="A4" s="5" t="s">
        <v>41</v>
      </c>
      <c r="B4" s="7">
        <v>43552</v>
      </c>
      <c r="C4" s="8">
        <v>0.51769675925925929</v>
      </c>
      <c r="D4" s="5" t="s">
        <v>42</v>
      </c>
      <c r="E4" s="9">
        <v>2.363</v>
      </c>
      <c r="F4" s="9">
        <v>32.261899999999997</v>
      </c>
      <c r="G4" s="9" t="s">
        <v>43</v>
      </c>
      <c r="H4" s="9">
        <v>3.5960000000000001</v>
      </c>
      <c r="I4" s="9">
        <v>2737.2768000000001</v>
      </c>
      <c r="J4" s="9" t="s">
        <v>44</v>
      </c>
      <c r="K4" s="9">
        <v>3.113</v>
      </c>
      <c r="L4" s="9">
        <v>865.68179999999995</v>
      </c>
      <c r="M4" s="5"/>
      <c r="N4" s="4"/>
      <c r="O4" s="5"/>
      <c r="P4" s="5"/>
      <c r="Q4" s="4"/>
      <c r="R4" s="4"/>
      <c r="S4" s="5"/>
      <c r="T4" s="4"/>
      <c r="U4" s="4"/>
      <c r="AD4" s="7">
        <v>43522</v>
      </c>
    </row>
    <row r="5" spans="1:33" x14ac:dyDescent="0.35">
      <c r="A5" s="5" t="s">
        <v>41</v>
      </c>
      <c r="B5" s="7">
        <v>43552</v>
      </c>
      <c r="C5" s="8">
        <v>0.52113425925925927</v>
      </c>
      <c r="D5" s="5" t="s">
        <v>42</v>
      </c>
      <c r="E5" s="9">
        <v>2.363</v>
      </c>
      <c r="F5" s="9">
        <v>32.445</v>
      </c>
      <c r="G5" s="9" t="s">
        <v>43</v>
      </c>
      <c r="H5" s="9">
        <v>3.6</v>
      </c>
      <c r="I5" s="9">
        <v>2735.4992000000002</v>
      </c>
      <c r="J5" s="9" t="s">
        <v>44</v>
      </c>
      <c r="K5" s="9">
        <v>3.12</v>
      </c>
      <c r="L5" s="9">
        <v>867.34199999999998</v>
      </c>
      <c r="M5" s="5"/>
      <c r="N5" s="4"/>
      <c r="O5" s="5"/>
      <c r="P5" s="5"/>
      <c r="Q5" s="4"/>
      <c r="R5" s="4"/>
      <c r="S5" s="5"/>
      <c r="T5" s="4"/>
      <c r="U5" s="4"/>
      <c r="AD5" s="7">
        <v>43522</v>
      </c>
    </row>
    <row r="6" spans="1:33" x14ac:dyDescent="0.35">
      <c r="A6" s="27" t="s">
        <v>45</v>
      </c>
      <c r="B6" s="28">
        <v>43552</v>
      </c>
      <c r="C6" s="29">
        <v>0.52458333333333329</v>
      </c>
      <c r="D6" s="27" t="s">
        <v>42</v>
      </c>
      <c r="E6" s="30">
        <v>2.3660000000000001</v>
      </c>
      <c r="F6" s="30">
        <v>15.795400000000001</v>
      </c>
      <c r="G6" s="30" t="s">
        <v>43</v>
      </c>
      <c r="H6" s="30">
        <v>3.6</v>
      </c>
      <c r="I6" s="30">
        <v>3009.1370999999999</v>
      </c>
      <c r="J6" s="30" t="s">
        <v>44</v>
      </c>
      <c r="K6" s="30">
        <v>3.1160000000000001</v>
      </c>
      <c r="L6" s="30">
        <v>692.77840000000003</v>
      </c>
      <c r="O6" s="10">
        <f>($O$2/$M$2)*F6</f>
        <v>1.8493386670159493</v>
      </c>
      <c r="R6" s="10">
        <f t="shared" ref="R6:R15" si="0">($R$2/$P$2)*I6</f>
        <v>426.72744350068911</v>
      </c>
      <c r="U6" s="10">
        <f t="shared" ref="U6:U15" si="1">($S$2/$U$2)*L6</f>
        <v>1691.4643411366264</v>
      </c>
      <c r="V6" s="3">
        <v>0</v>
      </c>
      <c r="W6" s="11" t="s">
        <v>33</v>
      </c>
      <c r="X6" s="2">
        <f>SLOPE(O6:O10,$V$6:$V$10)</f>
        <v>-9.9869954731419684E-5</v>
      </c>
      <c r="Y6" s="2">
        <f>RSQ(O6:O10,$V$6:$V$10)</f>
        <v>5.5538530531560031E-3</v>
      </c>
      <c r="Z6" s="2">
        <f>SLOPE($R6:$R10,$V$6:$V$10)</f>
        <v>2.735420079881187</v>
      </c>
      <c r="AA6" s="2">
        <f>RSQ(R6:R10,$V$6:$V$10)</f>
        <v>0.86447002907533099</v>
      </c>
      <c r="AB6" s="2">
        <f>SLOPE(U6:U10,$V$6:$V$10)</f>
        <v>0.27951538428738787</v>
      </c>
      <c r="AC6" s="2">
        <f>RSQ(U6:U10,$V$6:$V$10)</f>
        <v>0.24178396157166371</v>
      </c>
      <c r="AD6" s="7">
        <v>43522</v>
      </c>
      <c r="AE6" s="2"/>
    </row>
    <row r="7" spans="1:33" x14ac:dyDescent="0.35">
      <c r="A7" s="27" t="s">
        <v>46</v>
      </c>
      <c r="B7" s="28">
        <v>43552</v>
      </c>
      <c r="C7" s="29">
        <v>0.52802083333333327</v>
      </c>
      <c r="D7" s="27" t="s">
        <v>42</v>
      </c>
      <c r="E7" s="30">
        <v>2.3730000000000002</v>
      </c>
      <c r="F7" s="30">
        <v>16.0441</v>
      </c>
      <c r="G7" s="30" t="s">
        <v>43</v>
      </c>
      <c r="H7" s="30">
        <v>3.6059999999999999</v>
      </c>
      <c r="I7" s="30">
        <v>3480.6930000000002</v>
      </c>
      <c r="J7" s="30" t="s">
        <v>44</v>
      </c>
      <c r="K7" s="30">
        <v>3.1259999999999999</v>
      </c>
      <c r="L7" s="30">
        <v>700.93</v>
      </c>
      <c r="O7" s="10">
        <f>($O$2/$M$2)*F7</f>
        <v>1.8784566714024711</v>
      </c>
      <c r="R7" s="10">
        <f t="shared" si="0"/>
        <v>493.59905386190087</v>
      </c>
      <c r="U7" s="10">
        <f t="shared" si="1"/>
        <v>1711.367012356181</v>
      </c>
      <c r="V7" s="3">
        <v>10</v>
      </c>
      <c r="W7" s="13" t="s">
        <v>34</v>
      </c>
      <c r="X7" s="2">
        <f>SLOPE($O11:$O15,$V$6:$V$10)</f>
        <v>-3.5803320230793023E-4</v>
      </c>
      <c r="Y7" s="2">
        <f>RSQ(O11:O15,$V$6:$V$10)</f>
        <v>0.19194141004592977</v>
      </c>
      <c r="Z7" s="2">
        <f>SLOPE($R11:$R15,$V$6:$V$10)</f>
        <v>4.5425809351773356</v>
      </c>
      <c r="AA7" s="2">
        <f>RSQ(R11:R15,$V$6:$V$10)</f>
        <v>0.93101525390330964</v>
      </c>
      <c r="AB7" s="2">
        <f>SLOPE(U11:U15,$V$6:$V$10)</f>
        <v>0.48465821987036861</v>
      </c>
      <c r="AC7" s="2">
        <f>RSQ(U11:U15,$V$6:$V$10)</f>
        <v>0.66100248287239516</v>
      </c>
      <c r="AD7" s="7">
        <v>43522</v>
      </c>
      <c r="AE7" s="2"/>
    </row>
    <row r="8" spans="1:33" x14ac:dyDescent="0.35">
      <c r="A8" s="27" t="s">
        <v>47</v>
      </c>
      <c r="B8" s="28">
        <v>43552</v>
      </c>
      <c r="C8" s="29">
        <v>0.5314699074074074</v>
      </c>
      <c r="D8" s="27" t="s">
        <v>42</v>
      </c>
      <c r="E8" s="30">
        <v>2.37</v>
      </c>
      <c r="F8" s="30">
        <v>15.787599999999999</v>
      </c>
      <c r="G8" s="30" t="s">
        <v>43</v>
      </c>
      <c r="H8" s="30">
        <v>3.6059999999999999</v>
      </c>
      <c r="I8" s="30">
        <v>3618.2345</v>
      </c>
      <c r="J8" s="30" t="s">
        <v>44</v>
      </c>
      <c r="K8" s="30">
        <v>3.1230000000000002</v>
      </c>
      <c r="L8" s="30">
        <v>702.20270000000005</v>
      </c>
      <c r="O8" s="10">
        <f>($O$2/$M$2)*F8</f>
        <v>1.8484254364803043</v>
      </c>
      <c r="R8" s="10">
        <f t="shared" si="0"/>
        <v>513.10389219919364</v>
      </c>
      <c r="U8" s="10">
        <f t="shared" si="1"/>
        <v>1714.4743936875921</v>
      </c>
      <c r="V8" s="3">
        <v>20</v>
      </c>
      <c r="W8" s="15" t="s">
        <v>35</v>
      </c>
      <c r="X8" s="2">
        <f>SLOPE($O20:$O24,$V$6:$V$10)</f>
        <v>-2.2025247226346955E-3</v>
      </c>
      <c r="Y8" s="2">
        <f>RSQ(O20:O24,$V$6:$V$10)</f>
        <v>0.89695132309987702</v>
      </c>
      <c r="Z8" s="2">
        <f>SLOPE($R20:$R24,$V$6:$V$10)</f>
        <v>6.4277763175535148</v>
      </c>
      <c r="AA8" s="2">
        <f>RSQ(R20:R24,$V$6:$V$10)</f>
        <v>0.98334473930333688</v>
      </c>
      <c r="AB8" s="2">
        <f>SLOPE($U20:$U24,$V$6:$V$10)</f>
        <v>1.1961525912108755</v>
      </c>
      <c r="AC8" s="2">
        <f>RSQ(U20:U24,$V$6:$V$10)</f>
        <v>0.60908925941615899</v>
      </c>
      <c r="AD8" s="7">
        <v>43522</v>
      </c>
      <c r="AE8" s="2"/>
    </row>
    <row r="9" spans="1:33" x14ac:dyDescent="0.35">
      <c r="A9" s="27" t="s">
        <v>48</v>
      </c>
      <c r="B9" s="28">
        <v>43552</v>
      </c>
      <c r="C9" s="29">
        <v>0.53490740740740739</v>
      </c>
      <c r="D9" s="27" t="s">
        <v>42</v>
      </c>
      <c r="E9" s="30">
        <v>2.37</v>
      </c>
      <c r="F9" s="30">
        <v>15.586</v>
      </c>
      <c r="G9" s="30" t="s">
        <v>43</v>
      </c>
      <c r="H9" s="30">
        <v>3.6030000000000002</v>
      </c>
      <c r="I9" s="30">
        <v>3783.8263999999999</v>
      </c>
      <c r="J9" s="30" t="s">
        <v>44</v>
      </c>
      <c r="K9" s="30">
        <v>3.1230000000000002</v>
      </c>
      <c r="L9" s="30">
        <v>698.0634</v>
      </c>
      <c r="O9" s="10">
        <f t="shared" ref="O9:O15" si="2">($O$2/$M$2)*F9</f>
        <v>1.8248219395590226</v>
      </c>
      <c r="R9" s="10">
        <f t="shared" si="0"/>
        <v>536.58657371324682</v>
      </c>
      <c r="U9" s="10">
        <f t="shared" si="1"/>
        <v>1704.3680186226838</v>
      </c>
      <c r="V9" s="3">
        <v>30</v>
      </c>
      <c r="W9" s="18" t="s">
        <v>36</v>
      </c>
      <c r="X9" s="2">
        <f>SLOPE($O25:$O29,$V$6:$V$10)</f>
        <v>-1.6721485269332703E-3</v>
      </c>
      <c r="Y9" s="2">
        <f>RSQ(O25:O29,$V$6:$V$10)</f>
        <v>0.84251049150558277</v>
      </c>
      <c r="Z9" s="2">
        <f>SLOPE($R25:$R29,$V$6:$V$10)</f>
        <v>7.0785513988748727</v>
      </c>
      <c r="AA9" s="2">
        <f>RSQ(R25:R29,$V$6:$V$10)</f>
        <v>0.9614388871139381</v>
      </c>
      <c r="AB9" s="2">
        <f>SLOPE(U25:U29,$V$6:$V$10)</f>
        <v>0.4125367952231318</v>
      </c>
      <c r="AC9" s="2">
        <f>RSQ(U25:U29,$V$6:$V$10)</f>
        <v>0.23810407954874854</v>
      </c>
      <c r="AD9" s="7">
        <v>43522</v>
      </c>
      <c r="AE9" s="2"/>
    </row>
    <row r="10" spans="1:33" x14ac:dyDescent="0.35">
      <c r="A10" s="27" t="s">
        <v>49</v>
      </c>
      <c r="B10" s="28">
        <v>43552</v>
      </c>
      <c r="C10" s="29">
        <v>0.53836805555555556</v>
      </c>
      <c r="D10" s="27" t="s">
        <v>42</v>
      </c>
      <c r="E10" s="30">
        <v>2.3660000000000001</v>
      </c>
      <c r="F10" s="30">
        <v>15.9818</v>
      </c>
      <c r="G10" s="30" t="s">
        <v>43</v>
      </c>
      <c r="H10" s="30">
        <v>3.6</v>
      </c>
      <c r="I10" s="30">
        <v>3822.0331000000001</v>
      </c>
      <c r="J10" s="30" t="s">
        <v>44</v>
      </c>
      <c r="K10" s="30">
        <v>3.12</v>
      </c>
      <c r="L10" s="30">
        <v>699.93579999999997</v>
      </c>
      <c r="O10" s="10">
        <f t="shared" si="2"/>
        <v>1.8711625352011025</v>
      </c>
      <c r="R10" s="10">
        <f t="shared" si="0"/>
        <v>542.00468756907549</v>
      </c>
      <c r="U10" s="10">
        <f t="shared" si="1"/>
        <v>1708.9396072177444</v>
      </c>
      <c r="V10" s="3">
        <v>40</v>
      </c>
      <c r="W10" s="20" t="s">
        <v>37</v>
      </c>
      <c r="X10" s="2">
        <f>SLOPE($O34:$O38,$V$6:$V$10)</f>
        <v>-2.8085351396215708E-3</v>
      </c>
      <c r="Y10" s="2">
        <f>RSQ(O34:O38,$V$6:$V$10)</f>
        <v>0.95279812915257045</v>
      </c>
      <c r="Z10" s="2">
        <f>SLOPE($R34:$R38,$V$6:$V$10)</f>
        <v>5.9897377936518152</v>
      </c>
      <c r="AA10" s="2">
        <f>RSQ(R34:R38,$V$6:$V$10)</f>
        <v>0.97772223448425011</v>
      </c>
      <c r="AB10" s="2">
        <f>SLOPE(U34:U38,$V$6:$V$10)</f>
        <v>0.19742748631979568</v>
      </c>
      <c r="AC10" s="2">
        <f>RSQ(U34:U38,$V$6:$V$10)</f>
        <v>8.2400687834091421E-2</v>
      </c>
      <c r="AD10" s="7">
        <v>43522</v>
      </c>
      <c r="AE10" s="2"/>
    </row>
    <row r="11" spans="1:33" x14ac:dyDescent="0.35">
      <c r="A11" s="27" t="s">
        <v>50</v>
      </c>
      <c r="B11" s="28">
        <v>43552</v>
      </c>
      <c r="C11" s="29">
        <v>0.54181712962962958</v>
      </c>
      <c r="D11" s="27" t="s">
        <v>42</v>
      </c>
      <c r="E11" s="30">
        <v>2.37</v>
      </c>
      <c r="F11" s="30">
        <v>15.4346</v>
      </c>
      <c r="G11" s="30" t="s">
        <v>43</v>
      </c>
      <c r="H11" s="30">
        <v>3.6059999999999999</v>
      </c>
      <c r="I11" s="30">
        <v>3044.9488999999999</v>
      </c>
      <c r="J11" s="30" t="s">
        <v>44</v>
      </c>
      <c r="K11" s="30">
        <v>3.1259999999999999</v>
      </c>
      <c r="L11" s="30">
        <v>695.10320000000002</v>
      </c>
      <c r="O11" s="12">
        <f t="shared" si="2"/>
        <v>1.8070959007004803</v>
      </c>
      <c r="R11" s="12">
        <f t="shared" si="0"/>
        <v>431.80593522549555</v>
      </c>
      <c r="U11" s="12">
        <f t="shared" si="1"/>
        <v>1697.1404942907582</v>
      </c>
      <c r="V11" s="3"/>
      <c r="W11" s="21" t="s">
        <v>38</v>
      </c>
      <c r="X11" s="2">
        <f>SLOPE($O39:$O43,$V$6:$V$10)</f>
        <v>-3.6756358251325526E-3</v>
      </c>
      <c r="Y11" s="2">
        <f>RSQ(O39:O43,$V$6:$V$10)</f>
        <v>0.9788920511980278</v>
      </c>
      <c r="Z11" s="2">
        <f>SLOPE($R39:$R43,$V$6:$V$10)</f>
        <v>4.1211872849683173</v>
      </c>
      <c r="AA11" s="2">
        <f>RSQ(R39:R43,$V$6:$V$10)</f>
        <v>0.83399262624054182</v>
      </c>
      <c r="AB11" s="2">
        <f>SLOPE($U39:$U43,$V$6:$V$10)</f>
        <v>0.31540152462609283</v>
      </c>
      <c r="AC11" s="2">
        <f>RSQ(U39:U43,$V$6:$V$10)</f>
        <v>0.12270465141280491</v>
      </c>
      <c r="AD11" s="7">
        <v>43522</v>
      </c>
      <c r="AE11" s="2"/>
    </row>
    <row r="12" spans="1:33" x14ac:dyDescent="0.35">
      <c r="A12" s="27" t="s">
        <v>51</v>
      </c>
      <c r="B12" s="28">
        <v>43552</v>
      </c>
      <c r="C12" s="29">
        <v>0.54526620370370371</v>
      </c>
      <c r="D12" s="27" t="s">
        <v>42</v>
      </c>
      <c r="E12" s="30">
        <v>2.37</v>
      </c>
      <c r="F12" s="30">
        <v>15.6686</v>
      </c>
      <c r="G12" s="30" t="s">
        <v>43</v>
      </c>
      <c r="H12" s="30">
        <v>3.6059999999999999</v>
      </c>
      <c r="I12" s="30">
        <v>3446.0019000000002</v>
      </c>
      <c r="J12" s="30" t="s">
        <v>44</v>
      </c>
      <c r="K12" s="30">
        <v>3.1230000000000002</v>
      </c>
      <c r="L12" s="30">
        <v>694.11199999999997</v>
      </c>
      <c r="O12" s="12">
        <f t="shared" si="2"/>
        <v>1.8344928167698253</v>
      </c>
      <c r="R12" s="12">
        <f t="shared" si="0"/>
        <v>488.67948924145645</v>
      </c>
      <c r="U12" s="12">
        <f t="shared" si="1"/>
        <v>1694.7204138509887</v>
      </c>
      <c r="V12" s="3"/>
      <c r="W12" s="23" t="s">
        <v>39</v>
      </c>
      <c r="X12" s="2">
        <f>SLOPE($O48:$O52,$V$6:$V$10)</f>
        <v>-2.5700414728127806E-3</v>
      </c>
      <c r="Y12" s="2">
        <f>RSQ(O48:O52,$V$6:$V$10)</f>
        <v>0.92472086290555799</v>
      </c>
      <c r="Z12" s="2">
        <f>SLOPE($R48:$R52,$V$6:$V$10)</f>
        <v>2.7908665941441413</v>
      </c>
      <c r="AA12" s="2">
        <f>RSQ(R48:R52,$V$6:$V$10)</f>
        <v>0.979309880087326</v>
      </c>
      <c r="AB12" s="2">
        <f>SLOPE(U48:U52,$V$6:$V$10)</f>
        <v>1.5279272589252446</v>
      </c>
      <c r="AC12" s="2">
        <f>RSQ(U48:U52,$V$6:$V$10)</f>
        <v>0.8456947621757126</v>
      </c>
      <c r="AD12" s="7">
        <v>43522</v>
      </c>
      <c r="AE12" s="2"/>
    </row>
    <row r="13" spans="1:33" x14ac:dyDescent="0.35">
      <c r="A13" s="27" t="s">
        <v>52</v>
      </c>
      <c r="B13" s="28">
        <v>43552</v>
      </c>
      <c r="C13" s="29">
        <v>0.54871527777777784</v>
      </c>
      <c r="D13" s="27" t="s">
        <v>42</v>
      </c>
      <c r="E13" s="30">
        <v>2.3660000000000001</v>
      </c>
      <c r="F13" s="30">
        <v>15.4346</v>
      </c>
      <c r="G13" s="30" t="s">
        <v>43</v>
      </c>
      <c r="H13" s="30">
        <v>3.6059999999999999</v>
      </c>
      <c r="I13" s="30">
        <v>3572.2946000000002</v>
      </c>
      <c r="J13" s="30" t="s">
        <v>44</v>
      </c>
      <c r="K13" s="30">
        <v>3.1230000000000002</v>
      </c>
      <c r="L13" s="30">
        <v>697.8347</v>
      </c>
      <c r="O13" s="12">
        <f t="shared" si="2"/>
        <v>1.8070959007004803</v>
      </c>
      <c r="R13" s="12">
        <f t="shared" si="0"/>
        <v>506.58912885335695</v>
      </c>
      <c r="U13" s="12">
        <f t="shared" si="1"/>
        <v>1703.8096324275919</v>
      </c>
      <c r="V13" s="3"/>
      <c r="W13" s="25" t="s">
        <v>40</v>
      </c>
      <c r="X13" s="2">
        <f>SLOPE($O53:$O57,$V$6:$V$10)</f>
        <v>-2.2331329988293782E-3</v>
      </c>
      <c r="Y13" s="2">
        <f>RSQ(O53:O57,$V$6:$V$10)</f>
        <v>0.97213048369579103</v>
      </c>
      <c r="Z13" s="2">
        <f>SLOPE($R53:$R57,$V$6:$V$10)</f>
        <v>3.5225580769230089</v>
      </c>
      <c r="AA13" s="2">
        <f>RSQ(R53:R57,$V$6:$V$10)</f>
        <v>0.9767451120179429</v>
      </c>
      <c r="AB13" s="2">
        <f>SLOPE(U53:U57,$V$6:$V$10)</f>
        <v>1.2011675682319491</v>
      </c>
      <c r="AC13" s="2">
        <f>RSQ(U53:U57,$V$6:$V$10)</f>
        <v>0.97902890394255804</v>
      </c>
      <c r="AD13" s="7">
        <v>43522</v>
      </c>
      <c r="AE13" s="2"/>
    </row>
    <row r="14" spans="1:33" x14ac:dyDescent="0.35">
      <c r="A14" s="27" t="s">
        <v>53</v>
      </c>
      <c r="B14" s="28">
        <v>43552</v>
      </c>
      <c r="C14" s="29">
        <v>0.55216435185185186</v>
      </c>
      <c r="D14" s="27" t="s">
        <v>42</v>
      </c>
      <c r="E14" s="30">
        <v>2.3660000000000001</v>
      </c>
      <c r="F14" s="30">
        <v>15.4152</v>
      </c>
      <c r="G14" s="30" t="s">
        <v>43</v>
      </c>
      <c r="H14" s="30">
        <v>3.6</v>
      </c>
      <c r="I14" s="30">
        <v>3808.4875999999999</v>
      </c>
      <c r="J14" s="30" t="s">
        <v>44</v>
      </c>
      <c r="K14" s="30">
        <v>3.12</v>
      </c>
      <c r="L14" s="30">
        <v>703.56230000000005</v>
      </c>
      <c r="O14" s="12">
        <f t="shared" si="2"/>
        <v>1.8048245324451588</v>
      </c>
      <c r="R14" s="12">
        <f t="shared" si="0"/>
        <v>540.08379251050906</v>
      </c>
      <c r="U14" s="12">
        <f t="shared" si="1"/>
        <v>1717.7939471237403</v>
      </c>
      <c r="AD14" s="7">
        <v>43522</v>
      </c>
    </row>
    <row r="15" spans="1:33" x14ac:dyDescent="0.35">
      <c r="A15" s="27" t="s">
        <v>54</v>
      </c>
      <c r="B15" s="28">
        <v>43552</v>
      </c>
      <c r="C15" s="29">
        <v>0.55560185185185185</v>
      </c>
      <c r="D15" s="27" t="s">
        <v>42</v>
      </c>
      <c r="E15" s="30">
        <v>2.37</v>
      </c>
      <c r="F15" s="30">
        <v>15.4084</v>
      </c>
      <c r="G15" s="30" t="s">
        <v>43</v>
      </c>
      <c r="H15" s="30">
        <v>3.6059999999999999</v>
      </c>
      <c r="I15" s="30">
        <v>4465.3429999999998</v>
      </c>
      <c r="J15" s="30" t="s">
        <v>44</v>
      </c>
      <c r="K15" s="30">
        <v>3.1230000000000002</v>
      </c>
      <c r="L15" s="30">
        <v>700.30319999999995</v>
      </c>
      <c r="O15" s="12">
        <f t="shared" si="2"/>
        <v>1.8040283827474171</v>
      </c>
      <c r="R15" s="12">
        <f t="shared" si="0"/>
        <v>633.23283034983604</v>
      </c>
      <c r="U15" s="12">
        <f t="shared" si="1"/>
        <v>1709.8366386479008</v>
      </c>
      <c r="AD15" s="7">
        <v>43522</v>
      </c>
    </row>
    <row r="16" spans="1:33" x14ac:dyDescent="0.35">
      <c r="A16" s="5" t="s">
        <v>41</v>
      </c>
      <c r="B16" s="7">
        <v>43552</v>
      </c>
      <c r="C16" s="8">
        <v>0.55905092592592587</v>
      </c>
      <c r="D16" s="5" t="s">
        <v>42</v>
      </c>
      <c r="E16" s="9">
        <v>2.3730000000000002</v>
      </c>
      <c r="F16" s="9">
        <v>32.153799999999997</v>
      </c>
      <c r="G16" s="9" t="s">
        <v>43</v>
      </c>
      <c r="H16" s="9">
        <v>3.6059999999999999</v>
      </c>
      <c r="I16" s="9">
        <v>2718.3589000000002</v>
      </c>
      <c r="J16" s="9" t="s">
        <v>44</v>
      </c>
      <c r="K16" s="9">
        <v>3.1259999999999999</v>
      </c>
      <c r="L16" s="9">
        <v>852.45529999999997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43522</v>
      </c>
    </row>
    <row r="17" spans="1:30" x14ac:dyDescent="0.35">
      <c r="A17" s="5" t="s">
        <v>41</v>
      </c>
      <c r="B17" s="7">
        <v>43552</v>
      </c>
      <c r="C17" s="8">
        <v>0.5625</v>
      </c>
      <c r="D17" s="5" t="s">
        <v>42</v>
      </c>
      <c r="E17" s="9">
        <v>2.3730000000000002</v>
      </c>
      <c r="F17" s="9">
        <v>32.169699999999999</v>
      </c>
      <c r="G17" s="9" t="s">
        <v>43</v>
      </c>
      <c r="H17" s="9">
        <v>3.6059999999999999</v>
      </c>
      <c r="I17" s="9">
        <v>2732.1358</v>
      </c>
      <c r="J17" s="9" t="s">
        <v>44</v>
      </c>
      <c r="K17" s="9">
        <v>3.1259999999999999</v>
      </c>
      <c r="L17" s="9">
        <v>858.53610000000003</v>
      </c>
      <c r="M17" s="5"/>
      <c r="N17" s="4"/>
      <c r="O17" s="5"/>
      <c r="P17" s="5"/>
      <c r="Q17" s="4"/>
      <c r="R17" s="4"/>
      <c r="S17" s="5"/>
      <c r="T17" s="4"/>
      <c r="U17" s="4"/>
      <c r="AD17" s="7">
        <v>43522</v>
      </c>
    </row>
    <row r="18" spans="1:30" x14ac:dyDescent="0.35">
      <c r="A18" s="5" t="s">
        <v>41</v>
      </c>
      <c r="B18" s="7">
        <v>43552</v>
      </c>
      <c r="C18" s="8">
        <v>0.56594907407407413</v>
      </c>
      <c r="D18" s="5" t="s">
        <v>42</v>
      </c>
      <c r="E18" s="9">
        <v>2.363</v>
      </c>
      <c r="F18" s="9">
        <v>32.465200000000003</v>
      </c>
      <c r="G18" s="9" t="s">
        <v>43</v>
      </c>
      <c r="H18" s="9">
        <v>3.6</v>
      </c>
      <c r="I18" s="9">
        <v>2728.2815000000001</v>
      </c>
      <c r="J18" s="9" t="s">
        <v>44</v>
      </c>
      <c r="K18" s="9">
        <v>3.1160000000000001</v>
      </c>
      <c r="L18" s="9">
        <v>855.40260000000001</v>
      </c>
      <c r="M18" s="5"/>
      <c r="N18" s="4"/>
      <c r="O18" s="5"/>
      <c r="P18" s="5"/>
      <c r="Q18" s="4"/>
      <c r="R18" s="4"/>
      <c r="S18" s="5"/>
      <c r="T18" s="4"/>
      <c r="U18" s="4"/>
      <c r="AD18" s="7">
        <v>43522</v>
      </c>
    </row>
    <row r="19" spans="1:30" x14ac:dyDescent="0.35">
      <c r="A19" s="5" t="s">
        <v>41</v>
      </c>
      <c r="B19" s="7">
        <v>43552</v>
      </c>
      <c r="C19" s="8">
        <v>0.56939814814814815</v>
      </c>
      <c r="D19" s="5" t="s">
        <v>42</v>
      </c>
      <c r="E19" s="9">
        <v>2.363</v>
      </c>
      <c r="F19" s="9">
        <v>32.5242</v>
      </c>
      <c r="G19" s="9" t="s">
        <v>43</v>
      </c>
      <c r="H19" s="9">
        <v>3.5960000000000001</v>
      </c>
      <c r="I19" s="9">
        <v>2719.7044999999998</v>
      </c>
      <c r="J19" s="9" t="s">
        <v>44</v>
      </c>
      <c r="K19" s="9">
        <v>3.1160000000000001</v>
      </c>
      <c r="L19" s="9">
        <v>860.63279999999997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43522</v>
      </c>
    </row>
    <row r="20" spans="1:30" x14ac:dyDescent="0.35">
      <c r="A20" s="27" t="s">
        <v>55</v>
      </c>
      <c r="B20" s="28">
        <v>43552</v>
      </c>
      <c r="C20" s="29">
        <v>0.57283564814814814</v>
      </c>
      <c r="D20" s="27" t="s">
        <v>42</v>
      </c>
      <c r="E20" s="30">
        <v>2.37</v>
      </c>
      <c r="F20" s="30">
        <v>16.663499999999999</v>
      </c>
      <c r="G20" s="30" t="s">
        <v>43</v>
      </c>
      <c r="H20" s="30">
        <v>3.6059999999999999</v>
      </c>
      <c r="I20" s="30">
        <v>3153.9964</v>
      </c>
      <c r="J20" s="30" t="s">
        <v>44</v>
      </c>
      <c r="K20" s="30">
        <v>3.1230000000000002</v>
      </c>
      <c r="L20" s="30">
        <v>697.7885</v>
      </c>
      <c r="O20" s="14">
        <f t="shared" ref="O20:O29" si="3">($O$2/$M$2)*F20</f>
        <v>1.950976542399703</v>
      </c>
      <c r="P20" s="3"/>
      <c r="R20" s="14">
        <f t="shared" ref="R20:R29" si="4">($R$2/$P$2)*I20</f>
        <v>447.27002321774467</v>
      </c>
      <c r="S20" s="3"/>
      <c r="U20" s="14">
        <f t="shared" ref="U20:U26" si="5">($S$2/$U$2)*L20</f>
        <v>1703.6968320681112</v>
      </c>
      <c r="AD20" s="7">
        <v>43522</v>
      </c>
    </row>
    <row r="21" spans="1:30" x14ac:dyDescent="0.35">
      <c r="A21" s="27" t="s">
        <v>56</v>
      </c>
      <c r="B21" s="28">
        <v>43552</v>
      </c>
      <c r="C21" s="29">
        <v>0.57628472222222216</v>
      </c>
      <c r="D21" s="27" t="s">
        <v>42</v>
      </c>
      <c r="E21" s="30">
        <v>2.363</v>
      </c>
      <c r="F21" s="30">
        <v>16.2316</v>
      </c>
      <c r="G21" s="30" t="s">
        <v>43</v>
      </c>
      <c r="H21" s="30">
        <v>3.6</v>
      </c>
      <c r="I21" s="30">
        <v>3759.7062999999998</v>
      </c>
      <c r="J21" s="30" t="s">
        <v>44</v>
      </c>
      <c r="K21" s="30">
        <v>3.1160000000000001</v>
      </c>
      <c r="L21" s="30">
        <v>704.70339999999999</v>
      </c>
      <c r="O21" s="14">
        <f t="shared" si="3"/>
        <v>1.900409328509318</v>
      </c>
      <c r="P21" s="3"/>
      <c r="R21" s="14">
        <f t="shared" si="4"/>
        <v>533.16608861471775</v>
      </c>
      <c r="S21" s="3"/>
      <c r="U21" s="14">
        <f t="shared" si="5"/>
        <v>1720.5800183402664</v>
      </c>
      <c r="AD21" s="7">
        <v>43522</v>
      </c>
    </row>
    <row r="22" spans="1:30" x14ac:dyDescent="0.35">
      <c r="A22" s="27" t="s">
        <v>57</v>
      </c>
      <c r="B22" s="28">
        <v>43552</v>
      </c>
      <c r="C22" s="29">
        <v>0.57973379629629629</v>
      </c>
      <c r="D22" s="27" t="s">
        <v>42</v>
      </c>
      <c r="E22" s="30">
        <v>2.363</v>
      </c>
      <c r="F22" s="30">
        <v>15.6812</v>
      </c>
      <c r="G22" s="30" t="s">
        <v>43</v>
      </c>
      <c r="H22" s="30">
        <v>3.6</v>
      </c>
      <c r="I22" s="30">
        <v>4285.8280000000004</v>
      </c>
      <c r="J22" s="30" t="s">
        <v>44</v>
      </c>
      <c r="K22" s="30">
        <v>3.1160000000000001</v>
      </c>
      <c r="L22" s="30">
        <v>710.14120000000003</v>
      </c>
      <c r="N22" s="14">
        <f>($O$2/$M$2)*F22</f>
        <v>1.8359680353274057</v>
      </c>
      <c r="P22" s="3"/>
      <c r="R22" s="14">
        <f t="shared" si="4"/>
        <v>607.77570610646876</v>
      </c>
      <c r="S22" s="3"/>
      <c r="U22" s="14">
        <f t="shared" si="5"/>
        <v>1733.8567671451262</v>
      </c>
      <c r="AD22" s="7">
        <v>43522</v>
      </c>
    </row>
    <row r="23" spans="1:30" x14ac:dyDescent="0.35">
      <c r="A23" s="27" t="s">
        <v>58</v>
      </c>
      <c r="B23" s="28">
        <v>43552</v>
      </c>
      <c r="C23" s="29">
        <v>0.58317129629629627</v>
      </c>
      <c r="D23" s="27" t="s">
        <v>42</v>
      </c>
      <c r="E23" s="30">
        <v>2.37</v>
      </c>
      <c r="F23" s="30">
        <v>16.098199999999999</v>
      </c>
      <c r="G23" s="30" t="s">
        <v>43</v>
      </c>
      <c r="H23" s="30">
        <v>3.6059999999999999</v>
      </c>
      <c r="I23" s="30">
        <v>4542.3894</v>
      </c>
      <c r="J23" s="30" t="s">
        <v>44</v>
      </c>
      <c r="K23" s="30">
        <v>3.1230000000000002</v>
      </c>
      <c r="L23" s="30">
        <v>724.53599999999994</v>
      </c>
      <c r="O23" s="14">
        <f t="shared" si="3"/>
        <v>1.884790744733033</v>
      </c>
      <c r="P23" s="3"/>
      <c r="R23" s="14">
        <f t="shared" si="4"/>
        <v>644.15882415149156</v>
      </c>
      <c r="S23" s="3"/>
      <c r="U23" s="14">
        <f t="shared" si="5"/>
        <v>1769.0026246051646</v>
      </c>
      <c r="AD23" s="7">
        <v>43522</v>
      </c>
    </row>
    <row r="24" spans="1:30" x14ac:dyDescent="0.35">
      <c r="A24" s="27" t="s">
        <v>59</v>
      </c>
      <c r="B24" s="28">
        <v>43552</v>
      </c>
      <c r="C24" s="29">
        <v>0.5866203703703704</v>
      </c>
      <c r="D24" s="27" t="s">
        <v>42</v>
      </c>
      <c r="E24" s="30">
        <v>2.3660000000000001</v>
      </c>
      <c r="F24" s="30">
        <v>15.7896</v>
      </c>
      <c r="G24" s="30" t="s">
        <v>43</v>
      </c>
      <c r="H24" s="30">
        <v>3.6030000000000002</v>
      </c>
      <c r="I24" s="30">
        <v>5028.9796999999999</v>
      </c>
      <c r="J24" s="30" t="s">
        <v>44</v>
      </c>
      <c r="K24" s="30">
        <v>3.12</v>
      </c>
      <c r="L24" s="30">
        <v>712.36779999999999</v>
      </c>
      <c r="O24" s="14">
        <f t="shared" si="3"/>
        <v>1.8486595981561107</v>
      </c>
      <c r="P24" s="3"/>
      <c r="R24" s="14">
        <f t="shared" si="4"/>
        <v>713.16247132703347</v>
      </c>
      <c r="S24" s="3"/>
      <c r="U24" s="14">
        <f t="shared" si="5"/>
        <v>1739.2931584962059</v>
      </c>
      <c r="AD24" s="7">
        <v>43522</v>
      </c>
    </row>
    <row r="25" spans="1:30" x14ac:dyDescent="0.35">
      <c r="A25" s="27" t="s">
        <v>60</v>
      </c>
      <c r="B25" s="28">
        <v>43552</v>
      </c>
      <c r="C25" s="29">
        <v>0.59006944444444442</v>
      </c>
      <c r="D25" s="27" t="s">
        <v>42</v>
      </c>
      <c r="E25" s="30">
        <v>2.3660000000000001</v>
      </c>
      <c r="F25" s="30">
        <v>16.2178</v>
      </c>
      <c r="G25" s="30" t="s">
        <v>43</v>
      </c>
      <c r="H25" s="30">
        <v>3.6</v>
      </c>
      <c r="I25" s="30">
        <v>3329.5488999999998</v>
      </c>
      <c r="J25" s="30" t="s">
        <v>44</v>
      </c>
      <c r="K25" s="30">
        <v>3.1160000000000001</v>
      </c>
      <c r="L25" s="30">
        <v>690.52859999999998</v>
      </c>
      <c r="O25" s="17">
        <f t="shared" si="3"/>
        <v>1.8987936129462539</v>
      </c>
      <c r="P25" s="3"/>
      <c r="R25" s="17">
        <f t="shared" si="4"/>
        <v>472.16522308256793</v>
      </c>
      <c r="S25" s="3"/>
      <c r="U25" s="17">
        <f t="shared" si="5"/>
        <v>1685.971305449184</v>
      </c>
      <c r="AD25" s="7">
        <v>43522</v>
      </c>
    </row>
    <row r="26" spans="1:30" x14ac:dyDescent="0.35">
      <c r="A26" s="27" t="s">
        <v>61</v>
      </c>
      <c r="B26" s="28">
        <v>43552</v>
      </c>
      <c r="C26" s="29">
        <v>0.59351851851851845</v>
      </c>
      <c r="D26" s="27" t="s">
        <v>42</v>
      </c>
      <c r="E26" s="30">
        <v>2.363</v>
      </c>
      <c r="F26" s="30">
        <v>15.964399999999999</v>
      </c>
      <c r="G26" s="30" t="s">
        <v>43</v>
      </c>
      <c r="H26" s="30">
        <v>3.6</v>
      </c>
      <c r="I26" s="30">
        <v>4255.4350000000004</v>
      </c>
      <c r="J26" s="30" t="s">
        <v>44</v>
      </c>
      <c r="K26" s="30">
        <v>3.12</v>
      </c>
      <c r="L26" s="30">
        <v>699.01599999999996</v>
      </c>
      <c r="O26" s="17">
        <f t="shared" si="3"/>
        <v>1.8691253286215872</v>
      </c>
      <c r="P26" s="3"/>
      <c r="R26" s="17">
        <f t="shared" si="4"/>
        <v>603.46565749143008</v>
      </c>
      <c r="S26" s="3"/>
      <c r="U26" s="17">
        <f t="shared" si="5"/>
        <v>1706.6938546062636</v>
      </c>
      <c r="AD26" s="7">
        <v>43522</v>
      </c>
    </row>
    <row r="27" spans="1:30" x14ac:dyDescent="0.35">
      <c r="A27" s="27" t="s">
        <v>62</v>
      </c>
      <c r="B27" s="28">
        <v>43552</v>
      </c>
      <c r="C27" s="29">
        <v>0.59695601851851854</v>
      </c>
      <c r="D27" s="27" t="s">
        <v>42</v>
      </c>
      <c r="E27" s="30">
        <v>2.37</v>
      </c>
      <c r="F27" s="30">
        <v>15.8362</v>
      </c>
      <c r="G27" s="30" t="s">
        <v>43</v>
      </c>
      <c r="H27" s="30">
        <v>3.6059999999999999</v>
      </c>
      <c r="I27" s="30">
        <v>4576.4369999999999</v>
      </c>
      <c r="J27" s="30" t="s">
        <v>44</v>
      </c>
      <c r="K27" s="30">
        <v>3.1259999999999999</v>
      </c>
      <c r="L27" s="30">
        <v>696.529</v>
      </c>
      <c r="O27" s="17">
        <f t="shared" si="3"/>
        <v>1.8541155652023991</v>
      </c>
      <c r="P27" s="3"/>
      <c r="R27" s="17">
        <f t="shared" si="4"/>
        <v>648.98713367096605</v>
      </c>
      <c r="S27" s="3"/>
      <c r="U27" s="17">
        <f>($S$2/$U$2)*L27</f>
        <v>1700.6216794108377</v>
      </c>
      <c r="AD27" s="7">
        <v>43522</v>
      </c>
    </row>
    <row r="28" spans="1:30" x14ac:dyDescent="0.35">
      <c r="A28" s="27" t="s">
        <v>63</v>
      </c>
      <c r="B28" s="28">
        <v>43552</v>
      </c>
      <c r="C28" s="29">
        <v>0.60040509259259256</v>
      </c>
      <c r="D28" s="27" t="s">
        <v>42</v>
      </c>
      <c r="E28" s="30">
        <v>2.3730000000000002</v>
      </c>
      <c r="F28" s="30">
        <v>15.587</v>
      </c>
      <c r="G28" s="30" t="s">
        <v>43</v>
      </c>
      <c r="H28" s="30">
        <v>3.61</v>
      </c>
      <c r="I28" s="30">
        <v>4973.3685999999998</v>
      </c>
      <c r="J28" s="30" t="s">
        <v>44</v>
      </c>
      <c r="K28" s="30">
        <v>3.1259999999999999</v>
      </c>
      <c r="L28" s="30">
        <v>705.55319999999995</v>
      </c>
      <c r="O28" s="17">
        <f>($O$2/$M$2)*F28</f>
        <v>1.8249390203969256</v>
      </c>
      <c r="P28" s="3"/>
      <c r="R28" s="17">
        <f t="shared" si="4"/>
        <v>705.27622960901363</v>
      </c>
      <c r="S28" s="3"/>
      <c r="U28" s="17">
        <f>($S$2/$U$2)*L28</f>
        <v>1722.6548613161701</v>
      </c>
      <c r="AD28" s="7">
        <v>43522</v>
      </c>
    </row>
    <row r="29" spans="1:30" x14ac:dyDescent="0.35">
      <c r="A29" s="27" t="s">
        <v>64</v>
      </c>
      <c r="B29" s="28">
        <v>43552</v>
      </c>
      <c r="C29" s="29">
        <v>0.60385416666666669</v>
      </c>
      <c r="D29" s="27" t="s">
        <v>42</v>
      </c>
      <c r="E29" s="30">
        <v>2.37</v>
      </c>
      <c r="F29" s="30">
        <v>15.692399999999999</v>
      </c>
      <c r="G29" s="30" t="s">
        <v>43</v>
      </c>
      <c r="H29" s="30">
        <v>3.6030000000000002</v>
      </c>
      <c r="I29" s="30">
        <v>5466.3591999999999</v>
      </c>
      <c r="J29" s="30" t="s">
        <v>44</v>
      </c>
      <c r="K29" s="30">
        <v>3.1230000000000002</v>
      </c>
      <c r="L29" s="30">
        <v>695.70820000000003</v>
      </c>
      <c r="O29" s="17">
        <f t="shared" si="3"/>
        <v>1.8372793407119212</v>
      </c>
      <c r="P29" s="3"/>
      <c r="R29" s="17">
        <f t="shared" si="4"/>
        <v>775.18750696751977</v>
      </c>
      <c r="S29" s="3"/>
      <c r="U29" s="17">
        <f>($S$2/$U$2)*L29</f>
        <v>1698.6176418553873</v>
      </c>
      <c r="AD29" s="7">
        <v>43522</v>
      </c>
    </row>
    <row r="30" spans="1:30" x14ac:dyDescent="0.35">
      <c r="A30" s="5" t="s">
        <v>41</v>
      </c>
      <c r="B30" s="7">
        <v>43552</v>
      </c>
      <c r="C30" s="8">
        <v>0.60730324074074071</v>
      </c>
      <c r="D30" s="5" t="s">
        <v>42</v>
      </c>
      <c r="E30" s="9">
        <v>2.37</v>
      </c>
      <c r="F30" s="9">
        <v>32.500799999999998</v>
      </c>
      <c r="G30" s="9" t="s">
        <v>43</v>
      </c>
      <c r="H30" s="9">
        <v>3.6059999999999999</v>
      </c>
      <c r="I30" s="9">
        <v>2721.3148000000001</v>
      </c>
      <c r="J30" s="9" t="s">
        <v>44</v>
      </c>
      <c r="K30" s="9">
        <v>3.1230000000000002</v>
      </c>
      <c r="L30" s="9">
        <v>855.30939999999998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43522</v>
      </c>
    </row>
    <row r="31" spans="1:30" x14ac:dyDescent="0.35">
      <c r="A31" s="5" t="s">
        <v>41</v>
      </c>
      <c r="B31" s="7">
        <v>43552</v>
      </c>
      <c r="C31" s="8">
        <v>0.61075231481481485</v>
      </c>
      <c r="D31" s="5" t="s">
        <v>42</v>
      </c>
      <c r="E31" s="9">
        <v>2.3660000000000001</v>
      </c>
      <c r="F31" s="9">
        <v>32.256999999999998</v>
      </c>
      <c r="G31" s="9" t="s">
        <v>43</v>
      </c>
      <c r="H31" s="9">
        <v>3.6</v>
      </c>
      <c r="I31" s="9">
        <v>2725.6233999999999</v>
      </c>
      <c r="J31" s="9" t="s">
        <v>44</v>
      </c>
      <c r="K31" s="9">
        <v>3.12</v>
      </c>
      <c r="L31" s="9">
        <v>859.27539999999999</v>
      </c>
      <c r="M31" s="5"/>
      <c r="N31" s="4"/>
      <c r="O31" s="5"/>
      <c r="P31" s="5"/>
      <c r="Q31" s="4"/>
      <c r="R31" s="4"/>
      <c r="S31" s="5"/>
      <c r="T31" s="4"/>
      <c r="U31" s="4"/>
      <c r="AD31" s="7">
        <v>43522</v>
      </c>
    </row>
    <row r="32" spans="1:30" x14ac:dyDescent="0.35">
      <c r="A32" s="5" t="s">
        <v>41</v>
      </c>
      <c r="B32" s="7">
        <v>43552</v>
      </c>
      <c r="C32" s="8">
        <v>0.61420138888888887</v>
      </c>
      <c r="D32" s="5" t="s">
        <v>42</v>
      </c>
      <c r="E32" s="9">
        <v>2.37</v>
      </c>
      <c r="F32" s="9">
        <v>32.319800000000001</v>
      </c>
      <c r="G32" s="9" t="s">
        <v>43</v>
      </c>
      <c r="H32" s="9">
        <v>3.6059999999999999</v>
      </c>
      <c r="I32" s="9">
        <v>2726.6961000000001</v>
      </c>
      <c r="J32" s="9" t="s">
        <v>44</v>
      </c>
      <c r="K32" s="9">
        <v>3.1259999999999999</v>
      </c>
      <c r="L32" s="9">
        <v>853.02520000000004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43522</v>
      </c>
    </row>
    <row r="33" spans="1:30" x14ac:dyDescent="0.35">
      <c r="A33" s="5" t="s">
        <v>41</v>
      </c>
      <c r="B33" s="7">
        <v>43552</v>
      </c>
      <c r="C33" s="8">
        <v>0.617650462962963</v>
      </c>
      <c r="D33" s="5" t="s">
        <v>42</v>
      </c>
      <c r="E33" s="9">
        <v>2.3730000000000002</v>
      </c>
      <c r="F33" s="9">
        <v>23.4055</v>
      </c>
      <c r="G33" s="9" t="s">
        <v>43</v>
      </c>
      <c r="H33" s="9">
        <v>3.6059999999999999</v>
      </c>
      <c r="I33" s="9">
        <v>2684.0275000000001</v>
      </c>
      <c r="J33" s="9" t="s">
        <v>44</v>
      </c>
      <c r="K33" s="9">
        <v>3.1259999999999999</v>
      </c>
      <c r="L33" s="9">
        <v>750.18820000000005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43522</v>
      </c>
    </row>
    <row r="34" spans="1:30" x14ac:dyDescent="0.35">
      <c r="A34" s="27" t="s">
        <v>65</v>
      </c>
      <c r="B34" s="28">
        <v>43552</v>
      </c>
      <c r="C34" s="29">
        <v>0.62109953703703702</v>
      </c>
      <c r="D34" s="27" t="s">
        <v>42</v>
      </c>
      <c r="E34" s="30">
        <v>2.3660000000000001</v>
      </c>
      <c r="F34" s="30">
        <v>16.2638</v>
      </c>
      <c r="G34" s="30" t="s">
        <v>43</v>
      </c>
      <c r="H34" s="30">
        <v>3.6</v>
      </c>
      <c r="I34" s="30">
        <v>3386.7177999999999</v>
      </c>
      <c r="J34" s="30" t="s">
        <v>44</v>
      </c>
      <c r="K34" s="30">
        <v>3.12</v>
      </c>
      <c r="L34" s="30">
        <v>697.68449999999996</v>
      </c>
      <c r="O34" s="19">
        <f t="shared" ref="O34:O42" si="6">($O$2/$M$2)*F34</f>
        <v>1.9041793314898003</v>
      </c>
      <c r="R34" s="19">
        <f t="shared" ref="R34:R43" si="7">($R$2/$P$2)*I34</f>
        <v>480.27237730453629</v>
      </c>
      <c r="U34" s="19">
        <f t="shared" ref="U34:U43" si="8">($S$2/$U$2)*L34</f>
        <v>1703.4429091809682</v>
      </c>
      <c r="AD34" s="7">
        <v>43522</v>
      </c>
    </row>
    <row r="35" spans="1:30" x14ac:dyDescent="0.35">
      <c r="A35" s="27" t="s">
        <v>66</v>
      </c>
      <c r="B35" s="28">
        <v>43552</v>
      </c>
      <c r="C35" s="29">
        <v>0.62454861111111104</v>
      </c>
      <c r="D35" s="27" t="s">
        <v>42</v>
      </c>
      <c r="E35" s="30">
        <v>2.3730000000000002</v>
      </c>
      <c r="F35" s="30">
        <v>16.190999999999999</v>
      </c>
      <c r="G35" s="30" t="s">
        <v>43</v>
      </c>
      <c r="H35" s="30">
        <v>3.61</v>
      </c>
      <c r="I35" s="30">
        <v>3747.9076</v>
      </c>
      <c r="J35" s="30" t="s">
        <v>44</v>
      </c>
      <c r="K35" s="30">
        <v>3.1259999999999999</v>
      </c>
      <c r="L35" s="30">
        <v>688.76760000000002</v>
      </c>
      <c r="O35" s="19">
        <f t="shared" si="6"/>
        <v>1.8956558464904485</v>
      </c>
      <c r="R35" s="19">
        <f t="shared" si="7"/>
        <v>531.49290825758771</v>
      </c>
      <c r="U35" s="19">
        <f t="shared" si="8"/>
        <v>1681.6717073313132</v>
      </c>
      <c r="AD35" s="7">
        <v>43522</v>
      </c>
    </row>
    <row r="36" spans="1:30" x14ac:dyDescent="0.35">
      <c r="A36" s="27" t="s">
        <v>67</v>
      </c>
      <c r="B36" s="28">
        <v>43552</v>
      </c>
      <c r="C36" s="29">
        <v>0.62798611111111113</v>
      </c>
      <c r="D36" s="27" t="s">
        <v>42</v>
      </c>
      <c r="E36" s="30">
        <v>2.363</v>
      </c>
      <c r="F36" s="30">
        <v>15.8108</v>
      </c>
      <c r="G36" s="30" t="s">
        <v>43</v>
      </c>
      <c r="H36" s="30">
        <v>3.6</v>
      </c>
      <c r="I36" s="30">
        <v>4346.1478999999999</v>
      </c>
      <c r="J36" s="30" t="s">
        <v>44</v>
      </c>
      <c r="K36" s="30">
        <v>3.12</v>
      </c>
      <c r="L36" s="30">
        <v>689.99980000000005</v>
      </c>
      <c r="O36" s="19">
        <f t="shared" si="6"/>
        <v>1.8511417119196583</v>
      </c>
      <c r="R36" s="19">
        <f t="shared" si="7"/>
        <v>616.32970543046667</v>
      </c>
      <c r="U36" s="19">
        <f t="shared" si="8"/>
        <v>1684.6802052307116</v>
      </c>
      <c r="AD36" s="7">
        <v>43522</v>
      </c>
    </row>
    <row r="37" spans="1:30" x14ac:dyDescent="0.35">
      <c r="A37" s="27" t="s">
        <v>68</v>
      </c>
      <c r="B37" s="28">
        <v>43552</v>
      </c>
      <c r="C37" s="29">
        <v>0.63143518518518515</v>
      </c>
      <c r="D37" s="27" t="s">
        <v>42</v>
      </c>
      <c r="E37" s="30">
        <v>2.37</v>
      </c>
      <c r="F37" s="30">
        <v>15.5008</v>
      </c>
      <c r="G37" s="30" t="s">
        <v>43</v>
      </c>
      <c r="H37" s="30">
        <v>3.61</v>
      </c>
      <c r="I37" s="30">
        <v>4595.2242999999999</v>
      </c>
      <c r="J37" s="30" t="s">
        <v>44</v>
      </c>
      <c r="K37" s="30">
        <v>3.1259999999999999</v>
      </c>
      <c r="L37" s="30">
        <v>694.9511</v>
      </c>
      <c r="O37" s="19">
        <f t="shared" si="6"/>
        <v>1.8148466521696711</v>
      </c>
      <c r="R37" s="19">
        <f>($R$2/$P$2)*I37</f>
        <v>651.65137136863711</v>
      </c>
      <c r="U37" s="19">
        <f t="shared" si="8"/>
        <v>1696.7691320683116</v>
      </c>
      <c r="AD37" s="7">
        <v>43522</v>
      </c>
    </row>
    <row r="38" spans="1:30" x14ac:dyDescent="0.35">
      <c r="A38" s="27" t="s">
        <v>69</v>
      </c>
      <c r="B38" s="28">
        <v>43552</v>
      </c>
      <c r="C38" s="29">
        <v>0.63488425925925929</v>
      </c>
      <c r="D38" s="27" t="s">
        <v>42</v>
      </c>
      <c r="E38" s="30">
        <v>2.3730000000000002</v>
      </c>
      <c r="F38" s="30">
        <v>15.4095</v>
      </c>
      <c r="G38" s="30" t="s">
        <v>43</v>
      </c>
      <c r="H38" s="30">
        <v>3.61</v>
      </c>
      <c r="I38" s="30">
        <v>4517.5201999999999</v>
      </c>
      <c r="J38" s="30" t="s">
        <v>44</v>
      </c>
      <c r="K38" s="30">
        <v>3.13</v>
      </c>
      <c r="L38" s="30">
        <v>698.63580000000002</v>
      </c>
      <c r="O38" s="19">
        <f t="shared" si="6"/>
        <v>1.8041571716691105</v>
      </c>
      <c r="Q38" s="19">
        <f>($R$2/$P$2)*I38</f>
        <v>640.63210875593597</v>
      </c>
      <c r="U38" s="19">
        <f t="shared" si="8"/>
        <v>1705.7655711284588</v>
      </c>
      <c r="AD38" s="7">
        <v>43522</v>
      </c>
    </row>
    <row r="39" spans="1:30" x14ac:dyDescent="0.35">
      <c r="A39" s="27" t="s">
        <v>70</v>
      </c>
      <c r="B39" s="28">
        <v>43552</v>
      </c>
      <c r="C39" s="29">
        <v>0.63832175925925927</v>
      </c>
      <c r="D39" s="27" t="s">
        <v>42</v>
      </c>
      <c r="E39" s="30">
        <v>2.3730000000000002</v>
      </c>
      <c r="F39" s="30">
        <v>16.0397</v>
      </c>
      <c r="G39" s="30" t="s">
        <v>43</v>
      </c>
      <c r="H39" s="30">
        <v>3.61</v>
      </c>
      <c r="I39" s="30">
        <v>3309.7134999999998</v>
      </c>
      <c r="J39" s="30" t="s">
        <v>44</v>
      </c>
      <c r="K39" s="30">
        <v>3.13</v>
      </c>
      <c r="L39" s="30">
        <v>688.77380000000005</v>
      </c>
      <c r="O39" s="26">
        <f t="shared" si="6"/>
        <v>1.8779415157156969</v>
      </c>
      <c r="R39" s="16">
        <f t="shared" si="7"/>
        <v>469.35235372782381</v>
      </c>
      <c r="U39" s="16">
        <f t="shared" si="8"/>
        <v>1681.6868450418929</v>
      </c>
      <c r="AD39" s="7">
        <v>43522</v>
      </c>
    </row>
    <row r="40" spans="1:30" x14ac:dyDescent="0.35">
      <c r="A40" s="27" t="s">
        <v>71</v>
      </c>
      <c r="B40" s="28">
        <v>43552</v>
      </c>
      <c r="C40" s="29">
        <v>0.64177083333333329</v>
      </c>
      <c r="D40" s="27" t="s">
        <v>42</v>
      </c>
      <c r="E40" s="30">
        <v>2.3759999999999999</v>
      </c>
      <c r="F40" s="30">
        <v>15.8314</v>
      </c>
      <c r="G40" s="30" t="s">
        <v>43</v>
      </c>
      <c r="H40" s="30">
        <v>3.613</v>
      </c>
      <c r="I40" s="30">
        <v>4081.6084000000001</v>
      </c>
      <c r="J40" s="30" t="s">
        <v>44</v>
      </c>
      <c r="K40" s="30">
        <v>3.133</v>
      </c>
      <c r="L40" s="30">
        <v>703.9588</v>
      </c>
      <c r="O40" s="16">
        <f t="shared" si="6"/>
        <v>1.8535535771804639</v>
      </c>
      <c r="R40" s="16">
        <f t="shared" si="7"/>
        <v>578.81520848715672</v>
      </c>
      <c r="U40" s="16">
        <f t="shared" si="8"/>
        <v>1718.7620281309723</v>
      </c>
      <c r="AD40" s="7">
        <v>43522</v>
      </c>
    </row>
    <row r="41" spans="1:30" x14ac:dyDescent="0.35">
      <c r="A41" s="27" t="s">
        <v>72</v>
      </c>
      <c r="B41" s="28">
        <v>43552</v>
      </c>
      <c r="C41" s="29">
        <v>0.64521990740740742</v>
      </c>
      <c r="D41" s="27" t="s">
        <v>42</v>
      </c>
      <c r="E41" s="30">
        <v>2.37</v>
      </c>
      <c r="F41" s="30">
        <v>14.992100000000001</v>
      </c>
      <c r="G41" s="30" t="s">
        <v>43</v>
      </c>
      <c r="H41" s="30">
        <v>3.61</v>
      </c>
      <c r="I41" s="30">
        <v>4293.7593999999999</v>
      </c>
      <c r="J41" s="30" t="s">
        <v>44</v>
      </c>
      <c r="K41" s="30">
        <v>3.1259999999999999</v>
      </c>
      <c r="L41" s="30">
        <v>693.70839999999998</v>
      </c>
      <c r="N41" s="16">
        <f>($O$2/$M$2)*F41</f>
        <v>1.7552876299283218</v>
      </c>
      <c r="R41" s="16">
        <f t="shared" si="7"/>
        <v>608.90046245119663</v>
      </c>
      <c r="U41" s="16">
        <f t="shared" si="8"/>
        <v>1693.7349977235767</v>
      </c>
      <c r="AD41" s="7">
        <v>43522</v>
      </c>
    </row>
    <row r="42" spans="1:30" x14ac:dyDescent="0.35">
      <c r="A42" s="27" t="s">
        <v>73</v>
      </c>
      <c r="B42" s="28">
        <v>43552</v>
      </c>
      <c r="C42" s="29">
        <v>0.6486574074074074</v>
      </c>
      <c r="D42" s="27" t="s">
        <v>42</v>
      </c>
      <c r="E42" s="30">
        <v>2.37</v>
      </c>
      <c r="F42" s="30">
        <v>15.023</v>
      </c>
      <c r="G42" s="30" t="s">
        <v>43</v>
      </c>
      <c r="H42" s="30">
        <v>3.6059999999999999</v>
      </c>
      <c r="I42" s="30">
        <v>4485.3753999999999</v>
      </c>
      <c r="J42" s="30" t="s">
        <v>44</v>
      </c>
      <c r="K42" s="30">
        <v>3.1230000000000002</v>
      </c>
      <c r="L42" s="30">
        <v>694.88959999999997</v>
      </c>
      <c r="O42" s="16">
        <f t="shared" si="6"/>
        <v>1.75890542781953</v>
      </c>
      <c r="R42" s="16">
        <f t="shared" si="7"/>
        <v>636.07363638661752</v>
      </c>
      <c r="U42" s="16">
        <f t="shared" si="8"/>
        <v>1696.6189757456261</v>
      </c>
      <c r="AD42" s="7">
        <v>43522</v>
      </c>
    </row>
    <row r="43" spans="1:30" x14ac:dyDescent="0.35">
      <c r="A43" s="27" t="s">
        <v>74</v>
      </c>
      <c r="B43" s="28">
        <v>43552</v>
      </c>
      <c r="C43" s="29">
        <v>0.65210648148148154</v>
      </c>
      <c r="D43" s="27" t="s">
        <v>42</v>
      </c>
      <c r="E43" s="30">
        <v>2.3660000000000001</v>
      </c>
      <c r="F43" s="30">
        <v>14.8742</v>
      </c>
      <c r="G43" s="30" t="s">
        <v>43</v>
      </c>
      <c r="H43" s="30">
        <v>3.6059999999999999</v>
      </c>
      <c r="I43" s="30">
        <v>4560.8906999999999</v>
      </c>
      <c r="J43" s="30" t="s">
        <v>44</v>
      </c>
      <c r="K43" s="30">
        <v>3.1230000000000002</v>
      </c>
      <c r="L43" s="30">
        <v>699.76739999999995</v>
      </c>
      <c r="O43" s="16">
        <f t="shared" ref="O43" si="9">($O$2/$M$2)*F43</f>
        <v>1.7414837991395362</v>
      </c>
      <c r="R43" s="16">
        <f t="shared" si="7"/>
        <v>646.78250402650929</v>
      </c>
      <c r="U43" s="16">
        <f t="shared" si="8"/>
        <v>1708.5284474658706</v>
      </c>
      <c r="AD43" s="7">
        <v>43522</v>
      </c>
    </row>
    <row r="44" spans="1:30" x14ac:dyDescent="0.35">
      <c r="A44" s="5" t="s">
        <v>41</v>
      </c>
      <c r="B44" s="7">
        <v>43552</v>
      </c>
      <c r="C44" s="8">
        <v>0.65555555555555556</v>
      </c>
      <c r="D44" s="5" t="s">
        <v>42</v>
      </c>
      <c r="E44" s="9">
        <v>2.363</v>
      </c>
      <c r="F44" s="9">
        <v>32.4679</v>
      </c>
      <c r="G44" s="9" t="s">
        <v>43</v>
      </c>
      <c r="H44" s="9">
        <v>3.6030000000000002</v>
      </c>
      <c r="I44" s="9">
        <v>2727.2343999999998</v>
      </c>
      <c r="J44" s="9" t="s">
        <v>44</v>
      </c>
      <c r="K44" s="9">
        <v>3.1230000000000002</v>
      </c>
      <c r="L44" s="9">
        <v>847.83540000000005</v>
      </c>
      <c r="M44" s="5"/>
      <c r="N44" s="4"/>
      <c r="O44" s="4"/>
      <c r="P44" s="5"/>
      <c r="Q44" s="4"/>
      <c r="R44" s="4"/>
      <c r="S44" s="5"/>
      <c r="T44" s="4"/>
      <c r="U44" s="4"/>
      <c r="AD44" s="7">
        <v>43522</v>
      </c>
    </row>
    <row r="45" spans="1:30" x14ac:dyDescent="0.35">
      <c r="A45" s="5" t="s">
        <v>41</v>
      </c>
      <c r="B45" s="7">
        <v>43552</v>
      </c>
      <c r="C45" s="8">
        <v>0.65888888888888886</v>
      </c>
      <c r="D45" s="5" t="s">
        <v>42</v>
      </c>
      <c r="E45" s="9">
        <v>2.39</v>
      </c>
      <c r="F45" s="9">
        <v>67.857799999999997</v>
      </c>
      <c r="G45" s="9" t="s">
        <v>43</v>
      </c>
      <c r="H45" s="9">
        <v>3.63</v>
      </c>
      <c r="I45" s="9">
        <v>5658.9236000000001</v>
      </c>
      <c r="J45" s="9" t="s">
        <v>44</v>
      </c>
      <c r="K45" s="9">
        <v>3.1429999999999998</v>
      </c>
      <c r="L45" s="9">
        <v>1601.8498999999999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43522</v>
      </c>
    </row>
    <row r="46" spans="1:30" x14ac:dyDescent="0.35">
      <c r="A46" s="5" t="s">
        <v>41</v>
      </c>
      <c r="B46" s="7">
        <v>43552</v>
      </c>
      <c r="C46" s="8">
        <v>0.66232638888888895</v>
      </c>
      <c r="D46" s="5" t="s">
        <v>42</v>
      </c>
      <c r="E46" s="9">
        <v>2.3730000000000002</v>
      </c>
      <c r="F46" s="9">
        <v>32.030900000000003</v>
      </c>
      <c r="G46" s="9" t="s">
        <v>43</v>
      </c>
      <c r="H46" s="9">
        <v>3.61</v>
      </c>
      <c r="I46" s="9">
        <v>2712.2345999999998</v>
      </c>
      <c r="J46" s="9" t="s">
        <v>44</v>
      </c>
      <c r="K46" s="9">
        <v>3.13</v>
      </c>
      <c r="L46" s="9">
        <v>850.94420000000002</v>
      </c>
      <c r="M46" s="5"/>
      <c r="N46" s="4"/>
      <c r="O46" s="4"/>
      <c r="P46" s="5"/>
      <c r="Q46" s="4"/>
      <c r="R46" s="4"/>
      <c r="S46" s="5"/>
      <c r="T46" s="4"/>
      <c r="U46" s="4"/>
      <c r="AD46" s="7">
        <v>43522</v>
      </c>
    </row>
    <row r="47" spans="1:30" x14ac:dyDescent="0.35">
      <c r="A47" s="5" t="s">
        <v>41</v>
      </c>
      <c r="B47" s="7">
        <v>43552</v>
      </c>
      <c r="C47" s="8">
        <v>0.66577546296296297</v>
      </c>
      <c r="D47" s="5" t="s">
        <v>42</v>
      </c>
      <c r="E47" s="9">
        <v>2.3660000000000001</v>
      </c>
      <c r="F47" s="9">
        <v>32.1691</v>
      </c>
      <c r="G47" s="9" t="s">
        <v>43</v>
      </c>
      <c r="H47" s="9">
        <v>3.6</v>
      </c>
      <c r="I47" s="9">
        <v>2712.3661999999999</v>
      </c>
      <c r="J47" s="9" t="s">
        <v>44</v>
      </c>
      <c r="K47" s="9">
        <v>3.12</v>
      </c>
      <c r="L47" s="9">
        <v>846.53219999999999</v>
      </c>
      <c r="M47" s="5"/>
      <c r="N47" s="4"/>
      <c r="O47" s="4"/>
      <c r="P47" s="5"/>
      <c r="Q47" s="4"/>
      <c r="R47" s="4"/>
      <c r="S47" s="5"/>
      <c r="T47" s="4"/>
      <c r="U47" s="4"/>
      <c r="AD47" s="7">
        <v>43522</v>
      </c>
    </row>
    <row r="48" spans="1:30" x14ac:dyDescent="0.35">
      <c r="A48" s="27" t="s">
        <v>75</v>
      </c>
      <c r="B48" s="28">
        <v>43552</v>
      </c>
      <c r="C48" s="29">
        <v>0.66922453703703699</v>
      </c>
      <c r="D48" s="27" t="s">
        <v>42</v>
      </c>
      <c r="E48" s="30">
        <v>2.3730000000000002</v>
      </c>
      <c r="F48" s="30">
        <v>16.0718</v>
      </c>
      <c r="G48" s="30" t="s">
        <v>43</v>
      </c>
      <c r="H48" s="30">
        <v>3.613</v>
      </c>
      <c r="I48" s="30">
        <v>3232.3696</v>
      </c>
      <c r="J48" s="30" t="s">
        <v>44</v>
      </c>
      <c r="K48" s="30">
        <v>3.13</v>
      </c>
      <c r="L48" s="30">
        <v>680.65620000000001</v>
      </c>
      <c r="O48" s="22">
        <f t="shared" ref="O48:O57" si="10">($O$2/$M$2)*F48</f>
        <v>1.881699810612389</v>
      </c>
      <c r="R48" s="22">
        <f t="shared" ref="R48:R57" si="11">($R$2/$P$2)*I48</f>
        <v>458.38417128197489</v>
      </c>
      <c r="U48" s="22">
        <f>($S$2/$U$2)*L48</f>
        <v>1661.8671870739038</v>
      </c>
      <c r="AD48" s="7">
        <v>43522</v>
      </c>
    </row>
    <row r="49" spans="1:30" x14ac:dyDescent="0.35">
      <c r="A49" s="27" t="s">
        <v>76</v>
      </c>
      <c r="B49" s="28">
        <v>43552</v>
      </c>
      <c r="C49" s="29">
        <v>0.67267361111111112</v>
      </c>
      <c r="D49" s="27" t="s">
        <v>42</v>
      </c>
      <c r="E49" s="30">
        <v>2.37</v>
      </c>
      <c r="F49" s="30">
        <v>15.6595</v>
      </c>
      <c r="G49" s="30" t="s">
        <v>43</v>
      </c>
      <c r="H49" s="30">
        <v>3.6030000000000002</v>
      </c>
      <c r="I49" s="30">
        <v>3517.8876</v>
      </c>
      <c r="J49" s="30" t="s">
        <v>44</v>
      </c>
      <c r="K49" s="30">
        <v>3.1230000000000002</v>
      </c>
      <c r="L49" s="30">
        <v>692.73220000000003</v>
      </c>
      <c r="O49" s="22">
        <f t="shared" si="10"/>
        <v>1.8334273811449064</v>
      </c>
      <c r="R49" s="22">
        <f t="shared" si="11"/>
        <v>498.8736412411302</v>
      </c>
      <c r="U49" s="22">
        <f>($S$2/$U$2)*L49</f>
        <v>1691.3515407771456</v>
      </c>
      <c r="AD49" s="7">
        <v>43522</v>
      </c>
    </row>
    <row r="50" spans="1:30" x14ac:dyDescent="0.35">
      <c r="A50" s="27" t="s">
        <v>77</v>
      </c>
      <c r="B50" s="28">
        <v>43552</v>
      </c>
      <c r="C50" s="29">
        <v>0.67612268518518526</v>
      </c>
      <c r="D50" s="27" t="s">
        <v>42</v>
      </c>
      <c r="E50" s="30">
        <v>2.37</v>
      </c>
      <c r="F50" s="30">
        <v>15.3986</v>
      </c>
      <c r="G50" s="30" t="s">
        <v>43</v>
      </c>
      <c r="H50" s="30">
        <v>3.61</v>
      </c>
      <c r="I50" s="30">
        <v>3649.3933999999999</v>
      </c>
      <c r="J50" s="30" t="s">
        <v>44</v>
      </c>
      <c r="K50" s="30">
        <v>3.1259999999999999</v>
      </c>
      <c r="L50" s="30">
        <v>699.22519999999997</v>
      </c>
      <c r="O50" s="22">
        <f t="shared" si="10"/>
        <v>1.8028809905359657</v>
      </c>
      <c r="R50" s="22">
        <f t="shared" si="11"/>
        <v>517.52255352881321</v>
      </c>
      <c r="U50" s="22">
        <f>($S$2/$U$2)*L50</f>
        <v>1707.2046302600163</v>
      </c>
      <c r="AD50" s="7">
        <v>43522</v>
      </c>
    </row>
    <row r="51" spans="1:30" x14ac:dyDescent="0.35">
      <c r="A51" s="27" t="s">
        <v>78</v>
      </c>
      <c r="B51" s="28">
        <v>43552</v>
      </c>
      <c r="C51" s="29">
        <v>0.67957175925925928</v>
      </c>
      <c r="D51" s="27" t="s">
        <v>42</v>
      </c>
      <c r="E51" s="30">
        <v>2.3730000000000002</v>
      </c>
      <c r="F51" s="30">
        <v>15.2988</v>
      </c>
      <c r="G51" s="30" t="s">
        <v>43</v>
      </c>
      <c r="H51" s="30">
        <v>3.613</v>
      </c>
      <c r="I51" s="30">
        <v>3797.3883999999998</v>
      </c>
      <c r="J51" s="30" t="s">
        <v>44</v>
      </c>
      <c r="K51" s="30">
        <v>3.133</v>
      </c>
      <c r="L51" s="30">
        <v>699.35180000000003</v>
      </c>
      <c r="O51" s="22">
        <f t="shared" si="10"/>
        <v>1.7911963229132282</v>
      </c>
      <c r="R51" s="22">
        <f t="shared" si="11"/>
        <v>538.50980864619703</v>
      </c>
      <c r="U51" s="22">
        <f>($S$2/$U$2)*L51</f>
        <v>1707.5137325437884</v>
      </c>
      <c r="AD51" s="7">
        <v>43522</v>
      </c>
    </row>
    <row r="52" spans="1:30" x14ac:dyDescent="0.35">
      <c r="A52" s="27" t="s">
        <v>79</v>
      </c>
      <c r="B52" s="28">
        <v>43552</v>
      </c>
      <c r="C52" s="29">
        <v>0.6830208333333333</v>
      </c>
      <c r="D52" s="27" t="s">
        <v>42</v>
      </c>
      <c r="E52" s="30">
        <v>2.3660000000000001</v>
      </c>
      <c r="F52" s="30">
        <v>15.1546</v>
      </c>
      <c r="G52" s="30" t="s">
        <v>43</v>
      </c>
      <c r="H52" s="30">
        <v>3.6030000000000002</v>
      </c>
      <c r="I52" s="30">
        <v>4076.6314000000002</v>
      </c>
      <c r="J52" s="30" t="s">
        <v>44</v>
      </c>
      <c r="K52" s="30">
        <v>3.1230000000000002</v>
      </c>
      <c r="L52" s="30">
        <v>683.39099999999996</v>
      </c>
      <c r="O52" s="22">
        <f t="shared" si="10"/>
        <v>1.7743132660875891</v>
      </c>
      <c r="R52" s="22">
        <f t="shared" si="11"/>
        <v>578.10941728664852</v>
      </c>
      <c r="T52" s="22">
        <f>($S$2/$U$2)*L52</f>
        <v>1668.5443823792718</v>
      </c>
      <c r="AD52" s="7">
        <v>43522</v>
      </c>
    </row>
    <row r="53" spans="1:30" x14ac:dyDescent="0.35">
      <c r="A53" s="27" t="s">
        <v>80</v>
      </c>
      <c r="B53" s="28">
        <v>43552</v>
      </c>
      <c r="C53" s="29">
        <v>0.68646990740740732</v>
      </c>
      <c r="D53" s="27" t="s">
        <v>42</v>
      </c>
      <c r="E53" s="30">
        <v>2.3660000000000001</v>
      </c>
      <c r="F53" s="30">
        <v>15.882999999999999</v>
      </c>
      <c r="G53" s="30" t="s">
        <v>43</v>
      </c>
      <c r="H53" s="30">
        <v>3.6059999999999999</v>
      </c>
      <c r="I53" s="30">
        <v>3236.9492</v>
      </c>
      <c r="J53" s="30" t="s">
        <v>44</v>
      </c>
      <c r="K53" s="30">
        <v>3.1230000000000002</v>
      </c>
      <c r="L53" s="30">
        <v>694.4307</v>
      </c>
      <c r="O53" s="24">
        <f t="shared" si="10"/>
        <v>1.8595949484162679</v>
      </c>
      <c r="R53" s="24">
        <f t="shared" si="11"/>
        <v>459.03360696247466</v>
      </c>
      <c r="U53" s="24">
        <f t="shared" ref="U52:U57" si="12">($S$2/$U$2)*L53</f>
        <v>1695.4985410061083</v>
      </c>
      <c r="AD53" s="7">
        <v>43522</v>
      </c>
    </row>
    <row r="54" spans="1:30" x14ac:dyDescent="0.35">
      <c r="A54" s="27" t="s">
        <v>81</v>
      </c>
      <c r="B54" s="28">
        <v>43552</v>
      </c>
      <c r="C54" s="29">
        <v>0.68991898148148145</v>
      </c>
      <c r="D54" s="27" t="s">
        <v>42</v>
      </c>
      <c r="E54" s="30">
        <v>2.3660000000000001</v>
      </c>
      <c r="F54" s="30">
        <v>15.2912</v>
      </c>
      <c r="G54" s="30" t="s">
        <v>43</v>
      </c>
      <c r="H54" s="30">
        <v>3.6030000000000002</v>
      </c>
      <c r="I54" s="30">
        <v>3573.1810999999998</v>
      </c>
      <c r="J54" s="30" t="s">
        <v>44</v>
      </c>
      <c r="K54" s="30">
        <v>3.1230000000000002</v>
      </c>
      <c r="L54" s="30">
        <v>697.19110000000001</v>
      </c>
      <c r="N54" s="24">
        <f>($O$2/$M$2)*F54</f>
        <v>1.7903065085451639</v>
      </c>
      <c r="R54" s="24">
        <f t="shared" si="11"/>
        <v>506.71484392252523</v>
      </c>
      <c r="U54" s="24">
        <f t="shared" si="12"/>
        <v>1702.2382404067732</v>
      </c>
      <c r="AD54" s="7">
        <v>43522</v>
      </c>
    </row>
    <row r="55" spans="1:30" x14ac:dyDescent="0.35">
      <c r="A55" s="27" t="s">
        <v>82</v>
      </c>
      <c r="B55" s="28">
        <v>43552</v>
      </c>
      <c r="C55" s="29">
        <v>0.69336805555555558</v>
      </c>
      <c r="D55" s="27" t="s">
        <v>42</v>
      </c>
      <c r="E55" s="30">
        <v>2.3730000000000002</v>
      </c>
      <c r="F55" s="30">
        <v>15.509</v>
      </c>
      <c r="G55" s="30" t="s">
        <v>43</v>
      </c>
      <c r="H55" s="30">
        <v>3.61</v>
      </c>
      <c r="I55" s="30">
        <v>3804.4796000000001</v>
      </c>
      <c r="J55" s="30" t="s">
        <v>44</v>
      </c>
      <c r="K55" s="30">
        <v>3.1259999999999999</v>
      </c>
      <c r="L55" s="30">
        <v>703.50599999999997</v>
      </c>
      <c r="O55" s="24">
        <f t="shared" si="10"/>
        <v>1.8158067150404773</v>
      </c>
      <c r="R55" s="24">
        <f t="shared" si="11"/>
        <v>539.51541575108843</v>
      </c>
      <c r="U55" s="24">
        <f t="shared" si="12"/>
        <v>1717.6564869454119</v>
      </c>
      <c r="AD55" s="7">
        <v>43522</v>
      </c>
    </row>
    <row r="56" spans="1:30" x14ac:dyDescent="0.35">
      <c r="A56" s="27" t="s">
        <v>83</v>
      </c>
      <c r="B56" s="28">
        <v>43552</v>
      </c>
      <c r="C56" s="29">
        <v>0.69680555555555557</v>
      </c>
      <c r="D56" s="27" t="s">
        <v>42</v>
      </c>
      <c r="E56" s="30">
        <v>2.37</v>
      </c>
      <c r="F56" s="30">
        <v>15.221500000000001</v>
      </c>
      <c r="G56" s="30" t="s">
        <v>43</v>
      </c>
      <c r="H56" s="30">
        <v>3.61</v>
      </c>
      <c r="I56" s="30">
        <v>3927.2797</v>
      </c>
      <c r="J56" s="30" t="s">
        <v>44</v>
      </c>
      <c r="K56" s="30">
        <v>3.1259999999999999</v>
      </c>
      <c r="L56" s="30">
        <v>708.72460000000001</v>
      </c>
      <c r="O56" s="24">
        <f t="shared" si="10"/>
        <v>1.7821459741433121</v>
      </c>
      <c r="R56" s="24">
        <f t="shared" si="11"/>
        <v>556.92976777068532</v>
      </c>
      <c r="U56" s="24">
        <f t="shared" si="12"/>
        <v>1730.3980444342938</v>
      </c>
      <c r="AD56" s="7">
        <v>43522</v>
      </c>
    </row>
    <row r="57" spans="1:30" x14ac:dyDescent="0.35">
      <c r="A57" s="27" t="s">
        <v>84</v>
      </c>
      <c r="B57" s="28">
        <v>43552</v>
      </c>
      <c r="C57" s="29">
        <v>0.70025462962962959</v>
      </c>
      <c r="D57" s="27" t="s">
        <v>42</v>
      </c>
      <c r="E57" s="30">
        <v>2.3730000000000002</v>
      </c>
      <c r="F57" s="30">
        <v>15.1594</v>
      </c>
      <c r="G57" s="30" t="s">
        <v>43</v>
      </c>
      <c r="H57" s="30">
        <v>3.61</v>
      </c>
      <c r="I57" s="30">
        <v>4301.8941000000004</v>
      </c>
      <c r="J57" s="30" t="s">
        <v>44</v>
      </c>
      <c r="K57" s="30">
        <v>3.13</v>
      </c>
      <c r="L57" s="30">
        <v>694.50319999999999</v>
      </c>
      <c r="M57" s="3"/>
      <c r="N57" s="2"/>
      <c r="O57" s="24">
        <f t="shared" si="10"/>
        <v>1.7748752541095243</v>
      </c>
      <c r="P57" s="3"/>
      <c r="Q57" s="2"/>
      <c r="R57" s="24">
        <f t="shared" si="11"/>
        <v>610.05404888454507</v>
      </c>
      <c r="S57" s="3"/>
      <c r="T57" s="24">
        <f>($S$2/$U$2)*L57</f>
        <v>1695.6755545572416</v>
      </c>
      <c r="AD57" s="7">
        <v>43522</v>
      </c>
    </row>
    <row r="58" spans="1:30" x14ac:dyDescent="0.35">
      <c r="A58" s="5" t="s">
        <v>41</v>
      </c>
      <c r="B58" s="7">
        <v>43552</v>
      </c>
      <c r="C58" s="8">
        <v>0.70370370370370372</v>
      </c>
      <c r="D58" s="5" t="s">
        <v>42</v>
      </c>
      <c r="E58" s="9">
        <v>2.3730000000000002</v>
      </c>
      <c r="F58" s="9">
        <v>32.423900000000003</v>
      </c>
      <c r="G58" s="9" t="s">
        <v>43</v>
      </c>
      <c r="H58" s="9">
        <v>3.61</v>
      </c>
      <c r="I58" s="9">
        <v>2713.2134000000001</v>
      </c>
      <c r="J58" s="9" t="s">
        <v>44</v>
      </c>
      <c r="K58" s="9">
        <v>3.13</v>
      </c>
      <c r="L58" s="9">
        <v>845.55719999999997</v>
      </c>
      <c r="AD58" s="7">
        <v>43522</v>
      </c>
    </row>
    <row r="59" spans="1:30" x14ac:dyDescent="0.35">
      <c r="A59" s="5" t="s">
        <v>41</v>
      </c>
      <c r="B59" s="7">
        <v>43552</v>
      </c>
      <c r="C59" s="8">
        <v>0.70715277777777785</v>
      </c>
      <c r="D59" s="5" t="s">
        <v>42</v>
      </c>
      <c r="E59" s="9">
        <v>2.3660000000000001</v>
      </c>
      <c r="F59" s="9">
        <v>32.228000000000002</v>
      </c>
      <c r="G59" s="9" t="s">
        <v>43</v>
      </c>
      <c r="H59" s="9">
        <v>3.6030000000000002</v>
      </c>
      <c r="I59" s="9">
        <v>2722.2156</v>
      </c>
      <c r="J59" s="9" t="s">
        <v>44</v>
      </c>
      <c r="K59" s="9">
        <v>3.12</v>
      </c>
      <c r="L59" s="9">
        <v>853.25199999999995</v>
      </c>
    </row>
    <row r="60" spans="1:30" x14ac:dyDescent="0.35">
      <c r="A60" s="5" t="s">
        <v>41</v>
      </c>
      <c r="B60" s="7">
        <v>43552</v>
      </c>
      <c r="C60" s="8">
        <v>0.71059027777777783</v>
      </c>
      <c r="D60" s="5" t="s">
        <v>42</v>
      </c>
      <c r="E60" s="9">
        <v>2.3660000000000001</v>
      </c>
      <c r="F60" s="9">
        <v>32.590499999999999</v>
      </c>
      <c r="G60" s="9" t="s">
        <v>43</v>
      </c>
      <c r="H60" s="9">
        <v>3.6030000000000002</v>
      </c>
      <c r="I60" s="9">
        <v>2731.3303999999998</v>
      </c>
      <c r="J60" s="9" t="s">
        <v>44</v>
      </c>
      <c r="K60" s="9">
        <v>3.1230000000000002</v>
      </c>
      <c r="L60" s="9">
        <v>850.71879999999999</v>
      </c>
    </row>
    <row r="61" spans="1:30" x14ac:dyDescent="0.35">
      <c r="A61" s="5" t="s">
        <v>41</v>
      </c>
      <c r="B61" s="7">
        <v>43552</v>
      </c>
      <c r="C61" s="8">
        <v>0.71402777777777782</v>
      </c>
      <c r="D61" s="5" t="s">
        <v>42</v>
      </c>
      <c r="E61" s="9">
        <v>2.37</v>
      </c>
      <c r="F61" s="9">
        <v>32.284599999999998</v>
      </c>
      <c r="G61" s="9" t="s">
        <v>43</v>
      </c>
      <c r="H61" s="9">
        <v>3.6059999999999999</v>
      </c>
      <c r="I61" s="9">
        <v>2722.6493999999998</v>
      </c>
      <c r="J61" s="9" t="s">
        <v>44</v>
      </c>
      <c r="K61" s="9">
        <v>3.1230000000000002</v>
      </c>
      <c r="L61" s="9">
        <v>851.46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2020-04-20T13:07:22Z</dcterms:modified>
</cp:coreProperties>
</file>