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38391A17-8C43-4090-9B9C-15191315ACE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7" i="1" s="1"/>
  <c r="O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Q24" i="1"/>
  <c r="U54" i="1"/>
  <c r="U7" i="1"/>
  <c r="U6" i="1"/>
  <c r="O11" i="1"/>
  <c r="O23" i="1"/>
  <c r="N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T28" i="1"/>
  <c r="U36" i="1"/>
  <c r="U40" i="1"/>
  <c r="U48" i="1"/>
  <c r="U52" i="1"/>
  <c r="U56" i="1"/>
  <c r="N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N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Q15" i="1"/>
  <c r="Q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<sst xmlns="http://schemas.openxmlformats.org/spreadsheetml/2006/main" count="281" uniqueCount="85">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</sst>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51" zoomScale="70" zoomScaleNormal="70" workbookViewId="0">
      <selection activeCell="N56" sqref="N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43552</v>
      </c>
      <c r="C2" s="8">
        <v>0.70370370370370372</v>
      </c>
      <c r="D2" s="5" t="s">
        <v>42</v>
      </c>
      <c r="E2" s="9">
        <v>2.3730000000000002</v>
      </c>
      <c r="F2" s="9">
        <v>32.423900000000003</v>
      </c>
      <c r="G2" s="9" t="s">
        <v>43</v>
      </c>
      <c r="H2" s="9">
        <v>3.61</v>
      </c>
      <c r="I2" s="9">
        <v>2713.2134000000001</v>
      </c>
      <c r="J2" s="9" t="s">
        <v>44</v>
      </c>
      <c r="K2" s="9">
        <v>3.13</v>
      </c>
      <c r="L2" s="9">
        <v>845.55719999999997</v>
      </c>
      <c r="M2" s="4">
        <f>AVERAGE(F2:F5,F16:F19,F30:F33,F44:F47,F58:F61)</f>
        <v>32.299354999999991</v>
      </c>
      <c r="N2" s="4">
        <f>STDEV(F2:F5,F16:F19,F30:F33,F44:F47,G58:G61)</f>
        <v>0.1473680963890531</v>
      </c>
      <c r="O2" s="4">
        <v>3.9420000000000002</v>
      </c>
      <c r="P2" s="4">
        <f>AVERAGE(I2:I5,I16:I19,I30:I33,I44:I47,I58:I61)</f>
        <v>2711.3098049999999</v>
      </c>
      <c r="Q2" s="4">
        <f>STDEV(I2:I5,I16:I19,I30:I33,I44:I47,I58:I61)</f>
        <v>13.148784579871496</v>
      </c>
      <c r="R2" s="4">
        <v>407.1</v>
      </c>
      <c r="S2" s="4">
        <f>AVERAGE(L2:L5,L16:L19,L30:L33,L44:L47,L58:L61)</f>
        <v>843.84861500000011</v>
      </c>
      <c r="T2" s="4">
        <f>STDEV(L2:L5,L16:L19,L30:L33,L44:L47,L58:L61)</f>
        <v>7.9070071000530522</v>
      </c>
      <c r="U2" s="4">
        <v>364</v>
      </c>
      <c r="AD2" s="7">
        <v>43529</v>
      </c>
      <c r="AE2" s="6">
        <f>(N2/M2)^2</f>
        <v>2.0817052985094821E-5</v>
      </c>
      <c r="AF2" s="6">
        <f>(T2/S2)^2</f>
        <v>8.7800132982164268E-5</v>
      </c>
      <c r="AG2" s="6">
        <f>(T2/S2)^2</f>
        <v>8.7800132982164268E-5</v>
      </c>
    </row>
    <row r="3" spans="1:33" x14ac:dyDescent="0.35">
      <c r="A3" s="5" t="s">
        <v>41</v>
      </c>
      <c r="B3" s="7">
        <v>43552</v>
      </c>
      <c r="C3" s="8">
        <v>0.70715277777777785</v>
      </c>
      <c r="D3" s="5" t="s">
        <v>42</v>
      </c>
      <c r="E3" s="9">
        <v>2.3660000000000001</v>
      </c>
      <c r="F3" s="9">
        <v>32.228000000000002</v>
      </c>
      <c r="G3" s="9" t="s">
        <v>43</v>
      </c>
      <c r="H3" s="9">
        <v>3.6030000000000002</v>
      </c>
      <c r="I3" s="9">
        <v>2722.2156</v>
      </c>
      <c r="J3" s="9" t="s">
        <v>44</v>
      </c>
      <c r="K3" s="9">
        <v>3.12</v>
      </c>
      <c r="L3" s="9">
        <v>853.25199999999995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43552</v>
      </c>
      <c r="C4" s="8">
        <v>0.71059027777777783</v>
      </c>
      <c r="D4" s="5" t="s">
        <v>42</v>
      </c>
      <c r="E4" s="9">
        <v>2.3660000000000001</v>
      </c>
      <c r="F4" s="9">
        <v>32.590499999999999</v>
      </c>
      <c r="G4" s="9" t="s">
        <v>43</v>
      </c>
      <c r="H4" s="9">
        <v>3.6030000000000002</v>
      </c>
      <c r="I4" s="9">
        <v>2731.3303999999998</v>
      </c>
      <c r="J4" s="9" t="s">
        <v>44</v>
      </c>
      <c r="K4" s="9">
        <v>3.1230000000000002</v>
      </c>
      <c r="L4" s="9">
        <v>850.71879999999999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43552</v>
      </c>
      <c r="C5" s="8">
        <v>0.71402777777777782</v>
      </c>
      <c r="D5" s="5" t="s">
        <v>42</v>
      </c>
      <c r="E5" s="9">
        <v>2.37</v>
      </c>
      <c r="F5" s="9">
        <v>32.284599999999998</v>
      </c>
      <c r="G5" s="9" t="s">
        <v>43</v>
      </c>
      <c r="H5" s="9">
        <v>3.6059999999999999</v>
      </c>
      <c r="I5" s="9">
        <v>2722.6493999999998</v>
      </c>
      <c r="J5" s="9" t="s">
        <v>44</v>
      </c>
      <c r="K5" s="9">
        <v>3.1230000000000002</v>
      </c>
      <c r="L5" s="9">
        <v>851.46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43552</v>
      </c>
      <c r="C6" s="29">
        <v>0.71747685185185184</v>
      </c>
      <c r="D6" s="27" t="s">
        <v>42</v>
      </c>
      <c r="E6" s="30">
        <v>2.37</v>
      </c>
      <c r="F6" s="30">
        <v>15.780200000000001</v>
      </c>
      <c r="G6" s="30" t="s">
        <v>43</v>
      </c>
      <c r="H6" s="30">
        <v>3.613</v>
      </c>
      <c r="I6" s="30">
        <v>3040.4187999999999</v>
      </c>
      <c r="J6" s="30" t="s">
        <v>44</v>
      </c>
      <c r="K6" s="30">
        <v>3.13</v>
      </c>
      <c r="L6" s="30">
        <v>696.38160000000005</v>
      </c>
      <c r="O6" s="10">
        <f>($O$2/$M$2)*F6</f>
        <v>1.9259068300280306</v>
      </c>
      <c r="R6" s="10">
        <f>($R$2/$P$2)*I6</f>
        <v>456.5153311500676</v>
      </c>
      <c r="U6" s="10">
        <f t="shared" ref="U6:U15" si="0">($S$2/$U$2)*L6</f>
        <v>1614.3973864601212</v>
      </c>
      <c r="V6" s="3">
        <v>0</v>
      </c>
      <c r="W6" s="11" t="s">
        <v>33</v>
      </c>
      <c r="X6" s="2">
        <f>SLOPE(O6:O10,$V$6:$V$10)</f>
        <v>-7.2605034992184736E-4</v>
      </c>
      <c r="Y6" s="2">
        <f>RSQ(O6:O10,$V$6:$V$10)</f>
        <v>0.35243667331401857</v>
      </c>
      <c r="Z6" s="2">
        <f>SLOPE($R6:$R10,$V$6:$V$10)</f>
        <v>0.57251758163747368</v>
      </c>
      <c r="AA6" s="2">
        <f>RSQ(R6:R10,$V$6:$V$10)</f>
        <v>0.92251673821716629</v>
      </c>
      <c r="AB6" s="2">
        <f>SLOPE(U6:U10,$V$6:$V$10)</f>
        <v>0.47449793082683756</v>
      </c>
      <c r="AC6" s="2">
        <f>RSQ(U6:U10,$V$6:$V$10)</f>
        <v>0.48775584474423384</v>
      </c>
      <c r="AD6" s="7">
        <v>43109</v>
      </c>
      <c r="AE6" s="2"/>
    </row>
    <row r="7" spans="1:33" x14ac:dyDescent="0.35">
      <c r="A7" s="27" t="s">
        <v>46</v>
      </c>
      <c r="B7" s="28">
        <v>43552</v>
      </c>
      <c r="C7" s="29">
        <v>0.72092592592592597</v>
      </c>
      <c r="D7" s="27" t="s">
        <v>42</v>
      </c>
      <c r="E7" s="30">
        <v>2.3660000000000001</v>
      </c>
      <c r="F7" s="30">
        <v>15.9329</v>
      </c>
      <c r="G7" s="30" t="s">
        <v>43</v>
      </c>
      <c r="H7" s="30">
        <v>3.6030000000000002</v>
      </c>
      <c r="I7" s="30">
        <v>3235.5362</v>
      </c>
      <c r="J7" s="30" t="s">
        <v>44</v>
      </c>
      <c r="K7" s="30">
        <v>3.1230000000000002</v>
      </c>
      <c r="L7" s="30">
        <v>699.70270000000005</v>
      </c>
      <c r="O7" s="10">
        <f>($O$2/$M$2)*F7</f>
        <v>1.9445432207547186</v>
      </c>
      <c r="Q7" s="10">
        <f>($R$2/$P$2)*I7</f>
        <v>485.81198083337449</v>
      </c>
      <c r="U7" s="10">
        <f t="shared" si="0"/>
        <v>1622.0965777658259</v>
      </c>
      <c r="V7" s="3">
        <v>10</v>
      </c>
      <c r="W7" s="13" t="s">
        <v>34</v>
      </c>
      <c r="X7" s="2">
        <f>SLOPE($O11:$O15,$V$6:$V$10)</f>
        <v>-2.3750108941803961E-4</v>
      </c>
      <c r="Y7" s="2">
        <f>RSQ(O11:O15,$V$6:$V$10)</f>
        <v>3.6650356783217174E-2</v>
      </c>
      <c r="Z7" s="2">
        <f>SLOPE($R11:$R15,$V$6:$V$10)</f>
        <v>1.0242896554198815</v>
      </c>
      <c r="AA7" s="2">
        <f>RSQ(R11:R15,$V$6:$V$10)</f>
        <v>0.89832770117998906</v>
      </c>
      <c r="AB7" s="2">
        <f>SLOPE(U11:U15,$V$6:$V$10)</f>
        <v>-0.32115858250112977</v>
      </c>
      <c r="AC7" s="2">
        <f>RSQ(U11:U15,$V$6:$V$10)</f>
        <v>6.9874123370999644E-2</v>
      </c>
      <c r="AD7" s="7">
        <v>43109</v>
      </c>
      <c r="AE7" s="2"/>
    </row>
    <row r="8" spans="1:33" x14ac:dyDescent="0.35">
      <c r="A8" s="27" t="s">
        <v>47</v>
      </c>
      <c r="B8" s="28">
        <v>43552</v>
      </c>
      <c r="C8" s="29">
        <v>0.72436342592592595</v>
      </c>
      <c r="D8" s="27" t="s">
        <v>42</v>
      </c>
      <c r="E8" s="30">
        <v>2.3730000000000002</v>
      </c>
      <c r="F8" s="30">
        <v>15.646800000000001</v>
      </c>
      <c r="G8" s="30" t="s">
        <v>43</v>
      </c>
      <c r="H8" s="30">
        <v>3.61</v>
      </c>
      <c r="I8" s="30">
        <v>3118.7795000000001</v>
      </c>
      <c r="J8" s="30" t="s">
        <v>44</v>
      </c>
      <c r="K8" s="30">
        <v>3.1259999999999999</v>
      </c>
      <c r="L8" s="30">
        <v>694.84760000000006</v>
      </c>
      <c r="O8" s="10">
        <f>($O$2/$M$2)*F8</f>
        <v>1.9096259228705967</v>
      </c>
      <c r="R8" s="10">
        <f t="shared" ref="R6:R15" si="1">($R$2/$P$2)*I8</f>
        <v>468.28109871789451</v>
      </c>
      <c r="U8" s="10">
        <f t="shared" si="0"/>
        <v>1610.8411672969069</v>
      </c>
      <c r="V8" s="3">
        <v>20</v>
      </c>
      <c r="W8" s="15" t="s">
        <v>35</v>
      </c>
      <c r="X8" s="2">
        <f>SLOPE($O20:$O24,$V$6:$V$10)</f>
        <v>8.9947740442495314E-4</v>
      </c>
      <c r="Y8" s="2">
        <f>RSQ(O20:O24,$V$6:$V$10)</f>
        <v>0.99227748672568128</v>
      </c>
      <c r="Z8" s="2">
        <f>SLOPE($R20:$R24,$V$6:$V$10)</f>
        <v>3.5985126994736776</v>
      </c>
      <c r="AA8" s="2">
        <f>RSQ(R20:R24,$V$6:$V$10)</f>
        <v>0.93314556984030506</v>
      </c>
      <c r="AB8" s="2">
        <f>SLOPE($U20:$U24,$V$6:$V$10)</f>
        <v>0.18569306060852114</v>
      </c>
      <c r="AC8" s="2">
        <f>RSQ(U20:U24,$V$6:$V$10)</f>
        <v>0.2035662981049827</v>
      </c>
      <c r="AD8" s="7">
        <v>43109</v>
      </c>
      <c r="AE8" s="2"/>
    </row>
    <row r="9" spans="1:33" x14ac:dyDescent="0.35">
      <c r="A9" s="27" t="s">
        <v>48</v>
      </c>
      <c r="B9" s="28">
        <v>43552</v>
      </c>
      <c r="C9" s="29">
        <v>0.72781250000000008</v>
      </c>
      <c r="D9" s="27" t="s">
        <v>42</v>
      </c>
      <c r="E9" s="30">
        <v>2.37</v>
      </c>
      <c r="F9" s="30">
        <v>15.836600000000001</v>
      </c>
      <c r="G9" s="30" t="s">
        <v>43</v>
      </c>
      <c r="H9" s="30">
        <v>3.6059999999999999</v>
      </c>
      <c r="I9" s="30">
        <v>3186.3328999999999</v>
      </c>
      <c r="J9" s="30" t="s">
        <v>44</v>
      </c>
      <c r="K9" s="30">
        <v>3.1259999999999999</v>
      </c>
      <c r="L9" s="30">
        <v>705.77689999999996</v>
      </c>
      <c r="O9" s="10">
        <f t="shared" ref="O9:O15" si="2">($O$2/$M$2)*F9</f>
        <v>1.932790212064607</v>
      </c>
      <c r="R9" s="10">
        <f t="shared" si="1"/>
        <v>478.42416281528557</v>
      </c>
      <c r="U9" s="10">
        <f t="shared" si="0"/>
        <v>1636.1781856153668</v>
      </c>
      <c r="V9" s="3">
        <v>30</v>
      </c>
      <c r="W9" s="18" t="s">
        <v>36</v>
      </c>
      <c r="X9" s="2">
        <f>SLOPE($O25:$O29,$V$6:$V$10)</f>
        <v>-1.5853746924667656E-3</v>
      </c>
      <c r="Y9" s="2">
        <f>RSQ(O25:O29,$V$6:$V$10)</f>
        <v>0.97603906213136538</v>
      </c>
      <c r="Z9" s="2">
        <f>SLOPE($R25:$R29,$V$6:$V$10)</f>
        <v>8.0404633389359237</v>
      </c>
      <c r="AA9" s="2">
        <f>RSQ(R25:R29,$V$6:$V$10)</f>
        <v>0.96503582971100077</v>
      </c>
      <c r="AB9" s="2">
        <f>SLOPE(U25:U29,$V$6:$V$10)</f>
        <v>0.96105812784502043</v>
      </c>
      <c r="AC9" s="2">
        <f>RSQ(U25:U29,$V$6:$V$10)</f>
        <v>0.94077166380991628</v>
      </c>
      <c r="AD9" s="7">
        <v>43109</v>
      </c>
      <c r="AE9" s="2"/>
    </row>
    <row r="10" spans="1:33" x14ac:dyDescent="0.35">
      <c r="A10" s="27" t="s">
        <v>49</v>
      </c>
      <c r="B10" s="28">
        <v>43552</v>
      </c>
      <c r="C10" s="29">
        <v>0.73125000000000007</v>
      </c>
      <c r="D10" s="27" t="s">
        <v>42</v>
      </c>
      <c r="E10" s="30">
        <v>2.37</v>
      </c>
      <c r="F10" s="30">
        <v>15.530900000000001</v>
      </c>
      <c r="G10" s="30" t="s">
        <v>43</v>
      </c>
      <c r="H10" s="30">
        <v>3.6059999999999999</v>
      </c>
      <c r="I10" s="30">
        <v>3179.7285999999999</v>
      </c>
      <c r="J10" s="30" t="s">
        <v>44</v>
      </c>
      <c r="K10" s="30">
        <v>3.1230000000000002</v>
      </c>
      <c r="L10" s="30">
        <v>703.57839999999999</v>
      </c>
      <c r="O10" s="10">
        <f t="shared" si="2"/>
        <v>1.8954808168769941</v>
      </c>
      <c r="R10" s="10">
        <f t="shared" si="1"/>
        <v>477.43253488510885</v>
      </c>
      <c r="U10" s="10">
        <f t="shared" si="0"/>
        <v>1631.0814790766926</v>
      </c>
      <c r="V10" s="3">
        <v>40</v>
      </c>
      <c r="W10" s="20" t="s">
        <v>37</v>
      </c>
      <c r="X10" s="2">
        <f>SLOPE($O34:$O38,$V$6:$V$10)</f>
        <v>-1.0712132531085228E-3</v>
      </c>
      <c r="Y10" s="2">
        <f>RSQ(O34:O38,$V$6:$V$10)</f>
        <v>0.92823236528627839</v>
      </c>
      <c r="Z10" s="2">
        <f>SLOPE($R34:$R38,$V$6:$V$10)</f>
        <v>5.1453839528308718</v>
      </c>
      <c r="AA10" s="2">
        <f>RSQ(R34:R38,$V$6:$V$10)</f>
        <v>0.94171762655020463</v>
      </c>
      <c r="AB10" s="2">
        <f>SLOPE(U34:U38,$V$6:$V$10)</f>
        <v>0.13321680442955994</v>
      </c>
      <c r="AC10" s="2">
        <f>RSQ(U34:U38,$V$6:$V$10)</f>
        <v>4.6630831360771792E-2</v>
      </c>
      <c r="AD10" s="7">
        <v>43109</v>
      </c>
      <c r="AE10" s="2"/>
    </row>
    <row r="11" spans="1:33" x14ac:dyDescent="0.35">
      <c r="A11" s="27" t="s">
        <v>50</v>
      </c>
      <c r="B11" s="28">
        <v>43552</v>
      </c>
      <c r="C11" s="29">
        <v>0.73469907407407409</v>
      </c>
      <c r="D11" s="27" t="s">
        <v>42</v>
      </c>
      <c r="E11" s="30">
        <v>2.3730000000000002</v>
      </c>
      <c r="F11" s="30">
        <v>15.6128</v>
      </c>
      <c r="G11" s="30" t="s">
        <v>43</v>
      </c>
      <c r="H11" s="30">
        <v>3.61</v>
      </c>
      <c r="I11" s="30">
        <v>3167.6595000000002</v>
      </c>
      <c r="J11" s="30" t="s">
        <v>44</v>
      </c>
      <c r="K11" s="30">
        <v>3.13</v>
      </c>
      <c r="L11" s="30">
        <v>694.39909999999998</v>
      </c>
      <c r="O11" s="12">
        <f t="shared" si="2"/>
        <v>1.9054763663237244</v>
      </c>
      <c r="R11" s="12">
        <f t="shared" si="1"/>
        <v>475.62037361864679</v>
      </c>
      <c r="U11" s="12">
        <f t="shared" si="0"/>
        <v>1609.8014252534247</v>
      </c>
      <c r="V11" s="3"/>
      <c r="W11" s="21" t="s">
        <v>38</v>
      </c>
      <c r="X11" s="2">
        <f>SLOPE($O39:$O43,$V$6:$V$10)</f>
        <v>-2.9149414283969489E-3</v>
      </c>
      <c r="Y11" s="2">
        <f>RSQ(O39:O43,$V$6:$V$10)</f>
        <v>0.94646445779553534</v>
      </c>
      <c r="Z11" s="2">
        <f>SLOPE($R39:$R43,$V$6:$V$10)</f>
        <v>2.562930800856968</v>
      </c>
      <c r="AA11" s="2">
        <f>RSQ(R39:R43,$V$6:$V$10)</f>
        <v>0.97330497252635273</v>
      </c>
      <c r="AB11" s="2">
        <f>SLOPE($U39:$U43,$V$6:$V$10)</f>
        <v>0.24148675461183075</v>
      </c>
      <c r="AC11" s="2">
        <f>RSQ(U39:U43,$V$6:$V$10)</f>
        <v>0.19093052570203109</v>
      </c>
      <c r="AD11" s="7">
        <v>43109</v>
      </c>
      <c r="AE11" s="2"/>
    </row>
    <row r="12" spans="1:33" x14ac:dyDescent="0.35">
      <c r="A12" s="27" t="s">
        <v>51</v>
      </c>
      <c r="B12" s="28">
        <v>43552</v>
      </c>
      <c r="C12" s="29">
        <v>0.73814814814814811</v>
      </c>
      <c r="D12" s="27" t="s">
        <v>42</v>
      </c>
      <c r="E12" s="30">
        <v>2.3660000000000001</v>
      </c>
      <c r="F12" s="30">
        <v>15.579800000000001</v>
      </c>
      <c r="G12" s="30" t="s">
        <v>43</v>
      </c>
      <c r="H12" s="30">
        <v>3.6030000000000002</v>
      </c>
      <c r="I12" s="30">
        <v>3274.7186000000002</v>
      </c>
      <c r="J12" s="30" t="s">
        <v>44</v>
      </c>
      <c r="K12" s="30">
        <v>3.1230000000000002</v>
      </c>
      <c r="L12" s="30">
        <v>690.56960000000004</v>
      </c>
      <c r="O12" s="12">
        <f t="shared" si="2"/>
        <v>1.9014488555576428</v>
      </c>
      <c r="R12" s="12">
        <f t="shared" si="1"/>
        <v>491.69517242239323</v>
      </c>
      <c r="U12" s="12">
        <f t="shared" si="0"/>
        <v>1600.923627805231</v>
      </c>
      <c r="V12" s="3"/>
      <c r="W12" s="23" t="s">
        <v>39</v>
      </c>
      <c r="X12" s="2">
        <f>SLOPE($O48:$O52,$V$6:$V$10)</f>
        <v>-1.488888785196218E-3</v>
      </c>
      <c r="Y12" s="2">
        <f>RSQ(O48:O52,$V$6:$V$10)</f>
        <v>0.78133491088379914</v>
      </c>
      <c r="Z12" s="2">
        <f>SLOPE($R48:$R52,$V$6:$V$10)</f>
        <v>1.7068654942587791</v>
      </c>
      <c r="AA12" s="2">
        <f>RSQ(R48:R52,$V$6:$V$10)</f>
        <v>0.89188377779238093</v>
      </c>
      <c r="AB12" s="2">
        <f>SLOPE(U48:U52,$V$6:$V$10)</f>
        <v>-8.3689381872252402E-2</v>
      </c>
      <c r="AC12" s="2">
        <f>RSQ(U48:U52,$V$6:$V$10)</f>
        <v>1.6769064048241945E-2</v>
      </c>
      <c r="AD12" s="7">
        <v>43109</v>
      </c>
      <c r="AE12" s="2"/>
    </row>
    <row r="13" spans="1:33" x14ac:dyDescent="0.35">
      <c r="A13" s="27" t="s">
        <v>52</v>
      </c>
      <c r="B13" s="28">
        <v>43552</v>
      </c>
      <c r="C13" s="29">
        <v>0.7415856481481482</v>
      </c>
      <c r="D13" s="27" t="s">
        <v>42</v>
      </c>
      <c r="E13" s="30">
        <v>2.3730000000000002</v>
      </c>
      <c r="F13" s="30">
        <v>15.254200000000001</v>
      </c>
      <c r="G13" s="30" t="s">
        <v>43</v>
      </c>
      <c r="H13" s="30">
        <v>3.61</v>
      </c>
      <c r="I13" s="30">
        <v>3274.6705999999999</v>
      </c>
      <c r="J13" s="30" t="s">
        <v>44</v>
      </c>
      <c r="K13" s="30">
        <v>3.13</v>
      </c>
      <c r="L13" s="30">
        <v>708.33519999999999</v>
      </c>
      <c r="O13" s="12">
        <f t="shared" si="2"/>
        <v>1.8617107493323017</v>
      </c>
      <c r="R13" s="12">
        <f t="shared" si="1"/>
        <v>491.68796527846445</v>
      </c>
      <c r="U13" s="12">
        <f t="shared" si="0"/>
        <v>1642.1090040542529</v>
      </c>
      <c r="V13" s="3"/>
      <c r="W13" s="25" t="s">
        <v>40</v>
      </c>
      <c r="X13" s="2">
        <f>SLOPE($O53:$O57,$V$6:$V$10)</f>
        <v>-3.7192928642515791E-3</v>
      </c>
      <c r="Y13" s="2">
        <f>RSQ(O53:O57,$V$6:$V$10)</f>
        <v>0.87692613785226303</v>
      </c>
      <c r="Z13" s="2">
        <f>SLOPE($R53:$R57,$V$6:$V$10)</f>
        <v>1.4128473550074458</v>
      </c>
      <c r="AA13" s="2">
        <f>RSQ(R53:R57,$V$6:$V$10)</f>
        <v>0.91413058732888908</v>
      </c>
      <c r="AB13" s="2">
        <f>SLOPE(U53:U57,$V$6:$V$10)</f>
        <v>0.53831977799977726</v>
      </c>
      <c r="AC13" s="2">
        <f>RSQ(U53:U57,$V$6:$V$10)</f>
        <v>0.17160336980323701</v>
      </c>
      <c r="AD13" s="7">
        <v>43109</v>
      </c>
      <c r="AE13" s="2"/>
    </row>
    <row r="14" spans="1:33" x14ac:dyDescent="0.35">
      <c r="A14" s="27" t="s">
        <v>53</v>
      </c>
      <c r="B14" s="28">
        <v>43552</v>
      </c>
      <c r="C14" s="29">
        <v>0.74503472222222233</v>
      </c>
      <c r="D14" s="27" t="s">
        <v>42</v>
      </c>
      <c r="E14" s="30">
        <v>2.37</v>
      </c>
      <c r="F14" s="30">
        <v>15.6568</v>
      </c>
      <c r="G14" s="30" t="s">
        <v>43</v>
      </c>
      <c r="H14" s="30">
        <v>3.61</v>
      </c>
      <c r="I14" s="30">
        <v>3395.0698000000002</v>
      </c>
      <c r="J14" s="30" t="s">
        <v>44</v>
      </c>
      <c r="K14" s="30">
        <v>3.13</v>
      </c>
      <c r="L14" s="30">
        <v>692.47799999999995</v>
      </c>
      <c r="O14" s="12">
        <f t="shared" si="2"/>
        <v>1.9108463806785003</v>
      </c>
      <c r="R14" s="12">
        <f t="shared" si="1"/>
        <v>509.76576451395243</v>
      </c>
      <c r="U14" s="12">
        <f t="shared" si="0"/>
        <v>1605.3478055438738</v>
      </c>
      <c r="AD14" s="7">
        <v>43109</v>
      </c>
    </row>
    <row r="15" spans="1:33" x14ac:dyDescent="0.35">
      <c r="A15" s="27" t="s">
        <v>54</v>
      </c>
      <c r="B15" s="28">
        <v>43552</v>
      </c>
      <c r="C15" s="29">
        <v>0.74848379629629624</v>
      </c>
      <c r="D15" s="27" t="s">
        <v>42</v>
      </c>
      <c r="E15" s="30">
        <v>2.3660000000000001</v>
      </c>
      <c r="F15" s="30">
        <v>15.477</v>
      </c>
      <c r="G15" s="30" t="s">
        <v>43</v>
      </c>
      <c r="H15" s="30">
        <v>3.6030000000000002</v>
      </c>
      <c r="I15" s="30">
        <v>3250.9277000000002</v>
      </c>
      <c r="J15" s="30" t="s">
        <v>44</v>
      </c>
      <c r="K15" s="30">
        <v>3.12</v>
      </c>
      <c r="L15" s="30">
        <v>686.51819999999998</v>
      </c>
      <c r="O15" s="12">
        <f t="shared" si="2"/>
        <v>1.8889025492923937</v>
      </c>
      <c r="Q15" s="12">
        <f>($R$2/$P$2)*I15</f>
        <v>488.12299657876991</v>
      </c>
      <c r="U15" s="12">
        <f t="shared" si="0"/>
        <v>1591.5314072590468</v>
      </c>
      <c r="AD15" s="7">
        <v>43109</v>
      </c>
    </row>
    <row r="16" spans="1:33" x14ac:dyDescent="0.35">
      <c r="A16" s="5" t="s">
        <v>41</v>
      </c>
      <c r="B16" s="7">
        <v>43552</v>
      </c>
      <c r="C16" s="8">
        <v>0.75193287037037038</v>
      </c>
      <c r="D16" s="5" t="s">
        <v>42</v>
      </c>
      <c r="E16" s="9">
        <v>2.3660000000000001</v>
      </c>
      <c r="F16" s="9">
        <v>32.089599999999997</v>
      </c>
      <c r="G16" s="9" t="s">
        <v>43</v>
      </c>
      <c r="H16" s="9">
        <v>3.6059999999999999</v>
      </c>
      <c r="I16" s="9">
        <v>2706.9872</v>
      </c>
      <c r="J16" s="9" t="s">
        <v>44</v>
      </c>
      <c r="K16" s="9">
        <v>3.1230000000000002</v>
      </c>
      <c r="L16" s="9">
        <v>845.92439999999999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43552</v>
      </c>
      <c r="C17" s="8">
        <v>0.75537037037037036</v>
      </c>
      <c r="D17" s="5" t="s">
        <v>42</v>
      </c>
      <c r="E17" s="9">
        <v>2.3660000000000001</v>
      </c>
      <c r="F17" s="9">
        <v>32.366100000000003</v>
      </c>
      <c r="G17" s="9" t="s">
        <v>43</v>
      </c>
      <c r="H17" s="9">
        <v>3.6030000000000002</v>
      </c>
      <c r="I17" s="9">
        <v>2711.7264</v>
      </c>
      <c r="J17" s="9" t="s">
        <v>44</v>
      </c>
      <c r="K17" s="9">
        <v>3.1230000000000002</v>
      </c>
      <c r="L17" s="9">
        <v>846.71079999999995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43552</v>
      </c>
      <c r="C18" s="8">
        <v>0.75880787037037034</v>
      </c>
      <c r="D18" s="5" t="s">
        <v>42</v>
      </c>
      <c r="E18" s="9">
        <v>2.3730000000000002</v>
      </c>
      <c r="F18" s="9">
        <v>32.185200000000002</v>
      </c>
      <c r="G18" s="9" t="s">
        <v>43</v>
      </c>
      <c r="H18" s="9">
        <v>3.61</v>
      </c>
      <c r="I18" s="9">
        <v>2710.2379999999998</v>
      </c>
      <c r="J18" s="9" t="s">
        <v>44</v>
      </c>
      <c r="K18" s="9">
        <v>3.13</v>
      </c>
      <c r="L18" s="9">
        <v>850.00360000000001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43552</v>
      </c>
      <c r="C19" s="8">
        <v>0.76225694444444436</v>
      </c>
      <c r="D19" s="5" t="s">
        <v>42</v>
      </c>
      <c r="E19" s="9">
        <v>2.363</v>
      </c>
      <c r="F19" s="9">
        <v>32.399299999999997</v>
      </c>
      <c r="G19" s="9" t="s">
        <v>43</v>
      </c>
      <c r="H19" s="9">
        <v>3.6030000000000002</v>
      </c>
      <c r="I19" s="9">
        <v>2721.8172</v>
      </c>
      <c r="J19" s="9" t="s">
        <v>44</v>
      </c>
      <c r="K19" s="9">
        <v>3.12</v>
      </c>
      <c r="L19" s="9">
        <v>846.39670000000001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43552</v>
      </c>
      <c r="C20" s="29">
        <v>0.76570601851851849</v>
      </c>
      <c r="D20" s="27" t="s">
        <v>42</v>
      </c>
      <c r="E20" s="30">
        <v>2.3730000000000002</v>
      </c>
      <c r="F20" s="30">
        <v>15.622299999999999</v>
      </c>
      <c r="G20" s="30" t="s">
        <v>43</v>
      </c>
      <c r="H20" s="30">
        <v>3.613</v>
      </c>
      <c r="I20" s="30">
        <v>2800.6433000000002</v>
      </c>
      <c r="J20" s="30" t="s">
        <v>44</v>
      </c>
      <c r="K20" s="30">
        <v>3.13</v>
      </c>
      <c r="L20" s="30">
        <v>703.12379999999996</v>
      </c>
      <c r="O20" s="14">
        <f t="shared" ref="O20:O29" si="3">($O$2/$M$2)*F20</f>
        <v>1.9066358012412328</v>
      </c>
      <c r="P20" s="3"/>
      <c r="R20" s="14">
        <f t="shared" ref="R20:R29" si="4">($R$2/$P$2)*I20</f>
        <v>420.51331991918948</v>
      </c>
      <c r="S20" s="3"/>
      <c r="U20" s="14">
        <f t="shared" ref="U20:U26" si="5">($S$2/$U$2)*L20</f>
        <v>1630.0275956141127</v>
      </c>
      <c r="AD20" s="7">
        <v>43109</v>
      </c>
    </row>
    <row r="21" spans="1:30" x14ac:dyDescent="0.35">
      <c r="A21" s="27" t="s">
        <v>56</v>
      </c>
      <c r="B21" s="28">
        <v>43552</v>
      </c>
      <c r="C21" s="29">
        <v>0.76915509259259263</v>
      </c>
      <c r="D21" s="27" t="s">
        <v>42</v>
      </c>
      <c r="E21" s="30">
        <v>2.3730000000000002</v>
      </c>
      <c r="F21" s="30">
        <v>15.724</v>
      </c>
      <c r="G21" s="30" t="s">
        <v>43</v>
      </c>
      <c r="H21" s="30">
        <v>3.61</v>
      </c>
      <c r="I21" s="30">
        <v>3231.6925999999999</v>
      </c>
      <c r="J21" s="30" t="s">
        <v>44</v>
      </c>
      <c r="K21" s="30">
        <v>3.13</v>
      </c>
      <c r="L21" s="30">
        <v>697.53399999999999</v>
      </c>
      <c r="O21" s="14">
        <f t="shared" si="3"/>
        <v>1.9190478571476124</v>
      </c>
      <c r="P21" s="3"/>
      <c r="R21" s="14">
        <f t="shared" si="4"/>
        <v>485.23486878328174</v>
      </c>
      <c r="S21" s="3"/>
      <c r="U21" s="14">
        <f t="shared" si="5"/>
        <v>1617.0689555368408</v>
      </c>
      <c r="AD21" s="7">
        <v>43109</v>
      </c>
    </row>
    <row r="22" spans="1:30" x14ac:dyDescent="0.35">
      <c r="A22" s="27" t="s">
        <v>57</v>
      </c>
      <c r="B22" s="28">
        <v>43552</v>
      </c>
      <c r="C22" s="29">
        <v>0.77259259259259261</v>
      </c>
      <c r="D22" s="27" t="s">
        <v>42</v>
      </c>
      <c r="E22" s="30">
        <v>2.363</v>
      </c>
      <c r="F22" s="30">
        <v>15.957100000000001</v>
      </c>
      <c r="G22" s="30" t="s">
        <v>43</v>
      </c>
      <c r="H22" s="30">
        <v>3.6</v>
      </c>
      <c r="I22" s="30">
        <v>3358.8096</v>
      </c>
      <c r="J22" s="30" t="s">
        <v>44</v>
      </c>
      <c r="K22" s="30">
        <v>3.12</v>
      </c>
      <c r="L22" s="30">
        <v>702.81700000000001</v>
      </c>
      <c r="N22" s="14">
        <f>($O$2/$M$2)*F22</f>
        <v>1.9474967286498452</v>
      </c>
      <c r="P22" s="3"/>
      <c r="R22" s="14">
        <f t="shared" si="4"/>
        <v>504.32133784136124</v>
      </c>
      <c r="S22" s="3"/>
      <c r="U22" s="14">
        <f t="shared" si="5"/>
        <v>1629.3163517814701</v>
      </c>
      <c r="AD22" s="7">
        <v>43109</v>
      </c>
    </row>
    <row r="23" spans="1:30" x14ac:dyDescent="0.35">
      <c r="A23" s="27" t="s">
        <v>58</v>
      </c>
      <c r="B23" s="28">
        <v>43552</v>
      </c>
      <c r="C23" s="29">
        <v>0.77604166666666663</v>
      </c>
      <c r="D23" s="27" t="s">
        <v>42</v>
      </c>
      <c r="E23" s="30">
        <v>2.37</v>
      </c>
      <c r="F23" s="30">
        <v>15.8508</v>
      </c>
      <c r="G23" s="30" t="s">
        <v>43</v>
      </c>
      <c r="H23" s="30">
        <v>3.61</v>
      </c>
      <c r="I23" s="30">
        <v>3557.1478000000002</v>
      </c>
      <c r="J23" s="30" t="s">
        <v>44</v>
      </c>
      <c r="K23" s="30">
        <v>3.13</v>
      </c>
      <c r="L23" s="30">
        <v>704.85040000000004</v>
      </c>
      <c r="O23" s="14">
        <f t="shared" si="3"/>
        <v>1.93452326215183</v>
      </c>
      <c r="P23" s="3"/>
      <c r="R23" s="14">
        <f t="shared" si="4"/>
        <v>534.10158688228557</v>
      </c>
      <c r="S23" s="3"/>
      <c r="U23" s="14">
        <f t="shared" si="5"/>
        <v>1634.030312698341</v>
      </c>
      <c r="AD23" s="7">
        <v>43109</v>
      </c>
    </row>
    <row r="24" spans="1:30" x14ac:dyDescent="0.35">
      <c r="A24" s="27" t="s">
        <v>59</v>
      </c>
      <c r="B24" s="28">
        <v>43552</v>
      </c>
      <c r="C24" s="29">
        <v>0.77947916666666661</v>
      </c>
      <c r="D24" s="27" t="s">
        <v>42</v>
      </c>
      <c r="E24" s="30">
        <v>2.3730000000000002</v>
      </c>
      <c r="F24" s="30">
        <v>15.9274</v>
      </c>
      <c r="G24" s="30" t="s">
        <v>43</v>
      </c>
      <c r="H24" s="30">
        <v>3.61</v>
      </c>
      <c r="I24" s="30">
        <v>3478.2354</v>
      </c>
      <c r="J24" s="30" t="s">
        <v>44</v>
      </c>
      <c r="K24" s="30">
        <v>3.1259999999999999</v>
      </c>
      <c r="L24" s="30">
        <v>703.47059999999999</v>
      </c>
      <c r="O24" s="14">
        <f t="shared" si="3"/>
        <v>1.9438719689603716</v>
      </c>
      <c r="P24" s="3"/>
      <c r="Q24" s="14">
        <f>($R$2/$P$2)*I24</f>
        <v>522.2529822039279</v>
      </c>
      <c r="S24" s="3"/>
      <c r="U24" s="14">
        <f t="shared" si="5"/>
        <v>1630.8315700637886</v>
      </c>
      <c r="AD24" s="7">
        <v>43109</v>
      </c>
    </row>
    <row r="25" spans="1:30" x14ac:dyDescent="0.35">
      <c r="A25" s="27" t="s">
        <v>60</v>
      </c>
      <c r="B25" s="28">
        <v>43552</v>
      </c>
      <c r="C25" s="29">
        <v>0.78293981481481489</v>
      </c>
      <c r="D25" s="27" t="s">
        <v>42</v>
      </c>
      <c r="E25" s="30">
        <v>2.37</v>
      </c>
      <c r="F25" s="30">
        <v>15.869899999999999</v>
      </c>
      <c r="G25" s="30" t="s">
        <v>43</v>
      </c>
      <c r="H25" s="30">
        <v>3.61</v>
      </c>
      <c r="I25" s="30">
        <v>3146.2991000000002</v>
      </c>
      <c r="J25" s="30" t="s">
        <v>44</v>
      </c>
      <c r="K25" s="30">
        <v>3.1259999999999999</v>
      </c>
      <c r="L25" s="30">
        <v>692.90480000000002</v>
      </c>
      <c r="O25" s="17">
        <f t="shared" si="3"/>
        <v>1.9368543365649258</v>
      </c>
      <c r="P25" s="3"/>
      <c r="R25" s="17">
        <f t="shared" si="4"/>
        <v>472.41313451083113</v>
      </c>
      <c r="S25" s="3"/>
      <c r="U25" s="17">
        <f t="shared" si="5"/>
        <v>1606.3372412276158</v>
      </c>
      <c r="AD25" s="7">
        <v>43109</v>
      </c>
    </row>
    <row r="26" spans="1:30" x14ac:dyDescent="0.35">
      <c r="A26" s="27" t="s">
        <v>61</v>
      </c>
      <c r="B26" s="28">
        <v>43552</v>
      </c>
      <c r="C26" s="29">
        <v>0.78638888888888892</v>
      </c>
      <c r="D26" s="27" t="s">
        <v>42</v>
      </c>
      <c r="E26" s="30">
        <v>2.37</v>
      </c>
      <c r="F26" s="30">
        <v>15.652799999999999</v>
      </c>
      <c r="G26" s="30" t="s">
        <v>43</v>
      </c>
      <c r="H26" s="30">
        <v>3.61</v>
      </c>
      <c r="I26" s="30">
        <v>3712.9281999999998</v>
      </c>
      <c r="J26" s="30" t="s">
        <v>44</v>
      </c>
      <c r="K26" s="30">
        <v>3.1259999999999999</v>
      </c>
      <c r="L26" s="30">
        <v>694.84839999999997</v>
      </c>
      <c r="O26" s="17">
        <f t="shared" si="3"/>
        <v>1.9103581975553388</v>
      </c>
      <c r="P26" s="3"/>
      <c r="R26" s="17">
        <f t="shared" si="4"/>
        <v>557.4918319671699</v>
      </c>
      <c r="S26" s="3"/>
      <c r="U26" s="17">
        <f t="shared" si="5"/>
        <v>1610.8430219092475</v>
      </c>
      <c r="AD26" s="7">
        <v>43109</v>
      </c>
    </row>
    <row r="27" spans="1:30" x14ac:dyDescent="0.35">
      <c r="A27" s="27" t="s">
        <v>62</v>
      </c>
      <c r="B27" s="28">
        <v>43552</v>
      </c>
      <c r="C27" s="29">
        <v>0.78983796296296294</v>
      </c>
      <c r="D27" s="27" t="s">
        <v>42</v>
      </c>
      <c r="E27" s="30">
        <v>2.3730000000000002</v>
      </c>
      <c r="F27" s="30">
        <v>15.318099999999999</v>
      </c>
      <c r="G27" s="30" t="s">
        <v>43</v>
      </c>
      <c r="H27" s="30">
        <v>3.61</v>
      </c>
      <c r="I27" s="30">
        <v>4300.8797000000004</v>
      </c>
      <c r="J27" s="30" t="s">
        <v>44</v>
      </c>
      <c r="K27" s="30">
        <v>3.13</v>
      </c>
      <c r="L27" s="30">
        <v>697.38599999999997</v>
      </c>
      <c r="N27" s="17">
        <f>($O$2/$M$2)*F27</f>
        <v>1.8695094747248056</v>
      </c>
      <c r="P27" s="3"/>
      <c r="R27" s="17">
        <f t="shared" si="4"/>
        <v>645.77206287571425</v>
      </c>
      <c r="S27" s="3"/>
      <c r="U27" s="17">
        <f>($S$2/$U$2)*L27</f>
        <v>1616.7258522538189</v>
      </c>
      <c r="AD27" s="7">
        <v>43109</v>
      </c>
    </row>
    <row r="28" spans="1:30" x14ac:dyDescent="0.35">
      <c r="A28" s="27" t="s">
        <v>63</v>
      </c>
      <c r="B28" s="28">
        <v>43552</v>
      </c>
      <c r="C28" s="29">
        <v>0.79327546296296303</v>
      </c>
      <c r="D28" s="27" t="s">
        <v>42</v>
      </c>
      <c r="E28" s="30">
        <v>2.3660000000000001</v>
      </c>
      <c r="F28" s="30">
        <v>15.437200000000001</v>
      </c>
      <c r="G28" s="30" t="s">
        <v>43</v>
      </c>
      <c r="H28" s="30">
        <v>3.6059999999999999</v>
      </c>
      <c r="I28" s="30">
        <v>5058.0252</v>
      </c>
      <c r="J28" s="30" t="s">
        <v>44</v>
      </c>
      <c r="K28" s="30">
        <v>3.1230000000000002</v>
      </c>
      <c r="L28" s="30">
        <v>696.01239999999996</v>
      </c>
      <c r="O28" s="17">
        <f t="shared" si="3"/>
        <v>1.8840451272169374</v>
      </c>
      <c r="P28" s="3"/>
      <c r="R28" s="17">
        <f t="shared" si="4"/>
        <v>759.45657524002513</v>
      </c>
      <c r="S28" s="3"/>
      <c r="T28" s="17">
        <f>($S$2/$U$2)*L28</f>
        <v>1613.5414828649068</v>
      </c>
      <c r="AD28" s="7">
        <v>43109</v>
      </c>
    </row>
    <row r="29" spans="1:30" x14ac:dyDescent="0.35">
      <c r="A29" s="27" t="s">
        <v>64</v>
      </c>
      <c r="B29" s="28">
        <v>43552</v>
      </c>
      <c r="C29" s="29">
        <v>0.79671296296296301</v>
      </c>
      <c r="D29" s="27" t="s">
        <v>42</v>
      </c>
      <c r="E29" s="30">
        <v>2.363</v>
      </c>
      <c r="F29" s="30">
        <v>15.328200000000001</v>
      </c>
      <c r="G29" s="30" t="s">
        <v>43</v>
      </c>
      <c r="H29" s="30">
        <v>3.6030000000000002</v>
      </c>
      <c r="I29" s="30">
        <v>5151.2484000000004</v>
      </c>
      <c r="J29" s="30" t="s">
        <v>44</v>
      </c>
      <c r="K29" s="30">
        <v>3.1230000000000002</v>
      </c>
      <c r="L29" s="30">
        <v>709.17650000000003</v>
      </c>
      <c r="O29" s="17">
        <f t="shared" si="3"/>
        <v>1.8707421371107882</v>
      </c>
      <c r="P29" s="3"/>
      <c r="R29" s="17">
        <f t="shared" si="4"/>
        <v>773.45392982119972</v>
      </c>
      <c r="S29" s="3"/>
      <c r="U29" s="17">
        <f>($S$2/$U$2)*L29</f>
        <v>1644.059360756999</v>
      </c>
      <c r="AD29" s="7">
        <v>43109</v>
      </c>
    </row>
    <row r="30" spans="1:30" x14ac:dyDescent="0.35">
      <c r="A30" s="5" t="s">
        <v>41</v>
      </c>
      <c r="B30" s="7">
        <v>43552</v>
      </c>
      <c r="C30" s="8">
        <v>0.80016203703703714</v>
      </c>
      <c r="D30" s="5" t="s">
        <v>42</v>
      </c>
      <c r="E30" s="9">
        <v>2.3660000000000001</v>
      </c>
      <c r="F30" s="9">
        <v>32.460599999999999</v>
      </c>
      <c r="G30" s="9" t="s">
        <v>43</v>
      </c>
      <c r="H30" s="9">
        <v>3.6059999999999999</v>
      </c>
      <c r="I30" s="9">
        <v>2724.9477999999999</v>
      </c>
      <c r="J30" s="9" t="s">
        <v>44</v>
      </c>
      <c r="K30" s="9">
        <v>3.1230000000000002</v>
      </c>
      <c r="L30" s="9">
        <v>841.03009999999995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43552</v>
      </c>
      <c r="C31" s="8">
        <v>0.80361111111111105</v>
      </c>
      <c r="D31" s="5" t="s">
        <v>42</v>
      </c>
      <c r="E31" s="9">
        <v>2.37</v>
      </c>
      <c r="F31" s="9">
        <v>32.252099999999999</v>
      </c>
      <c r="G31" s="9" t="s">
        <v>43</v>
      </c>
      <c r="H31" s="9">
        <v>3.61</v>
      </c>
      <c r="I31" s="9">
        <v>2707.6280000000002</v>
      </c>
      <c r="J31" s="9" t="s">
        <v>44</v>
      </c>
      <c r="K31" s="9">
        <v>3.13</v>
      </c>
      <c r="L31" s="9">
        <v>849.57219999999995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43552</v>
      </c>
      <c r="C32" s="8">
        <v>0.80706018518518519</v>
      </c>
      <c r="D32" s="5" t="s">
        <v>42</v>
      </c>
      <c r="E32" s="9">
        <v>2.3730000000000002</v>
      </c>
      <c r="F32" s="9">
        <v>32.009300000000003</v>
      </c>
      <c r="G32" s="9" t="s">
        <v>43</v>
      </c>
      <c r="H32" s="9">
        <v>3.61</v>
      </c>
      <c r="I32" s="9">
        <v>2718.1990000000001</v>
      </c>
      <c r="J32" s="9" t="s">
        <v>44</v>
      </c>
      <c r="K32" s="9">
        <v>3.1259999999999999</v>
      </c>
      <c r="L32" s="9">
        <v>842.75139999999999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43552</v>
      </c>
      <c r="C33" s="8">
        <v>0.81049768518518517</v>
      </c>
      <c r="D33" s="5" t="s">
        <v>42</v>
      </c>
      <c r="E33" s="9">
        <v>2.3730000000000002</v>
      </c>
      <c r="F33" s="9">
        <v>32.462600000000002</v>
      </c>
      <c r="G33" s="9" t="s">
        <v>43</v>
      </c>
      <c r="H33" s="9">
        <v>3.613</v>
      </c>
      <c r="I33" s="9">
        <v>2712.4850000000001</v>
      </c>
      <c r="J33" s="9" t="s">
        <v>44</v>
      </c>
      <c r="K33" s="9">
        <v>3.133</v>
      </c>
      <c r="L33" s="9">
        <v>839.21140000000003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43552</v>
      </c>
      <c r="C34" s="29">
        <v>0.81394675925925919</v>
      </c>
      <c r="D34" s="27" t="s">
        <v>42</v>
      </c>
      <c r="E34" s="30">
        <v>2.37</v>
      </c>
      <c r="F34" s="30">
        <v>15.680999999999999</v>
      </c>
      <c r="G34" s="30" t="s">
        <v>43</v>
      </c>
      <c r="H34" s="30">
        <v>3.6059999999999999</v>
      </c>
      <c r="I34" s="30">
        <v>3078.0122000000001</v>
      </c>
      <c r="J34" s="30" t="s">
        <v>44</v>
      </c>
      <c r="K34" s="30">
        <v>3.1259999999999999</v>
      </c>
      <c r="L34" s="30">
        <v>698.23019999999997</v>
      </c>
      <c r="O34" s="19">
        <f t="shared" ref="O34:O42" si="6">($O$2/$M$2)*F34</f>
        <v>1.9137998885736269</v>
      </c>
      <c r="R34" s="19">
        <f t="shared" ref="R34:R43" si="7">($R$2/$P$2)*I34</f>
        <v>462.15993624527914</v>
      </c>
      <c r="U34" s="19">
        <f t="shared" ref="U34:U43" si="8">($S$2/$U$2)*L34</f>
        <v>1618.6829319262997</v>
      </c>
      <c r="AD34" s="7">
        <v>43109</v>
      </c>
    </row>
    <row r="35" spans="1:30" x14ac:dyDescent="0.35">
      <c r="A35" s="27" t="s">
        <v>66</v>
      </c>
      <c r="B35" s="28">
        <v>43552</v>
      </c>
      <c r="C35" s="29">
        <v>0.81739583333333332</v>
      </c>
      <c r="D35" s="27" t="s">
        <v>42</v>
      </c>
      <c r="E35" s="30">
        <v>2.3660000000000001</v>
      </c>
      <c r="F35" s="30">
        <v>15.943099999999999</v>
      </c>
      <c r="G35" s="30" t="s">
        <v>43</v>
      </c>
      <c r="H35" s="30">
        <v>3.6030000000000002</v>
      </c>
      <c r="I35" s="30">
        <v>3552.7716</v>
      </c>
      <c r="J35" s="30" t="s">
        <v>44</v>
      </c>
      <c r="K35" s="30">
        <v>3.1230000000000002</v>
      </c>
      <c r="L35" s="30">
        <v>699.62860000000001</v>
      </c>
      <c r="N35" s="19">
        <f>($O$2/$M$2)*F35</f>
        <v>1.9457880877187801</v>
      </c>
      <c r="R35" s="19">
        <f t="shared" si="7"/>
        <v>533.44450556435038</v>
      </c>
      <c r="U35" s="19">
        <f t="shared" si="8"/>
        <v>1621.9247942977722</v>
      </c>
      <c r="AD35" s="7">
        <v>43109</v>
      </c>
    </row>
    <row r="36" spans="1:30" x14ac:dyDescent="0.35">
      <c r="A36" s="27" t="s">
        <v>67</v>
      </c>
      <c r="B36" s="28">
        <v>43552</v>
      </c>
      <c r="C36" s="29">
        <v>0.82084490740740745</v>
      </c>
      <c r="D36" s="27" t="s">
        <v>42</v>
      </c>
      <c r="E36" s="30">
        <v>2.3660000000000001</v>
      </c>
      <c r="F36" s="30">
        <v>15.594799999999999</v>
      </c>
      <c r="G36" s="30" t="s">
        <v>43</v>
      </c>
      <c r="H36" s="30">
        <v>3.6059999999999999</v>
      </c>
      <c r="I36" s="30">
        <v>4087.8793999999998</v>
      </c>
      <c r="J36" s="30" t="s">
        <v>44</v>
      </c>
      <c r="K36" s="30">
        <v>3.1230000000000002</v>
      </c>
      <c r="L36" s="30">
        <v>697.35059999999999</v>
      </c>
      <c r="O36" s="19">
        <f t="shared" si="6"/>
        <v>1.9032795422694979</v>
      </c>
      <c r="R36" s="19">
        <f t="shared" si="7"/>
        <v>613.79031664734464</v>
      </c>
      <c r="U36" s="19">
        <f t="shared" si="8"/>
        <v>1616.6437856577447</v>
      </c>
      <c r="AD36" s="7">
        <v>43109</v>
      </c>
    </row>
    <row r="37" spans="1:30" x14ac:dyDescent="0.35">
      <c r="A37" s="27" t="s">
        <v>68</v>
      </c>
      <c r="B37" s="28">
        <v>43552</v>
      </c>
      <c r="C37" s="29">
        <v>0.82429398148148147</v>
      </c>
      <c r="D37" s="27" t="s">
        <v>42</v>
      </c>
      <c r="E37" s="30">
        <v>2.37</v>
      </c>
      <c r="F37" s="30">
        <v>15.43</v>
      </c>
      <c r="G37" s="30" t="s">
        <v>43</v>
      </c>
      <c r="H37" s="30">
        <v>3.6059999999999999</v>
      </c>
      <c r="I37" s="30">
        <v>4249.3662000000004</v>
      </c>
      <c r="J37" s="30" t="s">
        <v>44</v>
      </c>
      <c r="K37" s="30">
        <v>3.1259999999999999</v>
      </c>
      <c r="L37" s="30">
        <v>692.83199999999999</v>
      </c>
      <c r="O37" s="19">
        <f t="shared" si="6"/>
        <v>1.8831663975952466</v>
      </c>
      <c r="R37" s="19">
        <f t="shared" si="7"/>
        <v>638.03737102628907</v>
      </c>
      <c r="U37" s="19">
        <f t="shared" si="8"/>
        <v>1606.1684715046156</v>
      </c>
      <c r="AD37" s="7">
        <v>43109</v>
      </c>
    </row>
    <row r="38" spans="1:30" x14ac:dyDescent="0.35">
      <c r="A38" s="27" t="s">
        <v>69</v>
      </c>
      <c r="B38" s="28">
        <v>43552</v>
      </c>
      <c r="C38" s="29">
        <v>0.82774305555555561</v>
      </c>
      <c r="D38" s="27" t="s">
        <v>42</v>
      </c>
      <c r="E38" s="30">
        <v>2.363</v>
      </c>
      <c r="F38" s="30">
        <v>15.337400000000001</v>
      </c>
      <c r="G38" s="30" t="s">
        <v>43</v>
      </c>
      <c r="H38" s="30">
        <v>3.6030000000000002</v>
      </c>
      <c r="I38" s="30">
        <v>4443.1427999999996</v>
      </c>
      <c r="J38" s="30" t="s">
        <v>44</v>
      </c>
      <c r="K38" s="30">
        <v>3.1230000000000002</v>
      </c>
      <c r="L38" s="30">
        <v>704.50170000000003</v>
      </c>
      <c r="O38" s="19">
        <f t="shared" si="6"/>
        <v>1.8718649582940596</v>
      </c>
      <c r="R38" s="19">
        <f t="shared" si="7"/>
        <v>667.1327011558534</v>
      </c>
      <c r="U38" s="19">
        <f t="shared" si="8"/>
        <v>1633.221933544356</v>
      </c>
      <c r="AD38" s="7">
        <v>43109</v>
      </c>
    </row>
    <row r="39" spans="1:30" x14ac:dyDescent="0.35">
      <c r="A39" s="27" t="s">
        <v>70</v>
      </c>
      <c r="B39" s="28">
        <v>43552</v>
      </c>
      <c r="C39" s="29">
        <v>0.83118055555555559</v>
      </c>
      <c r="D39" s="27" t="s">
        <v>42</v>
      </c>
      <c r="E39" s="30">
        <v>2.37</v>
      </c>
      <c r="F39" s="30">
        <v>15.764099999999999</v>
      </c>
      <c r="G39" s="30" t="s">
        <v>43</v>
      </c>
      <c r="H39" s="30">
        <v>3.6059999999999999</v>
      </c>
      <c r="I39" s="30">
        <v>2962.5720999999999</v>
      </c>
      <c r="J39" s="30" t="s">
        <v>44</v>
      </c>
      <c r="K39" s="30">
        <v>3.1259999999999999</v>
      </c>
      <c r="L39" s="30">
        <v>694.45280000000002</v>
      </c>
      <c r="O39" s="26">
        <f t="shared" si="6"/>
        <v>1.9239418929573058</v>
      </c>
      <c r="R39" s="16">
        <f t="shared" si="7"/>
        <v>444.82674008181084</v>
      </c>
      <c r="U39" s="16">
        <f t="shared" si="8"/>
        <v>1609.9259161067914</v>
      </c>
      <c r="AD39" s="7">
        <v>43109</v>
      </c>
    </row>
    <row r="40" spans="1:30" x14ac:dyDescent="0.35">
      <c r="A40" s="27" t="s">
        <v>71</v>
      </c>
      <c r="B40" s="28">
        <v>43552</v>
      </c>
      <c r="C40" s="29">
        <v>0.83462962962962972</v>
      </c>
      <c r="D40" s="27" t="s">
        <v>42</v>
      </c>
      <c r="E40" s="30">
        <v>2.3730000000000002</v>
      </c>
      <c r="F40" s="30">
        <v>15.583</v>
      </c>
      <c r="G40" s="30" t="s">
        <v>43</v>
      </c>
      <c r="H40" s="30">
        <v>3.61</v>
      </c>
      <c r="I40" s="30">
        <v>3245.4180000000001</v>
      </c>
      <c r="J40" s="30" t="s">
        <v>44</v>
      </c>
      <c r="K40" s="30">
        <v>3.13</v>
      </c>
      <c r="L40" s="30">
        <v>698.72739999999999</v>
      </c>
      <c r="O40" s="16">
        <f t="shared" si="6"/>
        <v>1.9018394020561717</v>
      </c>
      <c r="R40" s="16">
        <f t="shared" si="7"/>
        <v>487.29572155993452</v>
      </c>
      <c r="U40" s="16">
        <f t="shared" si="8"/>
        <v>1619.8355734960194</v>
      </c>
      <c r="AD40" s="7">
        <v>43109</v>
      </c>
    </row>
    <row r="41" spans="1:30" x14ac:dyDescent="0.35">
      <c r="A41" s="27" t="s">
        <v>72</v>
      </c>
      <c r="B41" s="28">
        <v>43552</v>
      </c>
      <c r="C41" s="29">
        <v>0.83807870370370363</v>
      </c>
      <c r="D41" s="27" t="s">
        <v>42</v>
      </c>
      <c r="E41" s="30">
        <v>2.3660000000000001</v>
      </c>
      <c r="F41" s="30">
        <v>15.268599999999999</v>
      </c>
      <c r="G41" s="30" t="s">
        <v>43</v>
      </c>
      <c r="H41" s="30">
        <v>3.6030000000000002</v>
      </c>
      <c r="I41" s="30">
        <v>3356.3285999999998</v>
      </c>
      <c r="J41" s="30" t="s">
        <v>44</v>
      </c>
      <c r="K41" s="30">
        <v>3.1230000000000002</v>
      </c>
      <c r="L41" s="30">
        <v>691.73800000000006</v>
      </c>
      <c r="O41" s="16">
        <f t="shared" si="6"/>
        <v>1.8634682085756826</v>
      </c>
      <c r="R41" s="16">
        <f t="shared" si="7"/>
        <v>503.94881858954523</v>
      </c>
      <c r="U41" s="16">
        <f t="shared" si="8"/>
        <v>1603.6322891287641</v>
      </c>
      <c r="AD41" s="7">
        <v>43109</v>
      </c>
    </row>
    <row r="42" spans="1:30" x14ac:dyDescent="0.35">
      <c r="A42" s="27" t="s">
        <v>73</v>
      </c>
      <c r="B42" s="28">
        <v>43552</v>
      </c>
      <c r="C42" s="29">
        <v>0.84152777777777776</v>
      </c>
      <c r="D42" s="27" t="s">
        <v>42</v>
      </c>
      <c r="E42" s="30">
        <v>2.37</v>
      </c>
      <c r="F42" s="30">
        <v>14.909599999999999</v>
      </c>
      <c r="G42" s="30" t="s">
        <v>43</v>
      </c>
      <c r="H42" s="30">
        <v>3.6059999999999999</v>
      </c>
      <c r="I42" s="30">
        <v>3549.9400999999998</v>
      </c>
      <c r="J42" s="30" t="s">
        <v>44</v>
      </c>
      <c r="K42" s="30">
        <v>3.1230000000000002</v>
      </c>
      <c r="L42" s="30">
        <v>701.20590000000004</v>
      </c>
      <c r="O42" s="16">
        <f t="shared" si="6"/>
        <v>1.8196537732719436</v>
      </c>
      <c r="R42" s="16">
        <f t="shared" si="7"/>
        <v>533.01935914697151</v>
      </c>
      <c r="U42" s="16">
        <f t="shared" si="8"/>
        <v>1625.5813943539247</v>
      </c>
      <c r="AD42" s="7">
        <v>43109</v>
      </c>
    </row>
    <row r="43" spans="1:30" x14ac:dyDescent="0.35">
      <c r="A43" s="27" t="s">
        <v>74</v>
      </c>
      <c r="B43" s="28">
        <v>43552</v>
      </c>
      <c r="C43" s="29">
        <v>0.84497685185185178</v>
      </c>
      <c r="D43" s="27" t="s">
        <v>42</v>
      </c>
      <c r="E43" s="30">
        <v>2.3730000000000002</v>
      </c>
      <c r="F43" s="30">
        <v>14.906599999999999</v>
      </c>
      <c r="G43" s="30" t="s">
        <v>43</v>
      </c>
      <c r="H43" s="30">
        <v>3.61</v>
      </c>
      <c r="I43" s="30">
        <v>3663.7745</v>
      </c>
      <c r="J43" s="30" t="s">
        <v>44</v>
      </c>
      <c r="K43" s="30">
        <v>3.13</v>
      </c>
      <c r="L43" s="30">
        <v>698.42190000000005</v>
      </c>
      <c r="O43" s="16">
        <f t="shared" ref="O43" si="9">($O$2/$M$2)*F43</f>
        <v>1.8192876359295724</v>
      </c>
      <c r="R43" s="16">
        <f t="shared" si="7"/>
        <v>550.11146133114073</v>
      </c>
      <c r="U43" s="16">
        <f t="shared" si="8"/>
        <v>1619.1273434084303</v>
      </c>
      <c r="AD43" s="7">
        <v>43109</v>
      </c>
    </row>
    <row r="44" spans="1:30" x14ac:dyDescent="0.35">
      <c r="A44" s="5" t="s">
        <v>41</v>
      </c>
      <c r="B44" s="7">
        <v>43552</v>
      </c>
      <c r="C44" s="8">
        <v>0.84841435185185177</v>
      </c>
      <c r="D44" s="5" t="s">
        <v>42</v>
      </c>
      <c r="E44" s="9">
        <v>2.37</v>
      </c>
      <c r="F44" s="9">
        <v>32.335799999999999</v>
      </c>
      <c r="G44" s="9" t="s">
        <v>43</v>
      </c>
      <c r="H44" s="9">
        <v>3.6059999999999999</v>
      </c>
      <c r="I44" s="9">
        <v>2709.6788000000001</v>
      </c>
      <c r="J44" s="9" t="s">
        <v>44</v>
      </c>
      <c r="K44" s="9">
        <v>3.1259999999999999</v>
      </c>
      <c r="L44" s="9">
        <v>845.26710000000003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43552</v>
      </c>
      <c r="C45" s="8">
        <v>0.85187500000000005</v>
      </c>
      <c r="D45" s="5" t="s">
        <v>42</v>
      </c>
      <c r="E45" s="9">
        <v>2.37</v>
      </c>
      <c r="F45" s="9">
        <v>32.265000000000001</v>
      </c>
      <c r="G45" s="9" t="s">
        <v>43</v>
      </c>
      <c r="H45" s="9">
        <v>3.61</v>
      </c>
      <c r="I45" s="9">
        <v>2716.1835999999998</v>
      </c>
      <c r="J45" s="9" t="s">
        <v>44</v>
      </c>
      <c r="K45" s="9">
        <v>3.1259999999999999</v>
      </c>
      <c r="L45" s="9">
        <v>849.74940000000004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43552</v>
      </c>
      <c r="C46" s="8">
        <v>0.85532407407407407</v>
      </c>
      <c r="D46" s="5" t="s">
        <v>42</v>
      </c>
      <c r="E46" s="9">
        <v>2.3730000000000002</v>
      </c>
      <c r="F46" s="9">
        <v>32.322800000000001</v>
      </c>
      <c r="G46" s="9" t="s">
        <v>43</v>
      </c>
      <c r="H46" s="9">
        <v>3.613</v>
      </c>
      <c r="I46" s="9">
        <v>2709.9582</v>
      </c>
      <c r="J46" s="9" t="s">
        <v>44</v>
      </c>
      <c r="K46" s="9">
        <v>3.13</v>
      </c>
      <c r="L46" s="9">
        <v>845.54039999999998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43552</v>
      </c>
      <c r="C47" s="8">
        <v>0.85876157407407405</v>
      </c>
      <c r="D47" s="5" t="s">
        <v>42</v>
      </c>
      <c r="E47" s="9">
        <v>2.3660000000000001</v>
      </c>
      <c r="F47" s="9">
        <v>32.409199999999998</v>
      </c>
      <c r="G47" s="9" t="s">
        <v>43</v>
      </c>
      <c r="H47" s="9">
        <v>3.6030000000000002</v>
      </c>
      <c r="I47" s="9">
        <v>2706.0396999999998</v>
      </c>
      <c r="J47" s="9" t="s">
        <v>44</v>
      </c>
      <c r="K47" s="9">
        <v>3.1230000000000002</v>
      </c>
      <c r="L47" s="9">
        <v>845.37969999999996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43552</v>
      </c>
      <c r="C48" s="29">
        <v>0.86219907407407403</v>
      </c>
      <c r="D48" s="27" t="s">
        <v>42</v>
      </c>
      <c r="E48" s="30">
        <v>2.3730000000000002</v>
      </c>
      <c r="F48" s="30">
        <v>15.850199999999999</v>
      </c>
      <c r="G48" s="30" t="s">
        <v>43</v>
      </c>
      <c r="H48" s="30">
        <v>3.613</v>
      </c>
      <c r="I48" s="30">
        <v>3094.2048</v>
      </c>
      <c r="J48" s="30" t="s">
        <v>44</v>
      </c>
      <c r="K48" s="30">
        <v>3.13</v>
      </c>
      <c r="L48" s="30">
        <v>693.95219999999995</v>
      </c>
      <c r="O48" s="22">
        <f t="shared" ref="O48:O57" si="10">($O$2/$M$2)*F48</f>
        <v>1.9344500346833557</v>
      </c>
      <c r="R48" s="22">
        <f t="shared" ref="R48:R57" si="11">($R$2/$P$2)*I48</f>
        <v>464.59123621986839</v>
      </c>
      <c r="U48" s="22">
        <f>($S$2/$U$2)*L48</f>
        <v>1608.7653924346237</v>
      </c>
      <c r="AD48" s="7">
        <v>43109</v>
      </c>
    </row>
    <row r="49" spans="1:30" x14ac:dyDescent="0.35">
      <c r="A49" s="27" t="s">
        <v>76</v>
      </c>
      <c r="B49" s="28">
        <v>43552</v>
      </c>
      <c r="C49" s="29">
        <v>0.86564814814814817</v>
      </c>
      <c r="D49" s="27" t="s">
        <v>42</v>
      </c>
      <c r="E49" s="30">
        <v>2.37</v>
      </c>
      <c r="F49" s="30">
        <v>15.265599999999999</v>
      </c>
      <c r="G49" s="30" t="s">
        <v>43</v>
      </c>
      <c r="H49" s="30">
        <v>3.6059999999999999</v>
      </c>
      <c r="I49" s="30">
        <v>3276.721</v>
      </c>
      <c r="J49" s="30" t="s">
        <v>44</v>
      </c>
      <c r="K49" s="30">
        <v>3.1259999999999999</v>
      </c>
      <c r="L49" s="30">
        <v>686.39200000000005</v>
      </c>
      <c r="N49" s="22">
        <f>($O$2/$M$2)*F49</f>
        <v>1.8631020712333115</v>
      </c>
      <c r="R49" s="22">
        <f t="shared" si="11"/>
        <v>491.99583044328654</v>
      </c>
      <c r="U49" s="22">
        <f>($S$2/$U$2)*L49</f>
        <v>1591.2388421623079</v>
      </c>
      <c r="AD49" s="7">
        <v>43109</v>
      </c>
    </row>
    <row r="50" spans="1:30" x14ac:dyDescent="0.35">
      <c r="A50" s="27" t="s">
        <v>77</v>
      </c>
      <c r="B50" s="28">
        <v>43552</v>
      </c>
      <c r="C50" s="29">
        <v>0.86908564814814815</v>
      </c>
      <c r="D50" s="27" t="s">
        <v>42</v>
      </c>
      <c r="E50" s="30">
        <v>2.37</v>
      </c>
      <c r="F50" s="30">
        <v>15.600199999999999</v>
      </c>
      <c r="G50" s="30" t="s">
        <v>43</v>
      </c>
      <c r="H50" s="30">
        <v>3.61</v>
      </c>
      <c r="I50" s="30">
        <v>3273.3166000000001</v>
      </c>
      <c r="J50" s="30" t="s">
        <v>44</v>
      </c>
      <c r="K50" s="30">
        <v>3.1259999999999999</v>
      </c>
      <c r="L50" s="30">
        <v>698.06060000000002</v>
      </c>
      <c r="O50" s="22">
        <f t="shared" si="10"/>
        <v>1.9039385894857659</v>
      </c>
      <c r="R50" s="22">
        <f t="shared" si="11"/>
        <v>491.4846637601417</v>
      </c>
      <c r="U50" s="22">
        <f>($S$2/$U$2)*L50</f>
        <v>1618.2897541100799</v>
      </c>
      <c r="AD50" s="7">
        <v>43109</v>
      </c>
    </row>
    <row r="51" spans="1:30" x14ac:dyDescent="0.35">
      <c r="A51" s="27" t="s">
        <v>78</v>
      </c>
      <c r="B51" s="28">
        <v>43552</v>
      </c>
      <c r="C51" s="29">
        <v>0.87253472222222228</v>
      </c>
      <c r="D51" s="27" t="s">
        <v>42</v>
      </c>
      <c r="E51" s="30">
        <v>2.3730000000000002</v>
      </c>
      <c r="F51" s="30">
        <v>15.3012</v>
      </c>
      <c r="G51" s="30" t="s">
        <v>43</v>
      </c>
      <c r="H51" s="30">
        <v>3.61</v>
      </c>
      <c r="I51" s="30">
        <v>3370.2532000000001</v>
      </c>
      <c r="J51" s="30" t="s">
        <v>44</v>
      </c>
      <c r="K51" s="30">
        <v>3.13</v>
      </c>
      <c r="L51" s="30">
        <v>691.28480000000002</v>
      </c>
      <c r="O51" s="22">
        <f t="shared" si="10"/>
        <v>1.8674469010294483</v>
      </c>
      <c r="R51" s="22">
        <f t="shared" si="11"/>
        <v>506.03958101350219</v>
      </c>
      <c r="U51" s="22">
        <f>($S$2/$U$2)*L51</f>
        <v>1602.5816512377805</v>
      </c>
      <c r="AD51" s="7">
        <v>43109</v>
      </c>
    </row>
    <row r="52" spans="1:30" x14ac:dyDescent="0.35">
      <c r="A52" s="27" t="s">
        <v>79</v>
      </c>
      <c r="B52" s="28">
        <v>43552</v>
      </c>
      <c r="C52" s="29">
        <v>0.8759837962962963</v>
      </c>
      <c r="D52" s="27" t="s">
        <v>42</v>
      </c>
      <c r="E52" s="30">
        <v>2.3660000000000001</v>
      </c>
      <c r="F52" s="30">
        <v>15.4398</v>
      </c>
      <c r="G52" s="30" t="s">
        <v>43</v>
      </c>
      <c r="H52" s="30">
        <v>3.6030000000000002</v>
      </c>
      <c r="I52" s="30">
        <v>3615.8299000000002</v>
      </c>
      <c r="J52" s="30" t="s">
        <v>44</v>
      </c>
      <c r="K52" s="30">
        <v>3.12</v>
      </c>
      <c r="L52" s="30">
        <v>689.70079999999996</v>
      </c>
      <c r="O52" s="22">
        <f t="shared" si="10"/>
        <v>1.8843624462469923</v>
      </c>
      <c r="R52" s="22">
        <f t="shared" si="11"/>
        <v>542.91263564769952</v>
      </c>
      <c r="U52" s="22">
        <f t="shared" ref="U52:U57" si="12">($S$2/$U$2)*L52</f>
        <v>1598.9095188032748</v>
      </c>
      <c r="AD52" s="7">
        <v>43109</v>
      </c>
    </row>
    <row r="53" spans="1:30" x14ac:dyDescent="0.35">
      <c r="A53" s="27" t="s">
        <v>80</v>
      </c>
      <c r="B53" s="28">
        <v>43552</v>
      </c>
      <c r="C53" s="29">
        <v>0.87943287037037043</v>
      </c>
      <c r="D53" s="27" t="s">
        <v>42</v>
      </c>
      <c r="E53" s="30">
        <v>2.3730000000000002</v>
      </c>
      <c r="F53" s="30">
        <v>15.683999999999999</v>
      </c>
      <c r="G53" s="30" t="s">
        <v>43</v>
      </c>
      <c r="H53" s="30">
        <v>3.61</v>
      </c>
      <c r="I53" s="30">
        <v>3289.4717000000001</v>
      </c>
      <c r="J53" s="30" t="s">
        <v>44</v>
      </c>
      <c r="K53" s="30">
        <v>3.133</v>
      </c>
      <c r="L53" s="30">
        <v>694.97760000000005</v>
      </c>
      <c r="O53" s="24">
        <f t="shared" si="10"/>
        <v>1.914166025915998</v>
      </c>
      <c r="R53" s="24">
        <f t="shared" si="11"/>
        <v>493.91033315353656</v>
      </c>
      <c r="U53" s="24">
        <f t="shared" si="12"/>
        <v>1611.1425418022641</v>
      </c>
      <c r="AD53" s="7">
        <v>43109</v>
      </c>
    </row>
    <row r="54" spans="1:30" x14ac:dyDescent="0.35">
      <c r="A54" s="27" t="s">
        <v>81</v>
      </c>
      <c r="B54" s="28">
        <v>43552</v>
      </c>
      <c r="C54" s="29">
        <v>0.88287037037037042</v>
      </c>
      <c r="D54" s="27" t="s">
        <v>42</v>
      </c>
      <c r="E54" s="30">
        <v>2.3660000000000001</v>
      </c>
      <c r="F54" s="30">
        <v>14.9339</v>
      </c>
      <c r="G54" s="30" t="s">
        <v>43</v>
      </c>
      <c r="H54" s="30">
        <v>3.6059999999999999</v>
      </c>
      <c r="I54" s="30">
        <v>3270.7633999999998</v>
      </c>
      <c r="J54" s="30" t="s">
        <v>44</v>
      </c>
      <c r="K54" s="30">
        <v>3.1230000000000002</v>
      </c>
      <c r="L54" s="30">
        <v>690.7808</v>
      </c>
      <c r="O54" s="24">
        <f t="shared" si="10"/>
        <v>1.8226194857451494</v>
      </c>
      <c r="R54" s="24">
        <f t="shared" si="11"/>
        <v>491.10130376266619</v>
      </c>
      <c r="U54" s="24">
        <f t="shared" si="12"/>
        <v>1601.4132454631651</v>
      </c>
      <c r="AD54" s="7">
        <v>43109</v>
      </c>
    </row>
    <row r="55" spans="1:30" x14ac:dyDescent="0.35">
      <c r="A55" s="27" t="s">
        <v>82</v>
      </c>
      <c r="B55" s="28">
        <v>43552</v>
      </c>
      <c r="C55" s="29">
        <v>0.88631944444444455</v>
      </c>
      <c r="D55" s="27" t="s">
        <v>42</v>
      </c>
      <c r="E55" s="30">
        <v>2.3660000000000001</v>
      </c>
      <c r="F55" s="30">
        <v>14.788</v>
      </c>
      <c r="G55" s="30" t="s">
        <v>43</v>
      </c>
      <c r="H55" s="30">
        <v>3.6059999999999999</v>
      </c>
      <c r="I55" s="30">
        <v>3413.0814999999998</v>
      </c>
      <c r="J55" s="30" t="s">
        <v>44</v>
      </c>
      <c r="K55" s="30">
        <v>3.1230000000000002</v>
      </c>
      <c r="L55" s="30">
        <v>713.63829999999996</v>
      </c>
      <c r="O55" s="24">
        <f t="shared" si="10"/>
        <v>1.804813006327836</v>
      </c>
      <c r="R55" s="24">
        <f t="shared" si="11"/>
        <v>512.47020022855713</v>
      </c>
      <c r="U55" s="24">
        <f t="shared" si="12"/>
        <v>1654.402997433941</v>
      </c>
      <c r="AD55" s="7">
        <v>43109</v>
      </c>
    </row>
    <row r="56" spans="1:30" x14ac:dyDescent="0.35">
      <c r="A56" s="27" t="s">
        <v>83</v>
      </c>
      <c r="B56" s="28">
        <v>43552</v>
      </c>
      <c r="C56" s="29">
        <v>0.88976851851851846</v>
      </c>
      <c r="D56" s="27" t="s">
        <v>42</v>
      </c>
      <c r="E56" s="30">
        <v>2.37</v>
      </c>
      <c r="F56" s="30">
        <v>14.9412</v>
      </c>
      <c r="G56" s="30" t="s">
        <v>43</v>
      </c>
      <c r="H56" s="30">
        <v>3.61</v>
      </c>
      <c r="I56" s="30">
        <v>3494.7586000000001</v>
      </c>
      <c r="J56" s="30" t="s">
        <v>44</v>
      </c>
      <c r="K56" s="30">
        <v>3.1259999999999999</v>
      </c>
      <c r="L56" s="30">
        <v>697.34299999999996</v>
      </c>
      <c r="N56" s="24">
        <f>($O$2/$M$2)*F56</f>
        <v>1.823510419944919</v>
      </c>
      <c r="R56" s="24">
        <f t="shared" si="11"/>
        <v>524.73392138232623</v>
      </c>
      <c r="U56" s="24">
        <f t="shared" si="12"/>
        <v>1616.6261668405084</v>
      </c>
      <c r="AD56" s="7">
        <v>43109</v>
      </c>
    </row>
    <row r="57" spans="1:30" x14ac:dyDescent="0.35">
      <c r="A57" s="27" t="s">
        <v>84</v>
      </c>
      <c r="B57" s="28">
        <v>43552</v>
      </c>
      <c r="C57" s="29">
        <v>0.89320601851851855</v>
      </c>
      <c r="D57" s="27" t="s">
        <v>42</v>
      </c>
      <c r="E57" s="30">
        <v>2.3660000000000001</v>
      </c>
      <c r="F57" s="30">
        <v>14.3484</v>
      </c>
      <c r="G57" s="30" t="s">
        <v>43</v>
      </c>
      <c r="H57" s="30">
        <v>3.6030000000000002</v>
      </c>
      <c r="I57" s="30">
        <v>3647.9564</v>
      </c>
      <c r="J57" s="30" t="s">
        <v>44</v>
      </c>
      <c r="K57" s="30">
        <v>3.1230000000000002</v>
      </c>
      <c r="L57" s="30">
        <v>703.30690000000004</v>
      </c>
      <c r="M57" s="3"/>
      <c r="N57" s="2"/>
      <c r="O57" s="24">
        <f t="shared" si="10"/>
        <v>1.751161681092394</v>
      </c>
      <c r="P57" s="3"/>
      <c r="Q57" s="2"/>
      <c r="R57" s="24">
        <f t="shared" si="11"/>
        <v>547.73639209407884</v>
      </c>
      <c r="S57" s="3"/>
      <c r="U57" s="24">
        <f t="shared" si="12"/>
        <v>1630.4520700135813</v>
      </c>
      <c r="AD57" s="7">
        <v>43109</v>
      </c>
    </row>
    <row r="58" spans="1:30" x14ac:dyDescent="0.35">
      <c r="A58" s="5" t="s">
        <v>41</v>
      </c>
      <c r="B58" s="7">
        <v>43552</v>
      </c>
      <c r="C58" s="8">
        <v>0.89665509259259257</v>
      </c>
      <c r="D58" s="5" t="s">
        <v>42</v>
      </c>
      <c r="E58" s="9">
        <v>2.363</v>
      </c>
      <c r="F58" s="9">
        <v>32.538699999999999</v>
      </c>
      <c r="G58" s="9" t="s">
        <v>43</v>
      </c>
      <c r="H58" s="9">
        <v>3.6030000000000002</v>
      </c>
      <c r="I58" s="9">
        <v>2714.6895</v>
      </c>
      <c r="J58" s="9" t="s">
        <v>44</v>
      </c>
      <c r="K58" s="9">
        <v>3.1259999999999999</v>
      </c>
      <c r="L58" s="9">
        <v>843.14859999999999</v>
      </c>
      <c r="AD58" s="7">
        <v>43109</v>
      </c>
    </row>
    <row r="59" spans="1:30" x14ac:dyDescent="0.35">
      <c r="A59" s="5" t="s">
        <v>41</v>
      </c>
      <c r="B59" s="7">
        <v>43552</v>
      </c>
      <c r="C59" s="8">
        <v>0.90010416666666659</v>
      </c>
      <c r="D59" s="5" t="s">
        <v>42</v>
      </c>
      <c r="E59" s="9">
        <v>2.3730000000000002</v>
      </c>
      <c r="F59" s="9">
        <v>32.104799999999997</v>
      </c>
      <c r="G59" s="9" t="s">
        <v>43</v>
      </c>
      <c r="H59" s="9">
        <v>3.61</v>
      </c>
      <c r="I59" s="9">
        <v>2709.4792000000002</v>
      </c>
      <c r="J59" s="9" t="s">
        <v>44</v>
      </c>
      <c r="K59" s="9">
        <v>3.13</v>
      </c>
      <c r="L59" s="9">
        <v>837.20219999999995</v>
      </c>
    </row>
    <row r="60" spans="1:30" x14ac:dyDescent="0.35">
      <c r="A60" s="5" t="s">
        <v>41</v>
      </c>
      <c r="B60" s="7">
        <v>43552</v>
      </c>
      <c r="C60" s="8">
        <v>0.90355324074074073</v>
      </c>
      <c r="D60" s="5" t="s">
        <v>42</v>
      </c>
      <c r="E60" s="9">
        <v>2.37</v>
      </c>
      <c r="F60" s="9">
        <v>32.0062</v>
      </c>
      <c r="G60" s="9" t="s">
        <v>43</v>
      </c>
      <c r="H60" s="9">
        <v>3.61</v>
      </c>
      <c r="I60" s="9">
        <v>2680.8764000000001</v>
      </c>
      <c r="J60" s="9" t="s">
        <v>44</v>
      </c>
      <c r="K60" s="9">
        <v>3.13</v>
      </c>
      <c r="L60" s="9">
        <v>823.65390000000002</v>
      </c>
    </row>
    <row r="61" spans="1:30" x14ac:dyDescent="0.35">
      <c r="A61" s="5" t="s">
        <v>41</v>
      </c>
      <c r="B61" s="7">
        <v>43552</v>
      </c>
      <c r="C61" s="8">
        <v>0.90699074074074071</v>
      </c>
      <c r="D61" s="5" t="s">
        <v>42</v>
      </c>
      <c r="E61" s="9">
        <v>2.3730000000000002</v>
      </c>
      <c r="F61" s="9">
        <v>32.252800000000001</v>
      </c>
      <c r="G61" s="9" t="s">
        <v>43</v>
      </c>
      <c r="H61" s="9">
        <v>3.61</v>
      </c>
      <c r="I61" s="9">
        <v>2675.8533000000002</v>
      </c>
      <c r="J61" s="9" t="s">
        <v>44</v>
      </c>
      <c r="K61" s="9">
        <v>3.13</v>
      </c>
      <c r="L61" s="9">
        <v>824.44240000000002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2020-04-21T07:38:09Z</dcterms:modified>
</cp:coreProperties>
</file>