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1BC134AB-76FA-4055-8E90-E15AB7B9DC9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T24" i="1"/>
  <c r="U8" i="1"/>
  <c r="R13" i="1"/>
  <c r="Q24" i="1"/>
  <c r="U54" i="1"/>
  <c r="T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N24" i="1"/>
  <c r="O10" i="1"/>
  <c r="O6" i="1"/>
  <c r="O9" i="1"/>
  <c r="O25" i="1"/>
  <c r="O29" i="1"/>
  <c r="O37" i="1"/>
  <c r="O41" i="1"/>
  <c r="O49" i="1"/>
  <c r="O53" i="1"/>
  <c r="O57" i="1"/>
  <c r="Q6" i="1"/>
  <c r="R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Q35" i="1"/>
  <c r="R29" i="1"/>
  <c r="R27" i="1"/>
  <c r="R23" i="1"/>
  <c r="R21" i="1"/>
  <c r="R15" i="1"/>
  <c r="R7" i="1"/>
  <c r="Q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<sst xmlns="http://schemas.openxmlformats.org/spreadsheetml/2006/main" count="281" uniqueCount="85">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</sst>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Q1" zoomScale="70" zoomScaleNormal="70" workbookViewId="0">
      <selection activeCell="AD2" sqref="AD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43594</v>
      </c>
      <c r="C2" s="8">
        <v>0.35437500000000005</v>
      </c>
      <c r="D2" s="5" t="s">
        <v>42</v>
      </c>
      <c r="E2" s="9">
        <v>2.4359999999999999</v>
      </c>
      <c r="F2" s="9">
        <v>39.866</v>
      </c>
      <c r="G2" s="9" t="s">
        <v>43</v>
      </c>
      <c r="H2" s="9">
        <v>3.3359999999999999</v>
      </c>
      <c r="I2" s="9">
        <v>3985.1471999999999</v>
      </c>
      <c r="J2" s="9" t="s">
        <v>44</v>
      </c>
      <c r="K2" s="9">
        <v>3.57</v>
      </c>
      <c r="L2" s="9">
        <v>998.94590000000005</v>
      </c>
      <c r="M2" s="4">
        <f>AVERAGE(F2:F5,F16:F19,F30:F33,F44:F47,F58:F61)</f>
        <v>39.859794999999998</v>
      </c>
      <c r="N2" s="4">
        <f>STDEV(F2:F5,F16:F19,F30:F33,F44:F47,G58:G61)</f>
        <v>0.33181690508471667</v>
      </c>
      <c r="O2" s="4">
        <v>3.9420000000000002</v>
      </c>
      <c r="P2" s="4">
        <f>AVERAGE(I2:I5,I16:I19,I30:I33,I44:I47,I58:I61)</f>
        <v>3864.3035650000006</v>
      </c>
      <c r="Q2" s="4">
        <f>STDEV(I2:I5,I16:I19,I30:I33,I44:I47,I58:I61)</f>
        <v>36.326361142307398</v>
      </c>
      <c r="R2" s="4">
        <v>407.1</v>
      </c>
      <c r="S2" s="4">
        <f>AVERAGE(L2:L5,L16:L19,L30:L33,L44:L47,L58:L61)</f>
        <v>985.00640500000031</v>
      </c>
      <c r="T2" s="4">
        <f>STDEV(L2:L5,L16:L19,L30:L33,L44:L47,L58:L61)</f>
        <v>8.636697685273921</v>
      </c>
      <c r="U2" s="4">
        <v>364</v>
      </c>
      <c r="AD2" s="7">
        <v>43536</v>
      </c>
      <c r="AE2" s="6">
        <f>(N2/M2)^2</f>
        <v>6.9298988395369347E-5</v>
      </c>
      <c r="AF2" s="6">
        <f>(T2/S2)^2</f>
        <v>7.6880699667113942E-5</v>
      </c>
      <c r="AG2" s="6">
        <f>(T2/S2)^2</f>
        <v>7.6880699667113942E-5</v>
      </c>
    </row>
    <row r="3" spans="1:33" x14ac:dyDescent="0.35">
      <c r="A3" s="5" t="s">
        <v>41</v>
      </c>
      <c r="B3" s="7">
        <v>43594</v>
      </c>
      <c r="C3" s="8">
        <v>0.35843749999999996</v>
      </c>
      <c r="D3" s="5" t="s">
        <v>42</v>
      </c>
      <c r="E3" s="9">
        <v>2.4430000000000001</v>
      </c>
      <c r="F3" s="9">
        <v>40.130000000000003</v>
      </c>
      <c r="G3" s="9" t="s">
        <v>43</v>
      </c>
      <c r="H3" s="9">
        <v>3.3460000000000001</v>
      </c>
      <c r="I3" s="9">
        <v>3902.038</v>
      </c>
      <c r="J3" s="9" t="s">
        <v>44</v>
      </c>
      <c r="K3" s="9">
        <v>3.5830000000000002</v>
      </c>
      <c r="L3" s="9">
        <v>998.18899999999996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43594</v>
      </c>
      <c r="C4" s="8">
        <v>0.36208333333333331</v>
      </c>
      <c r="D4" s="5" t="s">
        <v>42</v>
      </c>
      <c r="E4" s="9">
        <v>2.4359999999999999</v>
      </c>
      <c r="F4" s="9">
        <v>40.332799999999999</v>
      </c>
      <c r="G4" s="9" t="s">
        <v>43</v>
      </c>
      <c r="H4" s="9">
        <v>3.3359999999999999</v>
      </c>
      <c r="I4" s="9">
        <v>3899.1030000000001</v>
      </c>
      <c r="J4" s="9" t="s">
        <v>44</v>
      </c>
      <c r="K4" s="9">
        <v>3.57</v>
      </c>
      <c r="L4" s="9">
        <v>985.92880000000002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43594</v>
      </c>
      <c r="C5" s="8">
        <v>0.36571759259259262</v>
      </c>
      <c r="D5" s="5" t="s">
        <v>42</v>
      </c>
      <c r="E5" s="9">
        <v>2.44</v>
      </c>
      <c r="F5" s="9">
        <v>40.548099999999998</v>
      </c>
      <c r="G5" s="9" t="s">
        <v>43</v>
      </c>
      <c r="H5" s="9">
        <v>3.3460000000000001</v>
      </c>
      <c r="I5" s="9">
        <v>3898.0718999999999</v>
      </c>
      <c r="J5" s="9" t="s">
        <v>44</v>
      </c>
      <c r="K5" s="9">
        <v>3.58</v>
      </c>
      <c r="L5" s="9">
        <v>992.47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>
        <v>43594</v>
      </c>
      <c r="C6" s="29">
        <v>0.36936342592592591</v>
      </c>
      <c r="D6" s="27" t="s">
        <v>42</v>
      </c>
      <c r="E6" s="30">
        <v>2.4359999999999999</v>
      </c>
      <c r="F6" s="30">
        <v>19.605699999999999</v>
      </c>
      <c r="G6" s="30" t="s">
        <v>43</v>
      </c>
      <c r="H6" s="30">
        <v>3.34</v>
      </c>
      <c r="I6" s="30">
        <v>4804.3035</v>
      </c>
      <c r="J6" s="30" t="s">
        <v>44</v>
      </c>
      <c r="K6" s="30">
        <v>3.573</v>
      </c>
      <c r="L6" s="30">
        <v>741.7663</v>
      </c>
      <c r="O6" s="10">
        <f>($O$2/$M$2)*F6</f>
        <v>1.9389379548991659</v>
      </c>
      <c r="Q6" s="10">
        <f>($R$2/$P$2)*I6</f>
        <v>506.1279275687545</v>
      </c>
      <c r="U6" s="10">
        <f t="shared" ref="U6:U15" si="0">($S$2/$U$2)*L6</f>
        <v>2007.2652651460212</v>
      </c>
      <c r="V6" s="3">
        <v>0</v>
      </c>
      <c r="W6" s="11" t="s">
        <v>33</v>
      </c>
      <c r="X6" s="2">
        <f>SLOPE(O6:O10,$V$6:$V$10)</f>
        <v>3.8302670648456607E-4</v>
      </c>
      <c r="Y6" s="2">
        <f>RSQ(O6:O10,$V$6:$V$10)</f>
        <v>0.66564842563075455</v>
      </c>
      <c r="Z6" s="2">
        <f>SLOPE($R6:$R10,$V$6:$V$10)</f>
        <v>-0.99118376418235532</v>
      </c>
      <c r="AA6" s="2">
        <f>RSQ(R6:R10,$V$6:$V$10)</f>
        <v>0.71331912051244339</v>
      </c>
      <c r="AB6" s="2">
        <f>SLOPE(U6:U10,$V$6:$V$10)</f>
        <v>2.0169397831173255</v>
      </c>
      <c r="AC6" s="2">
        <f>RSQ(U6:U10,$V$6:$V$10)</f>
        <v>0.99928548320116584</v>
      </c>
      <c r="AD6" s="7">
        <v>43109</v>
      </c>
      <c r="AE6" s="2"/>
    </row>
    <row r="7" spans="1:33" x14ac:dyDescent="0.35">
      <c r="A7" s="27" t="s">
        <v>46</v>
      </c>
      <c r="B7" s="28">
        <v>43594</v>
      </c>
      <c r="C7" s="29">
        <v>0.37300925925925926</v>
      </c>
      <c r="D7" s="27" t="s">
        <v>42</v>
      </c>
      <c r="E7" s="30">
        <v>2.4359999999999999</v>
      </c>
      <c r="F7" s="30">
        <v>19.550999999999998</v>
      </c>
      <c r="G7" s="30" t="s">
        <v>43</v>
      </c>
      <c r="H7" s="30">
        <v>3.343</v>
      </c>
      <c r="I7" s="30">
        <v>5060.9845999999998</v>
      </c>
      <c r="J7" s="30" t="s">
        <v>44</v>
      </c>
      <c r="K7" s="30">
        <v>3.5760000000000001</v>
      </c>
      <c r="L7" s="30">
        <v>760.12840000000006</v>
      </c>
      <c r="O7" s="10">
        <f>($O$2/$M$2)*F7</f>
        <v>1.9335283084120227</v>
      </c>
      <c r="R7" s="10">
        <f t="shared" ref="R6:R15" si="1">($R$2/$P$2)*I7</f>
        <v>533.16899048017717</v>
      </c>
      <c r="T7" s="10">
        <f>($S$2/$U$2)*L7</f>
        <v>2056.9542379736326</v>
      </c>
      <c r="V7" s="3">
        <v>10</v>
      </c>
      <c r="W7" s="13" t="s">
        <v>34</v>
      </c>
      <c r="X7" s="2">
        <f>SLOPE($O11:$O15,$V$6:$V$10)</f>
        <v>1.2876343192432359E-4</v>
      </c>
      <c r="Y7" s="2">
        <f>RSQ(O11:O15,$V$6:$V$10)</f>
        <v>0.10843082191290135</v>
      </c>
      <c r="Z7" s="2">
        <f>SLOPE($R11:$R15,$V$6:$V$10)</f>
        <v>-2.5055837268312531</v>
      </c>
      <c r="AA7" s="2">
        <f>RSQ(R11:R15,$V$6:$V$10)</f>
        <v>0.8177642074772361</v>
      </c>
      <c r="AB7" s="2">
        <f>SLOPE(U11:U15,$V$6:$V$10)</f>
        <v>3.4353451405149824E-2</v>
      </c>
      <c r="AC7" s="2">
        <f>RSQ(U11:U15,$V$6:$V$10)</f>
        <v>1.1446621114776544E-3</v>
      </c>
      <c r="AD7" s="7">
        <v>43109</v>
      </c>
      <c r="AE7" s="2"/>
    </row>
    <row r="8" spans="1:33" x14ac:dyDescent="0.35">
      <c r="A8" s="27" t="s">
        <v>47</v>
      </c>
      <c r="B8" s="28">
        <v>43594</v>
      </c>
      <c r="C8" s="29">
        <v>0.37665509259259261</v>
      </c>
      <c r="D8" s="27" t="s">
        <v>42</v>
      </c>
      <c r="E8" s="30">
        <v>2.44</v>
      </c>
      <c r="F8" s="30">
        <v>19.702400000000001</v>
      </c>
      <c r="G8" s="30" t="s">
        <v>43</v>
      </c>
      <c r="H8" s="30">
        <v>3.3460000000000001</v>
      </c>
      <c r="I8" s="30">
        <v>5142.6526999999996</v>
      </c>
      <c r="J8" s="30" t="s">
        <v>44</v>
      </c>
      <c r="K8" s="30">
        <v>3.58</v>
      </c>
      <c r="L8" s="30">
        <v>757.39970000000005</v>
      </c>
      <c r="O8" s="10">
        <f>($O$2/$M$2)*F8</f>
        <v>1.9485012604806424</v>
      </c>
      <c r="R8" s="10">
        <f t="shared" si="1"/>
        <v>541.77263223625641</v>
      </c>
      <c r="U8" s="10">
        <f t="shared" si="0"/>
        <v>2049.5702078161507</v>
      </c>
      <c r="V8" s="3">
        <v>20</v>
      </c>
      <c r="W8" s="15" t="s">
        <v>35</v>
      </c>
      <c r="X8" s="2">
        <f>SLOPE($O20:$O24,$V$6:$V$10)</f>
        <v>-9.4881441311978065E-4</v>
      </c>
      <c r="Y8" s="2">
        <f>RSQ(O20:O24,$V$6:$V$10)</f>
        <v>0.63374554924550908</v>
      </c>
      <c r="Z8" s="2">
        <f>SLOPE($R20:$R24,$V$6:$V$10)</f>
        <v>0.46291598222304631</v>
      </c>
      <c r="AA8" s="2">
        <f>RSQ(R20:R24,$V$6:$V$10)</f>
        <v>1.4318182191361165E-2</v>
      </c>
      <c r="AB8" s="2">
        <f>SLOPE($U20:$U24,$V$6:$V$10)</f>
        <v>-1.3461167888330352</v>
      </c>
      <c r="AC8" s="2">
        <f>RSQ(U20:U24,$V$6:$V$10)</f>
        <v>0.25028815823030731</v>
      </c>
      <c r="AD8" s="7">
        <v>43109</v>
      </c>
      <c r="AE8" s="2"/>
    </row>
    <row r="9" spans="1:33" x14ac:dyDescent="0.35">
      <c r="A9" s="27" t="s">
        <v>48</v>
      </c>
      <c r="B9" s="28">
        <v>43594</v>
      </c>
      <c r="C9" s="29">
        <v>0.38072916666666662</v>
      </c>
      <c r="D9" s="27" t="s">
        <v>42</v>
      </c>
      <c r="E9" s="30">
        <v>2.44</v>
      </c>
      <c r="F9" s="30">
        <v>19.678699999999999</v>
      </c>
      <c r="G9" s="30" t="s">
        <v>43</v>
      </c>
      <c r="H9" s="30">
        <v>3.3460000000000001</v>
      </c>
      <c r="I9" s="30">
        <v>4956.4466000000002</v>
      </c>
      <c r="J9" s="30" t="s">
        <v>44</v>
      </c>
      <c r="K9" s="30">
        <v>3.58</v>
      </c>
      <c r="L9" s="30">
        <v>764.34460000000001</v>
      </c>
      <c r="O9" s="10">
        <f t="shared" ref="O9:O15" si="2">($O$2/$M$2)*F9</f>
        <v>1.9461574099916972</v>
      </c>
      <c r="R9" s="10">
        <f>($R$2/$P$2)*I9</f>
        <v>522.15603068440612</v>
      </c>
      <c r="U9" s="10">
        <f t="shared" si="0"/>
        <v>2068.3635346900091</v>
      </c>
      <c r="V9" s="3">
        <v>30</v>
      </c>
      <c r="W9" s="18" t="s">
        <v>36</v>
      </c>
      <c r="X9" s="2">
        <f>SLOPE($O25:$O29,$V$6:$V$10)</f>
        <v>-2.8600909763836668E-4</v>
      </c>
      <c r="Y9" s="2">
        <f>RSQ(O25:O29,$V$6:$V$10)</f>
        <v>2.7106657587366283E-2</v>
      </c>
      <c r="Z9" s="2">
        <f>SLOPE($R25:$R29,$V$6:$V$10)</f>
        <v>8.9065153223282039</v>
      </c>
      <c r="AA9" s="2">
        <f>RSQ(R25:R29,$V$6:$V$10)</f>
        <v>0.98638867855203172</v>
      </c>
      <c r="AB9" s="2">
        <f>SLOPE(U25:U29,$V$6:$V$10)</f>
        <v>-3.2580981088472074E-3</v>
      </c>
      <c r="AC9" s="2">
        <f>RSQ(U25:U29,$V$6:$V$10)</f>
        <v>2.6018455746391102E-6</v>
      </c>
      <c r="AD9" s="7">
        <v>43109</v>
      </c>
      <c r="AE9" s="2"/>
    </row>
    <row r="10" spans="1:33" x14ac:dyDescent="0.35">
      <c r="A10" s="27" t="s">
        <v>49</v>
      </c>
      <c r="B10" s="28">
        <v>43594</v>
      </c>
      <c r="C10" s="29">
        <v>0.38479166666666664</v>
      </c>
      <c r="D10" s="27" t="s">
        <v>42</v>
      </c>
      <c r="E10" s="30">
        <v>2.4359999999999999</v>
      </c>
      <c r="F10" s="30">
        <v>19.735499999999998</v>
      </c>
      <c r="G10" s="30" t="s">
        <v>43</v>
      </c>
      <c r="H10" s="30">
        <v>3.343</v>
      </c>
      <c r="I10" s="30">
        <v>4809.4337999999998</v>
      </c>
      <c r="J10" s="30" t="s">
        <v>44</v>
      </c>
      <c r="K10" s="30">
        <v>3.573</v>
      </c>
      <c r="L10" s="30">
        <v>771.59029999999996</v>
      </c>
      <c r="O10" s="10">
        <f t="shared" si="2"/>
        <v>1.9517747394335569</v>
      </c>
      <c r="R10" s="10">
        <f>($R$2/$P$2)*I10</f>
        <v>506.66839885804876</v>
      </c>
      <c r="U10" s="10">
        <f t="shared" si="0"/>
        <v>2087.9708448787683</v>
      </c>
      <c r="V10" s="3">
        <v>40</v>
      </c>
      <c r="W10" s="20" t="s">
        <v>37</v>
      </c>
      <c r="X10" s="2">
        <f>SLOPE($O34:$O38,$V$6:$V$10)</f>
        <v>-4.3217833910084378E-4</v>
      </c>
      <c r="Y10" s="2">
        <f>RSQ(O34:O38,$V$6:$V$10)</f>
        <v>0.33113734560773006</v>
      </c>
      <c r="Z10" s="2">
        <f>SLOPE($R34:$R38,$V$6:$V$10)</f>
        <v>3.2519639807556668</v>
      </c>
      <c r="AA10" s="2">
        <f>RSQ(R34:R38,$V$6:$V$10)</f>
        <v>0.97590424629054595</v>
      </c>
      <c r="AB10" s="2">
        <f>SLOPE(U34:U38,$V$6:$V$10)</f>
        <v>-0.58252304609541627</v>
      </c>
      <c r="AC10" s="2">
        <f>RSQ(U34:U38,$V$6:$V$10)</f>
        <v>8.8654566984605818E-2</v>
      </c>
      <c r="AD10" s="7">
        <v>43109</v>
      </c>
      <c r="AE10" s="2"/>
    </row>
    <row r="11" spans="1:33" x14ac:dyDescent="0.35">
      <c r="A11" s="27" t="s">
        <v>50</v>
      </c>
      <c r="B11" s="28">
        <v>43594</v>
      </c>
      <c r="C11" s="29">
        <v>0.38886574074074076</v>
      </c>
      <c r="D11" s="27" t="s">
        <v>42</v>
      </c>
      <c r="E11" s="30">
        <v>2.4359999999999999</v>
      </c>
      <c r="F11" s="30">
        <v>19.295999999999999</v>
      </c>
      <c r="G11" s="30" t="s">
        <v>43</v>
      </c>
      <c r="H11" s="30">
        <v>3.34</v>
      </c>
      <c r="I11" s="30">
        <v>4657.1558000000005</v>
      </c>
      <c r="J11" s="30" t="s">
        <v>44</v>
      </c>
      <c r="K11" s="30">
        <v>3.5760000000000001</v>
      </c>
      <c r="L11" s="30">
        <v>745.10260000000005</v>
      </c>
      <c r="O11" s="12">
        <f t="shared" si="2"/>
        <v>1.9083096639107151</v>
      </c>
      <c r="Q11" s="12">
        <f>($R$2/$P$2)*I11</f>
        <v>490.62608418031982</v>
      </c>
      <c r="U11" s="12">
        <f t="shared" si="0"/>
        <v>2016.2934983026189</v>
      </c>
      <c r="V11" s="3"/>
      <c r="W11" s="21" t="s">
        <v>38</v>
      </c>
      <c r="X11" s="2">
        <f>SLOPE($O39:$O43,$V$6:$V$10)</f>
        <v>-2.2349652826864808E-3</v>
      </c>
      <c r="Y11" s="2">
        <f>RSQ(O39:O43,$V$6:$V$10)</f>
        <v>0.77141049325309552</v>
      </c>
      <c r="Z11" s="2">
        <f>SLOPE($R39:$R43,$V$6:$V$10)</f>
        <v>1.7848315561875376</v>
      </c>
      <c r="AA11" s="2">
        <f>RSQ(R39:R43,$V$6:$V$10)</f>
        <v>0.96375807347481879</v>
      </c>
      <c r="AB11" s="2">
        <f>SLOPE($U39:$U43,$V$6:$V$10)</f>
        <v>0.70893941756788759</v>
      </c>
      <c r="AC11" s="2">
        <f>RSQ(U39:U43,$V$6:$V$10)</f>
        <v>4.9709205252415005E-2</v>
      </c>
      <c r="AD11" s="7">
        <v>43109</v>
      </c>
      <c r="AE11" s="2"/>
    </row>
    <row r="12" spans="1:33" x14ac:dyDescent="0.35">
      <c r="A12" s="27" t="s">
        <v>51</v>
      </c>
      <c r="B12" s="28">
        <v>43594</v>
      </c>
      <c r="C12" s="29">
        <v>0.39251157407407405</v>
      </c>
      <c r="D12" s="27" t="s">
        <v>42</v>
      </c>
      <c r="E12" s="30">
        <v>2.4430000000000001</v>
      </c>
      <c r="F12" s="30">
        <v>19.295000000000002</v>
      </c>
      <c r="G12" s="30" t="s">
        <v>43</v>
      </c>
      <c r="H12" s="30">
        <v>3.3460000000000001</v>
      </c>
      <c r="I12" s="30">
        <v>5753.5529999999999</v>
      </c>
      <c r="J12" s="30" t="s">
        <v>44</v>
      </c>
      <c r="K12" s="30">
        <v>3.58</v>
      </c>
      <c r="L12" s="30">
        <v>760.99310000000003</v>
      </c>
      <c r="O12" s="12">
        <f t="shared" si="2"/>
        <v>1.9082107672656121</v>
      </c>
      <c r="R12" s="12">
        <f>($R$2/$P$2)*I12</f>
        <v>606.13028632495639</v>
      </c>
      <c r="U12" s="12">
        <f t="shared" si="0"/>
        <v>2059.2941693978182</v>
      </c>
      <c r="V12" s="3"/>
      <c r="W12" s="23" t="s">
        <v>39</v>
      </c>
      <c r="X12" s="2">
        <f>SLOPE($O48:$O52,$V$6:$V$10)</f>
        <v>-7.5062553633307161E-5</v>
      </c>
      <c r="Y12" s="2">
        <f>RSQ(O48:O52,$V$6:$V$10)</f>
        <v>3.1254494914613189E-3</v>
      </c>
      <c r="Z12" s="2">
        <f>SLOPE($R48:$R52,$V$6:$V$10)</f>
        <v>2.1077440570588286</v>
      </c>
      <c r="AA12" s="2">
        <f>RSQ(R48:R52,$V$6:$V$10)</f>
        <v>0.97145000763394718</v>
      </c>
      <c r="AB12" s="2">
        <f>SLOPE(U48:U52,$V$6:$V$10)</f>
        <v>1.4870349441637427</v>
      </c>
      <c r="AC12" s="2">
        <f>RSQ(U48:U52,$V$6:$V$10)</f>
        <v>0.2749240753285398</v>
      </c>
      <c r="AD12" s="7">
        <v>43109</v>
      </c>
      <c r="AE12" s="2"/>
    </row>
    <row r="13" spans="1:33" x14ac:dyDescent="0.35">
      <c r="A13" s="27" t="s">
        <v>52</v>
      </c>
      <c r="B13" s="28">
        <v>43594</v>
      </c>
      <c r="C13" s="29">
        <v>0.3961574074074074</v>
      </c>
      <c r="D13" s="27" t="s">
        <v>42</v>
      </c>
      <c r="E13" s="30">
        <v>2.4430000000000001</v>
      </c>
      <c r="F13" s="30">
        <v>19.4376</v>
      </c>
      <c r="G13" s="30" t="s">
        <v>43</v>
      </c>
      <c r="H13" s="30">
        <v>3.3460000000000001</v>
      </c>
      <c r="I13" s="30">
        <v>5593.4921999999997</v>
      </c>
      <c r="J13" s="30" t="s">
        <v>44</v>
      </c>
      <c r="K13" s="30">
        <v>3.58</v>
      </c>
      <c r="L13" s="30">
        <v>755.51760000000002</v>
      </c>
      <c r="O13" s="12">
        <f t="shared" si="2"/>
        <v>1.9223134288573236</v>
      </c>
      <c r="R13" s="12">
        <f t="shared" si="1"/>
        <v>589.26806248980586</v>
      </c>
      <c r="U13" s="12">
        <f t="shared" si="0"/>
        <v>2044.4771293687591</v>
      </c>
      <c r="V13" s="3"/>
      <c r="W13" s="25" t="s">
        <v>40</v>
      </c>
      <c r="X13" s="2">
        <f>SLOPE($O53:$O57,$V$6:$V$10)</f>
        <v>-3.083597394316784E-4</v>
      </c>
      <c r="Y13" s="2">
        <f>RSQ(O53:O57,$V$6:$V$10)</f>
        <v>7.5131838008989829E-2</v>
      </c>
      <c r="Z13" s="2">
        <f>SLOPE($R53:$R57,$V$6:$V$10)</f>
        <v>0.20694330990013726</v>
      </c>
      <c r="AA13" s="2">
        <f>RSQ(R53:R57,$V$6:$V$10)</f>
        <v>8.0084824047765291E-2</v>
      </c>
      <c r="AB13" s="2">
        <f>SLOPE(U53:U57,$V$6:$V$10)</f>
        <v>-0.2657677171644468</v>
      </c>
      <c r="AC13" s="2">
        <f>RSQ(U53:U57,$V$6:$V$10)</f>
        <v>2.2711088211224535E-2</v>
      </c>
      <c r="AD13" s="7">
        <v>43109</v>
      </c>
      <c r="AE13" s="2"/>
    </row>
    <row r="14" spans="1:33" x14ac:dyDescent="0.35">
      <c r="A14" s="27" t="s">
        <v>53</v>
      </c>
      <c r="B14" s="28">
        <v>43594</v>
      </c>
      <c r="C14" s="29">
        <v>0.40021990740740737</v>
      </c>
      <c r="D14" s="27" t="s">
        <v>42</v>
      </c>
      <c r="E14" s="30">
        <v>2.4430000000000001</v>
      </c>
      <c r="F14" s="30">
        <v>19.382400000000001</v>
      </c>
      <c r="G14" s="30" t="s">
        <v>43</v>
      </c>
      <c r="H14" s="30">
        <v>3.3460000000000001</v>
      </c>
      <c r="I14" s="30">
        <v>5059.5356000000002</v>
      </c>
      <c r="J14" s="30" t="s">
        <v>44</v>
      </c>
      <c r="K14" s="30">
        <v>3.5859999999999999</v>
      </c>
      <c r="L14" s="30">
        <v>751.45619999999997</v>
      </c>
      <c r="O14" s="12">
        <f t="shared" si="2"/>
        <v>1.9168543340476289</v>
      </c>
      <c r="R14" s="12">
        <f t="shared" si="1"/>
        <v>533.01633997276292</v>
      </c>
      <c r="U14" s="12">
        <f t="shared" si="0"/>
        <v>2033.4867309806627</v>
      </c>
      <c r="AD14" s="7">
        <v>43109</v>
      </c>
    </row>
    <row r="15" spans="1:33" x14ac:dyDescent="0.35">
      <c r="A15" s="27" t="s">
        <v>54</v>
      </c>
      <c r="B15" s="28">
        <v>43594</v>
      </c>
      <c r="C15" s="29">
        <v>0.40386574074074072</v>
      </c>
      <c r="D15" s="27" t="s">
        <v>42</v>
      </c>
      <c r="E15" s="30">
        <v>2.4430000000000001</v>
      </c>
      <c r="F15" s="30">
        <v>19.317399999999999</v>
      </c>
      <c r="G15" s="30" t="s">
        <v>43</v>
      </c>
      <c r="H15" s="30">
        <v>3.35</v>
      </c>
      <c r="I15" s="30">
        <v>5138.7492000000002</v>
      </c>
      <c r="J15" s="30" t="s">
        <v>44</v>
      </c>
      <c r="K15" s="30">
        <v>3.58</v>
      </c>
      <c r="L15" s="30">
        <v>750.50580000000002</v>
      </c>
      <c r="O15" s="12">
        <f t="shared" si="2"/>
        <v>1.9104260521159229</v>
      </c>
      <c r="R15" s="12">
        <f t="shared" si="1"/>
        <v>541.36140293626227</v>
      </c>
      <c r="U15" s="12">
        <f t="shared" si="0"/>
        <v>2030.9148900814541</v>
      </c>
      <c r="AD15" s="7">
        <v>43109</v>
      </c>
    </row>
    <row r="16" spans="1:33" x14ac:dyDescent="0.35">
      <c r="A16" s="5" t="s">
        <v>41</v>
      </c>
      <c r="B16" s="7">
        <v>43594</v>
      </c>
      <c r="C16" s="8">
        <v>0.40751157407407407</v>
      </c>
      <c r="D16" s="5" t="s">
        <v>42</v>
      </c>
      <c r="E16" s="9">
        <v>2.4359999999999999</v>
      </c>
      <c r="F16" s="9">
        <v>40.31</v>
      </c>
      <c r="G16" s="9" t="s">
        <v>43</v>
      </c>
      <c r="H16" s="9">
        <v>3.34</v>
      </c>
      <c r="I16" s="9">
        <v>3867.8044</v>
      </c>
      <c r="J16" s="9" t="s">
        <v>44</v>
      </c>
      <c r="K16" s="9">
        <v>3.5760000000000001</v>
      </c>
      <c r="L16" s="9">
        <v>974.0068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43594</v>
      </c>
      <c r="C17" s="8">
        <v>0.41115740740740742</v>
      </c>
      <c r="D17" s="5" t="s">
        <v>42</v>
      </c>
      <c r="E17" s="9">
        <v>2.4430000000000001</v>
      </c>
      <c r="F17" s="9">
        <v>39.800800000000002</v>
      </c>
      <c r="G17" s="9" t="s">
        <v>43</v>
      </c>
      <c r="H17" s="9">
        <v>3.3460000000000001</v>
      </c>
      <c r="I17" s="9">
        <v>3879.1432</v>
      </c>
      <c r="J17" s="9" t="s">
        <v>44</v>
      </c>
      <c r="K17" s="9">
        <v>3.5830000000000002</v>
      </c>
      <c r="L17" s="9">
        <v>994.63639999999998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43594</v>
      </c>
      <c r="C18" s="8">
        <v>0.41480324074074071</v>
      </c>
      <c r="D18" s="5" t="s">
        <v>42</v>
      </c>
      <c r="E18" s="9">
        <v>2.44</v>
      </c>
      <c r="F18" s="9">
        <v>39.599800000000002</v>
      </c>
      <c r="G18" s="9" t="s">
        <v>43</v>
      </c>
      <c r="H18" s="9">
        <v>3.343</v>
      </c>
      <c r="I18" s="9">
        <v>3860.5569999999998</v>
      </c>
      <c r="J18" s="9" t="s">
        <v>44</v>
      </c>
      <c r="K18" s="9">
        <v>3.58</v>
      </c>
      <c r="L18" s="9">
        <v>995.40800000000002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43594</v>
      </c>
      <c r="C19" s="8">
        <v>0.41886574074074073</v>
      </c>
      <c r="D19" s="5" t="s">
        <v>42</v>
      </c>
      <c r="E19" s="9">
        <v>2.44</v>
      </c>
      <c r="F19" s="9">
        <v>39.984000000000002</v>
      </c>
      <c r="G19" s="9" t="s">
        <v>43</v>
      </c>
      <c r="H19" s="9">
        <v>3.3460000000000001</v>
      </c>
      <c r="I19" s="9">
        <v>3858.6181999999999</v>
      </c>
      <c r="J19" s="9" t="s">
        <v>44</v>
      </c>
      <c r="K19" s="9">
        <v>3.58</v>
      </c>
      <c r="L19" s="9">
        <v>997.69259999999997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7" t="s">
        <v>55</v>
      </c>
      <c r="B20" s="28">
        <v>43594</v>
      </c>
      <c r="C20" s="29">
        <v>0.42293981481481485</v>
      </c>
      <c r="D20" s="27" t="s">
        <v>42</v>
      </c>
      <c r="E20" s="30">
        <v>2.4430000000000001</v>
      </c>
      <c r="F20" s="30">
        <v>19.439399999999999</v>
      </c>
      <c r="G20" s="30" t="s">
        <v>43</v>
      </c>
      <c r="H20" s="30">
        <v>3.3460000000000001</v>
      </c>
      <c r="I20" s="30">
        <v>4970.9457000000002</v>
      </c>
      <c r="J20" s="30" t="s">
        <v>44</v>
      </c>
      <c r="K20" s="30">
        <v>3.58</v>
      </c>
      <c r="L20" s="30">
        <v>760.25419999999997</v>
      </c>
      <c r="O20" s="14">
        <f t="shared" ref="O20:O29" si="3">($O$2/$M$2)*F20</f>
        <v>1.9224914428185091</v>
      </c>
      <c r="P20" s="3"/>
      <c r="R20" s="14">
        <f t="shared" ref="R20:R29" si="4">($R$2/$P$2)*I20</f>
        <v>523.68349443323302</v>
      </c>
      <c r="S20" s="3"/>
      <c r="U20" s="14">
        <f t="shared" ref="U20:U26" si="5">($S$2/$U$2)*L20</f>
        <v>2057.2946605168991</v>
      </c>
      <c r="AD20" s="7">
        <v>43109</v>
      </c>
    </row>
    <row r="21" spans="1:30" x14ac:dyDescent="0.35">
      <c r="A21" s="27" t="s">
        <v>56</v>
      </c>
      <c r="B21" s="28">
        <v>43594</v>
      </c>
      <c r="C21" s="29">
        <v>0.4265856481481482</v>
      </c>
      <c r="D21" s="27" t="s">
        <v>42</v>
      </c>
      <c r="E21" s="30">
        <v>2.4430000000000001</v>
      </c>
      <c r="F21" s="30">
        <v>19.516200000000001</v>
      </c>
      <c r="G21" s="30" t="s">
        <v>43</v>
      </c>
      <c r="H21" s="30">
        <v>3.3460000000000001</v>
      </c>
      <c r="I21" s="30">
        <v>5753.4135999999999</v>
      </c>
      <c r="J21" s="30" t="s">
        <v>44</v>
      </c>
      <c r="K21" s="30">
        <v>3.58</v>
      </c>
      <c r="L21" s="30">
        <v>781.08889999999997</v>
      </c>
      <c r="O21" s="14">
        <f t="shared" si="3"/>
        <v>1.9300867051624326</v>
      </c>
      <c r="P21" s="3"/>
      <c r="R21" s="14">
        <f t="shared" si="4"/>
        <v>606.11560069298014</v>
      </c>
      <c r="S21" s="3"/>
      <c r="U21" s="14">
        <f t="shared" si="5"/>
        <v>2113.6746411384747</v>
      </c>
      <c r="AD21" s="7">
        <v>43109</v>
      </c>
    </row>
    <row r="22" spans="1:30" x14ac:dyDescent="0.35">
      <c r="A22" s="27" t="s">
        <v>57</v>
      </c>
      <c r="B22" s="28">
        <v>43594</v>
      </c>
      <c r="C22" s="29">
        <v>0.43064814814814811</v>
      </c>
      <c r="D22" s="27" t="s">
        <v>42</v>
      </c>
      <c r="E22" s="30">
        <v>2.44</v>
      </c>
      <c r="F22" s="30">
        <v>19.405200000000001</v>
      </c>
      <c r="G22" s="30" t="s">
        <v>43</v>
      </c>
      <c r="H22" s="30">
        <v>3.3460000000000001</v>
      </c>
      <c r="I22" s="30">
        <v>5906.3296</v>
      </c>
      <c r="J22" s="30" t="s">
        <v>44</v>
      </c>
      <c r="K22" s="30">
        <v>3.58</v>
      </c>
      <c r="L22" s="30">
        <v>759.64670000000001</v>
      </c>
      <c r="O22" s="14">
        <f t="shared" si="3"/>
        <v>1.919109177555981</v>
      </c>
      <c r="P22" s="3"/>
      <c r="R22" s="14">
        <f t="shared" si="4"/>
        <v>622.22512794747263</v>
      </c>
      <c r="S22" s="3"/>
      <c r="U22" s="14">
        <f t="shared" si="5"/>
        <v>2055.6507281239387</v>
      </c>
      <c r="AD22" s="7">
        <v>43109</v>
      </c>
    </row>
    <row r="23" spans="1:30" x14ac:dyDescent="0.35">
      <c r="A23" s="27" t="s">
        <v>58</v>
      </c>
      <c r="B23" s="28">
        <v>43594</v>
      </c>
      <c r="C23" s="29">
        <v>0.43472222222222223</v>
      </c>
      <c r="D23" s="27" t="s">
        <v>42</v>
      </c>
      <c r="E23" s="30">
        <v>2.4430000000000001</v>
      </c>
      <c r="F23" s="30">
        <v>19.156600000000001</v>
      </c>
      <c r="G23" s="30" t="s">
        <v>43</v>
      </c>
      <c r="H23" s="30">
        <v>3.3460000000000001</v>
      </c>
      <c r="I23" s="30">
        <v>5066.4444999999996</v>
      </c>
      <c r="J23" s="30" t="s">
        <v>44</v>
      </c>
      <c r="K23" s="30">
        <v>3.58</v>
      </c>
      <c r="L23" s="30">
        <v>750.82010000000002</v>
      </c>
      <c r="O23" s="14">
        <f t="shared" si="3"/>
        <v>1.8945234715833337</v>
      </c>
      <c r="P23" s="3"/>
      <c r="R23" s="14">
        <f t="shared" si="4"/>
        <v>533.74418475583707</v>
      </c>
      <c r="S23" s="3"/>
      <c r="U23" s="14">
        <f t="shared" si="5"/>
        <v>2031.7654052273099</v>
      </c>
      <c r="AD23" s="7">
        <v>43109</v>
      </c>
    </row>
    <row r="24" spans="1:30" x14ac:dyDescent="0.35">
      <c r="A24" s="31" t="s">
        <v>59</v>
      </c>
      <c r="B24" s="32">
        <v>43594</v>
      </c>
      <c r="C24" s="33">
        <v>0.43813657407407408</v>
      </c>
      <c r="D24" s="31" t="s">
        <v>42</v>
      </c>
      <c r="E24" s="34">
        <v>2.4529999999999998</v>
      </c>
      <c r="F24" s="34">
        <v>37.042700000000004</v>
      </c>
      <c r="G24" s="34" t="s">
        <v>43</v>
      </c>
      <c r="H24" s="34">
        <v>3.36</v>
      </c>
      <c r="I24" s="34">
        <v>10239.150900000001</v>
      </c>
      <c r="J24" s="34" t="s">
        <v>44</v>
      </c>
      <c r="K24" s="34">
        <v>3.593</v>
      </c>
      <c r="L24" s="34">
        <v>1332.3632</v>
      </c>
      <c r="N24" s="14">
        <f>($O$2/$M$2)*F24</f>
        <v>3.6633987555630938</v>
      </c>
      <c r="P24" s="3"/>
      <c r="Q24" s="14">
        <f>($R$2/$P$2)*I24</f>
        <v>1078.6829402182329</v>
      </c>
      <c r="S24" s="3"/>
      <c r="T24" s="14">
        <f>($S$2/$U$2)*L24</f>
        <v>3605.4568290832322</v>
      </c>
      <c r="AD24" s="7">
        <v>43109</v>
      </c>
    </row>
    <row r="25" spans="1:30" x14ac:dyDescent="0.35">
      <c r="A25" s="27" t="s">
        <v>60</v>
      </c>
      <c r="B25" s="28">
        <v>43594</v>
      </c>
      <c r="C25" s="29">
        <v>0.44178240740740743</v>
      </c>
      <c r="D25" s="27" t="s">
        <v>42</v>
      </c>
      <c r="E25" s="30">
        <v>2.4430000000000001</v>
      </c>
      <c r="F25" s="30">
        <v>19.8</v>
      </c>
      <c r="G25" s="30" t="s">
        <v>43</v>
      </c>
      <c r="H25" s="30">
        <v>3.3460000000000001</v>
      </c>
      <c r="I25" s="30">
        <v>4246.1436999999996</v>
      </c>
      <c r="J25" s="30" t="s">
        <v>44</v>
      </c>
      <c r="K25" s="30">
        <v>3.5830000000000002</v>
      </c>
      <c r="L25" s="30">
        <v>755.89170000000001</v>
      </c>
      <c r="O25" s="17">
        <f t="shared" si="3"/>
        <v>1.9581535730427115</v>
      </c>
      <c r="P25" s="3"/>
      <c r="R25" s="17">
        <f t="shared" si="4"/>
        <v>447.32642536844793</v>
      </c>
      <c r="S25" s="3"/>
      <c r="U25" s="17">
        <f t="shared" si="5"/>
        <v>2045.4894669954363</v>
      </c>
      <c r="AD25" s="7">
        <v>43109</v>
      </c>
    </row>
    <row r="26" spans="1:30" x14ac:dyDescent="0.35">
      <c r="A26" s="27" t="s">
        <v>61</v>
      </c>
      <c r="B26" s="28">
        <v>43594</v>
      </c>
      <c r="C26" s="29">
        <v>0.4458449074074074</v>
      </c>
      <c r="D26" s="27" t="s">
        <v>42</v>
      </c>
      <c r="E26" s="30">
        <v>2.4430000000000001</v>
      </c>
      <c r="F26" s="30">
        <v>19.184200000000001</v>
      </c>
      <c r="G26" s="30" t="s">
        <v>43</v>
      </c>
      <c r="H26" s="30">
        <v>3.3460000000000001</v>
      </c>
      <c r="I26" s="30">
        <v>5500.0487999999996</v>
      </c>
      <c r="J26" s="30" t="s">
        <v>44</v>
      </c>
      <c r="K26" s="30">
        <v>3.58</v>
      </c>
      <c r="L26" s="30">
        <v>744.25580000000002</v>
      </c>
      <c r="O26" s="17">
        <f t="shared" si="3"/>
        <v>1.8972530189881811</v>
      </c>
      <c r="P26" s="3"/>
      <c r="R26" s="17">
        <f t="shared" si="4"/>
        <v>579.42390622720131</v>
      </c>
      <c r="S26" s="3"/>
      <c r="U26" s="17">
        <f t="shared" si="5"/>
        <v>2014.0020053802177</v>
      </c>
      <c r="AD26" s="7">
        <v>43109</v>
      </c>
    </row>
    <row r="27" spans="1:30" x14ac:dyDescent="0.35">
      <c r="A27" s="27" t="s">
        <v>62</v>
      </c>
      <c r="B27" s="28">
        <v>43594</v>
      </c>
      <c r="C27" s="29">
        <v>0.44949074074074075</v>
      </c>
      <c r="D27" s="27" t="s">
        <v>42</v>
      </c>
      <c r="E27" s="30">
        <v>2.4430000000000001</v>
      </c>
      <c r="F27" s="30">
        <v>19.330200000000001</v>
      </c>
      <c r="G27" s="30" t="s">
        <v>43</v>
      </c>
      <c r="H27" s="30">
        <v>3.3460000000000001</v>
      </c>
      <c r="I27" s="30">
        <v>6070.7345999999998</v>
      </c>
      <c r="J27" s="30" t="s">
        <v>44</v>
      </c>
      <c r="K27" s="30">
        <v>3.58</v>
      </c>
      <c r="L27" s="30">
        <v>756.92449999999997</v>
      </c>
      <c r="O27" s="17">
        <f t="shared" si="3"/>
        <v>1.9116919291732435</v>
      </c>
      <c r="P27" s="3"/>
      <c r="R27" s="17">
        <f t="shared" si="4"/>
        <v>639.54500832804001</v>
      </c>
      <c r="S27" s="3"/>
      <c r="U27" s="17">
        <f>($S$2/$U$2)*L27</f>
        <v>2048.2842873665459</v>
      </c>
      <c r="AD27" s="7">
        <v>43109</v>
      </c>
    </row>
    <row r="28" spans="1:30" x14ac:dyDescent="0.35">
      <c r="A28" s="27" t="s">
        <v>63</v>
      </c>
      <c r="B28" s="28">
        <v>43594</v>
      </c>
      <c r="C28" s="29">
        <v>0.45313657407407404</v>
      </c>
      <c r="D28" s="27" t="s">
        <v>42</v>
      </c>
      <c r="E28" s="30">
        <v>2.4359999999999999</v>
      </c>
      <c r="F28" s="30">
        <v>19.198399999999999</v>
      </c>
      <c r="G28" s="30" t="s">
        <v>43</v>
      </c>
      <c r="H28" s="30">
        <v>3.343</v>
      </c>
      <c r="I28" s="30">
        <v>7019.4336000000003</v>
      </c>
      <c r="J28" s="30" t="s">
        <v>44</v>
      </c>
      <c r="K28" s="30">
        <v>3.58</v>
      </c>
      <c r="L28" s="30">
        <v>732.53279999999995</v>
      </c>
      <c r="O28" s="17">
        <f t="shared" si="3"/>
        <v>1.898657351348646</v>
      </c>
      <c r="P28" s="3"/>
      <c r="R28" s="17">
        <f t="shared" si="4"/>
        <v>739.48937253328847</v>
      </c>
      <c r="S28" s="3"/>
      <c r="U28" s="17">
        <f>($S$2/$U$2)*L28</f>
        <v>1982.2788458038028</v>
      </c>
      <c r="AD28" s="7">
        <v>43109</v>
      </c>
    </row>
    <row r="29" spans="1:30" x14ac:dyDescent="0.35">
      <c r="A29" s="27" t="s">
        <v>64</v>
      </c>
      <c r="B29" s="28">
        <v>43594</v>
      </c>
      <c r="C29" s="29">
        <v>0.45678240740740739</v>
      </c>
      <c r="D29" s="27" t="s">
        <v>42</v>
      </c>
      <c r="E29" s="30">
        <v>2.4359999999999999</v>
      </c>
      <c r="F29" s="30">
        <v>19.648299999999999</v>
      </c>
      <c r="G29" s="30" t="s">
        <v>43</v>
      </c>
      <c r="H29" s="30">
        <v>3.343</v>
      </c>
      <c r="I29" s="30">
        <v>7713.6041999999998</v>
      </c>
      <c r="J29" s="30" t="s">
        <v>44</v>
      </c>
      <c r="K29" s="30">
        <v>3.5760000000000001</v>
      </c>
      <c r="L29" s="30">
        <v>761.69299999999998</v>
      </c>
      <c r="O29" s="17">
        <f t="shared" si="3"/>
        <v>1.9431509519805608</v>
      </c>
      <c r="P29" s="3"/>
      <c r="R29" s="17">
        <f t="shared" si="4"/>
        <v>812.61945833181449</v>
      </c>
      <c r="S29" s="3"/>
      <c r="U29" s="17">
        <f>($S$2/$U$2)*L29</f>
        <v>2061.1881418782013</v>
      </c>
      <c r="AD29" s="7">
        <v>43109</v>
      </c>
    </row>
    <row r="30" spans="1:30" x14ac:dyDescent="0.35">
      <c r="A30" s="5" t="s">
        <v>41</v>
      </c>
      <c r="B30" s="7">
        <v>43594</v>
      </c>
      <c r="C30" s="8">
        <v>0.46084490740740741</v>
      </c>
      <c r="D30" s="5" t="s">
        <v>42</v>
      </c>
      <c r="E30" s="9">
        <v>2.4359999999999999</v>
      </c>
      <c r="F30" s="9">
        <v>39.611800000000002</v>
      </c>
      <c r="G30" s="9" t="s">
        <v>43</v>
      </c>
      <c r="H30" s="9">
        <v>3.34</v>
      </c>
      <c r="I30" s="9">
        <v>3826.9405000000002</v>
      </c>
      <c r="J30" s="9" t="s">
        <v>44</v>
      </c>
      <c r="K30" s="9">
        <v>3.573</v>
      </c>
      <c r="L30" s="9">
        <v>987.5598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43594</v>
      </c>
      <c r="C31" s="8">
        <v>0.46447916666666672</v>
      </c>
      <c r="D31" s="5" t="s">
        <v>42</v>
      </c>
      <c r="E31" s="9">
        <v>2.4359999999999999</v>
      </c>
      <c r="F31" s="9">
        <v>39.705500000000001</v>
      </c>
      <c r="G31" s="9" t="s">
        <v>43</v>
      </c>
      <c r="H31" s="9">
        <v>3.343</v>
      </c>
      <c r="I31" s="9">
        <v>3845.1756</v>
      </c>
      <c r="J31" s="9" t="s">
        <v>44</v>
      </c>
      <c r="K31" s="9">
        <v>3.5760000000000001</v>
      </c>
      <c r="L31" s="9">
        <v>977.21259999999995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43594</v>
      </c>
      <c r="C32" s="8">
        <v>0.46855324074074073</v>
      </c>
      <c r="D32" s="5" t="s">
        <v>42</v>
      </c>
      <c r="E32" s="9">
        <v>2.4359999999999999</v>
      </c>
      <c r="F32" s="9">
        <v>39.496000000000002</v>
      </c>
      <c r="G32" s="9" t="s">
        <v>43</v>
      </c>
      <c r="H32" s="9">
        <v>3.34</v>
      </c>
      <c r="I32" s="9">
        <v>3840.7662</v>
      </c>
      <c r="J32" s="9" t="s">
        <v>44</v>
      </c>
      <c r="K32" s="9">
        <v>3.5760000000000001</v>
      </c>
      <c r="L32" s="9">
        <v>982.76020000000005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43594</v>
      </c>
      <c r="C33" s="8">
        <v>0.47219907407407408</v>
      </c>
      <c r="D33" s="5" t="s">
        <v>42</v>
      </c>
      <c r="E33" s="9">
        <v>2.44</v>
      </c>
      <c r="F33" s="9">
        <v>39.816600000000001</v>
      </c>
      <c r="G33" s="9" t="s">
        <v>43</v>
      </c>
      <c r="H33" s="9">
        <v>3.3460000000000001</v>
      </c>
      <c r="I33" s="9">
        <v>3850.1343999999999</v>
      </c>
      <c r="J33" s="9" t="s">
        <v>44</v>
      </c>
      <c r="K33" s="9">
        <v>3.5830000000000002</v>
      </c>
      <c r="L33" s="9">
        <v>974.8442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>
        <v>43594</v>
      </c>
      <c r="C34" s="29">
        <v>0.47584490740740737</v>
      </c>
      <c r="D34" s="27" t="s">
        <v>42</v>
      </c>
      <c r="E34" s="30">
        <v>2.4359999999999999</v>
      </c>
      <c r="F34" s="30">
        <v>19.381399999999999</v>
      </c>
      <c r="G34" s="30" t="s">
        <v>43</v>
      </c>
      <c r="H34" s="30">
        <v>3.343</v>
      </c>
      <c r="I34" s="30">
        <v>5214.4279999999999</v>
      </c>
      <c r="J34" s="30" t="s">
        <v>44</v>
      </c>
      <c r="K34" s="30">
        <v>3.5760000000000001</v>
      </c>
      <c r="L34" s="30">
        <v>737.04600000000005</v>
      </c>
      <c r="O34" s="19">
        <f t="shared" ref="O34:O42" si="6">($O$2/$M$2)*F34</f>
        <v>1.9167554374025255</v>
      </c>
      <c r="R34" s="19">
        <f t="shared" ref="R34:R43" si="7">($R$2/$P$2)*I34</f>
        <v>549.33407872680925</v>
      </c>
      <c r="U34" s="19">
        <f t="shared" ref="U34:U43" si="8">($S$2/$U$2)*L34</f>
        <v>1994.4918428011822</v>
      </c>
      <c r="AD34" s="7">
        <v>43109</v>
      </c>
    </row>
    <row r="35" spans="1:30" x14ac:dyDescent="0.35">
      <c r="A35" s="27" t="s">
        <v>66</v>
      </c>
      <c r="B35" s="28">
        <v>43594</v>
      </c>
      <c r="C35" s="29">
        <v>0.47990740740740739</v>
      </c>
      <c r="D35" s="27" t="s">
        <v>42</v>
      </c>
      <c r="E35" s="30">
        <v>2.4430000000000001</v>
      </c>
      <c r="F35" s="30">
        <v>19.142800000000001</v>
      </c>
      <c r="G35" s="30" t="s">
        <v>43</v>
      </c>
      <c r="H35" s="30">
        <v>3.3460000000000001</v>
      </c>
      <c r="I35" s="30">
        <v>6475.8032000000003</v>
      </c>
      <c r="J35" s="30" t="s">
        <v>44</v>
      </c>
      <c r="K35" s="30">
        <v>3.58</v>
      </c>
      <c r="L35" s="30">
        <v>752.01739999999995</v>
      </c>
      <c r="O35" s="19">
        <f t="shared" si="6"/>
        <v>1.8931586978809101</v>
      </c>
      <c r="Q35" s="19">
        <f>($R$2/$P$2)*I35</f>
        <v>682.21852615246075</v>
      </c>
      <c r="U35" s="19">
        <f t="shared" si="8"/>
        <v>2035.005372723756</v>
      </c>
      <c r="AD35" s="7">
        <v>43109</v>
      </c>
    </row>
    <row r="36" spans="1:30" x14ac:dyDescent="0.35">
      <c r="A36" s="27" t="s">
        <v>67</v>
      </c>
      <c r="B36" s="28">
        <v>43594</v>
      </c>
      <c r="C36" s="29">
        <v>0.48398148148148151</v>
      </c>
      <c r="D36" s="27" t="s">
        <v>42</v>
      </c>
      <c r="E36" s="30">
        <v>2.4329999999999998</v>
      </c>
      <c r="F36" s="30">
        <v>19.189900000000002</v>
      </c>
      <c r="G36" s="30" t="s">
        <v>43</v>
      </c>
      <c r="H36" s="30">
        <v>3.34</v>
      </c>
      <c r="I36" s="30">
        <v>6008.7507999999998</v>
      </c>
      <c r="J36" s="30" t="s">
        <v>44</v>
      </c>
      <c r="K36" s="30">
        <v>3.573</v>
      </c>
      <c r="L36" s="30">
        <v>759.19629999999995</v>
      </c>
      <c r="O36" s="19">
        <f t="shared" si="6"/>
        <v>1.8978167298652693</v>
      </c>
      <c r="R36" s="19">
        <f t="shared" si="7"/>
        <v>633.01508526284726</v>
      </c>
      <c r="U36" s="19">
        <f t="shared" si="8"/>
        <v>2054.4319180008288</v>
      </c>
      <c r="AD36" s="7">
        <v>43109</v>
      </c>
    </row>
    <row r="37" spans="1:30" x14ac:dyDescent="0.35">
      <c r="A37" s="27" t="s">
        <v>68</v>
      </c>
      <c r="B37" s="28">
        <v>43594</v>
      </c>
      <c r="C37" s="29">
        <v>0.48762731481481486</v>
      </c>
      <c r="D37" s="27" t="s">
        <v>42</v>
      </c>
      <c r="E37" s="30">
        <v>2.44</v>
      </c>
      <c r="F37" s="30">
        <v>19.299800000000001</v>
      </c>
      <c r="G37" s="30" t="s">
        <v>43</v>
      </c>
      <c r="H37" s="30">
        <v>3.343</v>
      </c>
      <c r="I37" s="30">
        <v>6160.2754000000004</v>
      </c>
      <c r="J37" s="30" t="s">
        <v>44</v>
      </c>
      <c r="K37" s="30">
        <v>3.5760000000000001</v>
      </c>
      <c r="L37" s="30">
        <v>743.39959999999996</v>
      </c>
      <c r="O37" s="19">
        <f t="shared" si="6"/>
        <v>1.9086854711621073</v>
      </c>
      <c r="R37" s="19">
        <f t="shared" si="7"/>
        <v>648.97803010463019</v>
      </c>
      <c r="U37" s="19">
        <f t="shared" si="8"/>
        <v>2011.6850754792258</v>
      </c>
      <c r="AD37" s="7">
        <v>43109</v>
      </c>
    </row>
    <row r="38" spans="1:30" x14ac:dyDescent="0.35">
      <c r="A38" s="27" t="s">
        <v>69</v>
      </c>
      <c r="B38" s="28">
        <v>43594</v>
      </c>
      <c r="C38" s="29">
        <v>0.49168981481481483</v>
      </c>
      <c r="D38" s="27" t="s">
        <v>42</v>
      </c>
      <c r="E38" s="30">
        <v>2.4430000000000001</v>
      </c>
      <c r="F38" s="30">
        <v>19.084399999999999</v>
      </c>
      <c r="G38" s="30" t="s">
        <v>43</v>
      </c>
      <c r="H38" s="30">
        <v>3.35</v>
      </c>
      <c r="I38" s="30">
        <v>6465.9656999999997</v>
      </c>
      <c r="J38" s="30" t="s">
        <v>44</v>
      </c>
      <c r="K38" s="30">
        <v>3.5859999999999999</v>
      </c>
      <c r="L38" s="30">
        <v>730.59159999999997</v>
      </c>
      <c r="O38" s="19">
        <f t="shared" si="6"/>
        <v>1.8873831338068847</v>
      </c>
      <c r="R38" s="19">
        <f t="shared" si="7"/>
        <v>681.18215667924619</v>
      </c>
      <c r="U38" s="19">
        <f t="shared" si="8"/>
        <v>1977.0258391186765</v>
      </c>
      <c r="AD38" s="7">
        <v>43109</v>
      </c>
    </row>
    <row r="39" spans="1:30" x14ac:dyDescent="0.35">
      <c r="A39" s="27" t="s">
        <v>70</v>
      </c>
      <c r="B39" s="28">
        <v>43594</v>
      </c>
      <c r="C39" s="29">
        <v>0.49534722222222222</v>
      </c>
      <c r="D39" s="27" t="s">
        <v>42</v>
      </c>
      <c r="E39" s="30">
        <v>2.4430000000000001</v>
      </c>
      <c r="F39" s="30">
        <v>19.589200000000002</v>
      </c>
      <c r="G39" s="30" t="s">
        <v>43</v>
      </c>
      <c r="H39" s="30">
        <v>3.3460000000000001</v>
      </c>
      <c r="I39" s="30">
        <v>4160.4504999999999</v>
      </c>
      <c r="J39" s="30" t="s">
        <v>44</v>
      </c>
      <c r="K39" s="30">
        <v>3.58</v>
      </c>
      <c r="L39" s="30">
        <v>729.43719999999996</v>
      </c>
      <c r="O39" s="26">
        <f t="shared" si="6"/>
        <v>1.9373061602549639</v>
      </c>
      <c r="R39" s="16">
        <f t="shared" si="7"/>
        <v>438.29874389022018</v>
      </c>
      <c r="U39" s="16">
        <f t="shared" si="8"/>
        <v>1973.9019616628193</v>
      </c>
      <c r="AD39" s="7">
        <v>43109</v>
      </c>
    </row>
    <row r="40" spans="1:30" x14ac:dyDescent="0.35">
      <c r="A40" s="27" t="s">
        <v>71</v>
      </c>
      <c r="B40" s="28">
        <v>43594</v>
      </c>
      <c r="C40" s="29">
        <v>0.49940972222222224</v>
      </c>
      <c r="D40" s="27" t="s">
        <v>42</v>
      </c>
      <c r="E40" s="30">
        <v>2.4430000000000001</v>
      </c>
      <c r="F40" s="30">
        <v>18.906400000000001</v>
      </c>
      <c r="G40" s="30" t="s">
        <v>43</v>
      </c>
      <c r="H40" s="30">
        <v>3.3460000000000001</v>
      </c>
      <c r="I40" s="30">
        <v>4419.3510999999999</v>
      </c>
      <c r="J40" s="30" t="s">
        <v>44</v>
      </c>
      <c r="K40" s="30">
        <v>3.58</v>
      </c>
      <c r="L40" s="30">
        <v>743.30669999999998</v>
      </c>
      <c r="O40" s="16">
        <f t="shared" si="6"/>
        <v>1.8697795309785212</v>
      </c>
      <c r="R40" s="16">
        <f t="shared" si="7"/>
        <v>465.5736286106187</v>
      </c>
      <c r="U40" s="16">
        <f t="shared" si="8"/>
        <v>2011.4336823610267</v>
      </c>
      <c r="AD40" s="7">
        <v>43109</v>
      </c>
    </row>
    <row r="41" spans="1:30" x14ac:dyDescent="0.35">
      <c r="A41" s="27" t="s">
        <v>72</v>
      </c>
      <c r="B41" s="28">
        <v>43594</v>
      </c>
      <c r="C41" s="29">
        <v>0.50305555555555559</v>
      </c>
      <c r="D41" s="27" t="s">
        <v>42</v>
      </c>
      <c r="E41" s="30">
        <v>2.4430000000000001</v>
      </c>
      <c r="F41" s="30">
        <v>18.721800000000002</v>
      </c>
      <c r="G41" s="30" t="s">
        <v>43</v>
      </c>
      <c r="H41" s="30">
        <v>3.3460000000000001</v>
      </c>
      <c r="I41" s="30">
        <v>4494.0805</v>
      </c>
      <c r="J41" s="30" t="s">
        <v>44</v>
      </c>
      <c r="K41" s="30">
        <v>3.58</v>
      </c>
      <c r="L41" s="30">
        <v>700.39099999999996</v>
      </c>
      <c r="O41" s="16">
        <f t="shared" si="6"/>
        <v>1.8515232102924766</v>
      </c>
      <c r="R41" s="16">
        <f t="shared" si="7"/>
        <v>473.44628618740512</v>
      </c>
      <c r="U41" s="16">
        <f t="shared" si="8"/>
        <v>1895.3011566053715</v>
      </c>
      <c r="AD41" s="7">
        <v>43109</v>
      </c>
    </row>
    <row r="42" spans="1:30" x14ac:dyDescent="0.35">
      <c r="A42" s="27" t="s">
        <v>73</v>
      </c>
      <c r="B42" s="28">
        <v>43594</v>
      </c>
      <c r="C42" s="29">
        <v>0.50670138888888883</v>
      </c>
      <c r="D42" s="27" t="s">
        <v>42</v>
      </c>
      <c r="E42" s="30">
        <v>2.4430000000000001</v>
      </c>
      <c r="F42" s="30">
        <v>18.766300000000001</v>
      </c>
      <c r="G42" s="30" t="s">
        <v>43</v>
      </c>
      <c r="H42" s="30">
        <v>3.3460000000000001</v>
      </c>
      <c r="I42" s="30">
        <v>4763.4494000000004</v>
      </c>
      <c r="J42" s="30" t="s">
        <v>44</v>
      </c>
      <c r="K42" s="30">
        <v>3.5859999999999999</v>
      </c>
      <c r="L42" s="30">
        <v>743.96010000000001</v>
      </c>
      <c r="O42" s="16">
        <f t="shared" si="6"/>
        <v>1.8559241109995677</v>
      </c>
      <c r="R42" s="16">
        <f t="shared" si="7"/>
        <v>501.82399444594358</v>
      </c>
      <c r="U42" s="16">
        <f t="shared" si="8"/>
        <v>2013.2018229792329</v>
      </c>
      <c r="AD42" s="7">
        <v>43109</v>
      </c>
    </row>
    <row r="43" spans="1:30" x14ac:dyDescent="0.35">
      <c r="A43" s="27" t="s">
        <v>74</v>
      </c>
      <c r="B43" s="28">
        <v>43594</v>
      </c>
      <c r="C43" s="29">
        <v>0.51077546296296295</v>
      </c>
      <c r="D43" s="27" t="s">
        <v>42</v>
      </c>
      <c r="E43" s="30">
        <v>2.4430000000000001</v>
      </c>
      <c r="F43" s="30">
        <v>18.529299999999999</v>
      </c>
      <c r="G43" s="30" t="s">
        <v>43</v>
      </c>
      <c r="H43" s="30">
        <v>3.3460000000000001</v>
      </c>
      <c r="I43" s="30">
        <v>4835.5065999999997</v>
      </c>
      <c r="J43" s="30" t="s">
        <v>44</v>
      </c>
      <c r="K43" s="30">
        <v>3.5830000000000002</v>
      </c>
      <c r="L43" s="30">
        <v>742.20960000000002</v>
      </c>
      <c r="O43" s="16">
        <f t="shared" ref="O43" si="9">($O$2/$M$2)*F43</f>
        <v>1.8324856061101167</v>
      </c>
      <c r="R43" s="16">
        <f t="shared" si="7"/>
        <v>509.41513878193462</v>
      </c>
      <c r="U43" s="16">
        <f t="shared" si="8"/>
        <v>2008.4648622321106</v>
      </c>
      <c r="AD43" s="7">
        <v>43109</v>
      </c>
    </row>
    <row r="44" spans="1:30" x14ac:dyDescent="0.35">
      <c r="A44" s="5" t="s">
        <v>41</v>
      </c>
      <c r="B44" s="7">
        <v>43594</v>
      </c>
      <c r="C44" s="8">
        <v>0.51483796296296302</v>
      </c>
      <c r="D44" s="5" t="s">
        <v>42</v>
      </c>
      <c r="E44" s="9">
        <v>2.44</v>
      </c>
      <c r="F44" s="9">
        <v>39.537999999999997</v>
      </c>
      <c r="G44" s="9" t="s">
        <v>43</v>
      </c>
      <c r="H44" s="9">
        <v>3.3460000000000001</v>
      </c>
      <c r="I44" s="9">
        <v>3829.1329999999998</v>
      </c>
      <c r="J44" s="9" t="s">
        <v>44</v>
      </c>
      <c r="K44" s="9">
        <v>3.58</v>
      </c>
      <c r="L44" s="9">
        <v>982.07889999999998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43594</v>
      </c>
      <c r="C45" s="8">
        <v>0.51848379629629626</v>
      </c>
      <c r="D45" s="5" t="s">
        <v>42</v>
      </c>
      <c r="E45" s="9">
        <v>2.4359999999999999</v>
      </c>
      <c r="F45" s="9">
        <v>39.896000000000001</v>
      </c>
      <c r="G45" s="9" t="s">
        <v>43</v>
      </c>
      <c r="H45" s="9">
        <v>3.343</v>
      </c>
      <c r="I45" s="9">
        <v>3859.1851000000001</v>
      </c>
      <c r="J45" s="9" t="s">
        <v>44</v>
      </c>
      <c r="K45" s="9">
        <v>3.5760000000000001</v>
      </c>
      <c r="L45" s="9">
        <v>974.97379999999998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43594</v>
      </c>
      <c r="C46" s="8">
        <v>0.52254629629629623</v>
      </c>
      <c r="D46" s="5" t="s">
        <v>42</v>
      </c>
      <c r="E46" s="9">
        <v>2.44</v>
      </c>
      <c r="F46" s="9">
        <v>39.5154</v>
      </c>
      <c r="G46" s="9" t="s">
        <v>43</v>
      </c>
      <c r="H46" s="9">
        <v>3.3460000000000001</v>
      </c>
      <c r="I46" s="9">
        <v>3833.4344000000001</v>
      </c>
      <c r="J46" s="9" t="s">
        <v>44</v>
      </c>
      <c r="K46" s="9">
        <v>3.5830000000000002</v>
      </c>
      <c r="L46" s="9">
        <v>986.81439999999998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43594</v>
      </c>
      <c r="C47" s="8">
        <v>0.52662037037037035</v>
      </c>
      <c r="D47" s="5" t="s">
        <v>42</v>
      </c>
      <c r="E47" s="9">
        <v>2.4430000000000001</v>
      </c>
      <c r="F47" s="9">
        <v>39.4726</v>
      </c>
      <c r="G47" s="9" t="s">
        <v>43</v>
      </c>
      <c r="H47" s="9">
        <v>3.35</v>
      </c>
      <c r="I47" s="9">
        <v>3840.1412999999998</v>
      </c>
      <c r="J47" s="9" t="s">
        <v>44</v>
      </c>
      <c r="K47" s="9">
        <v>3.5830000000000002</v>
      </c>
      <c r="L47" s="9">
        <v>979.77959999999996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75</v>
      </c>
      <c r="B48" s="28">
        <v>43594</v>
      </c>
      <c r="C48" s="29">
        <v>0.53025462962962966</v>
      </c>
      <c r="D48" s="27" t="s">
        <v>42</v>
      </c>
      <c r="E48" s="30">
        <v>2.4329999999999998</v>
      </c>
      <c r="F48" s="30">
        <v>18.968399999999999</v>
      </c>
      <c r="G48" s="30" t="s">
        <v>43</v>
      </c>
      <c r="H48" s="30">
        <v>3.34</v>
      </c>
      <c r="I48" s="30">
        <v>4439.4065000000001</v>
      </c>
      <c r="J48" s="30" t="s">
        <v>44</v>
      </c>
      <c r="K48" s="30">
        <v>3.5760000000000001</v>
      </c>
      <c r="L48" s="30">
        <v>740.97249999999997</v>
      </c>
      <c r="O48" s="22">
        <f t="shared" ref="O48:O57" si="10">($O$2/$M$2)*F48</f>
        <v>1.8759111229749175</v>
      </c>
      <c r="R48" s="22">
        <f t="shared" ref="R48:R57" si="11">($R$2/$P$2)*I48</f>
        <v>467.68644226582643</v>
      </c>
      <c r="U48" s="22">
        <f>($S$2/$U$2)*L48</f>
        <v>2005.1171934858867</v>
      </c>
      <c r="AD48" s="7">
        <v>43109</v>
      </c>
    </row>
    <row r="49" spans="1:30" x14ac:dyDescent="0.35">
      <c r="A49" s="27" t="s">
        <v>76</v>
      </c>
      <c r="B49" s="28">
        <v>43594</v>
      </c>
      <c r="C49" s="29">
        <v>0.53390046296296301</v>
      </c>
      <c r="D49" s="27" t="s">
        <v>42</v>
      </c>
      <c r="E49" s="30">
        <v>2.4430000000000001</v>
      </c>
      <c r="F49" s="30">
        <v>18.897500000000001</v>
      </c>
      <c r="G49" s="30" t="s">
        <v>43</v>
      </c>
      <c r="H49" s="30">
        <v>3.3460000000000001</v>
      </c>
      <c r="I49" s="30">
        <v>4538.7573000000002</v>
      </c>
      <c r="J49" s="30" t="s">
        <v>44</v>
      </c>
      <c r="K49" s="30">
        <v>3.58</v>
      </c>
      <c r="L49" s="30">
        <v>720.34439999999995</v>
      </c>
      <c r="O49" s="22">
        <f t="shared" si="10"/>
        <v>1.868899350837103</v>
      </c>
      <c r="R49" s="22">
        <f t="shared" si="11"/>
        <v>478.15293642180512</v>
      </c>
      <c r="U49" s="22">
        <f>($S$2/$U$2)*L49</f>
        <v>1949.296285180995</v>
      </c>
      <c r="AD49" s="7">
        <v>43109</v>
      </c>
    </row>
    <row r="50" spans="1:30" x14ac:dyDescent="0.35">
      <c r="A50" s="27" t="s">
        <v>77</v>
      </c>
      <c r="B50" s="28">
        <v>43594</v>
      </c>
      <c r="C50" s="29">
        <v>0.53754629629629636</v>
      </c>
      <c r="D50" s="27" t="s">
        <v>42</v>
      </c>
      <c r="E50" s="30">
        <v>2.44</v>
      </c>
      <c r="F50" s="30">
        <v>18.447800000000001</v>
      </c>
      <c r="G50" s="30" t="s">
        <v>43</v>
      </c>
      <c r="H50" s="30">
        <v>3.3460000000000001</v>
      </c>
      <c r="I50" s="30">
        <v>4821.6632</v>
      </c>
      <c r="J50" s="30" t="s">
        <v>44</v>
      </c>
      <c r="K50" s="30">
        <v>3.5760000000000001</v>
      </c>
      <c r="L50" s="30">
        <v>720.85720000000003</v>
      </c>
      <c r="O50" s="22">
        <f t="shared" si="10"/>
        <v>1.8244255295342087</v>
      </c>
      <c r="R50" s="22">
        <f t="shared" si="11"/>
        <v>507.95675228480656</v>
      </c>
      <c r="U50" s="22">
        <f>($S$2/$U$2)*L50</f>
        <v>1950.6839535449624</v>
      </c>
      <c r="AD50" s="7">
        <v>43109</v>
      </c>
    </row>
    <row r="51" spans="1:30" x14ac:dyDescent="0.35">
      <c r="A51" s="27" t="s">
        <v>78</v>
      </c>
      <c r="B51" s="28">
        <v>43594</v>
      </c>
      <c r="C51" s="29">
        <v>0.54160879629629632</v>
      </c>
      <c r="D51" s="27" t="s">
        <v>42</v>
      </c>
      <c r="E51" s="30">
        <v>2.4430000000000001</v>
      </c>
      <c r="F51" s="30">
        <v>18.894400000000001</v>
      </c>
      <c r="G51" s="30" t="s">
        <v>43</v>
      </c>
      <c r="H51" s="30">
        <v>3.3460000000000001</v>
      </c>
      <c r="I51" s="30">
        <v>5012.0137999999997</v>
      </c>
      <c r="J51" s="30" t="s">
        <v>44</v>
      </c>
      <c r="K51" s="30">
        <v>3.58</v>
      </c>
      <c r="L51" s="30">
        <v>756.04060000000004</v>
      </c>
      <c r="O51" s="22">
        <f t="shared" si="10"/>
        <v>1.8685927712372832</v>
      </c>
      <c r="R51" s="22">
        <f t="shared" si="11"/>
        <v>528.00997221345358</v>
      </c>
      <c r="U51" s="22">
        <f>($S$2/$U$2)*L51</f>
        <v>2045.8923995605585</v>
      </c>
      <c r="AD51" s="7">
        <v>43109</v>
      </c>
    </row>
    <row r="52" spans="1:30" x14ac:dyDescent="0.35">
      <c r="A52" s="27" t="s">
        <v>79</v>
      </c>
      <c r="B52" s="28">
        <v>43594</v>
      </c>
      <c r="C52" s="29">
        <v>0.54525462962962956</v>
      </c>
      <c r="D52" s="27" t="s">
        <v>42</v>
      </c>
      <c r="E52" s="30">
        <v>2.44</v>
      </c>
      <c r="F52" s="30">
        <v>18.931999999999999</v>
      </c>
      <c r="G52" s="30" t="s">
        <v>43</v>
      </c>
      <c r="H52" s="30">
        <v>3.3460000000000001</v>
      </c>
      <c r="I52" s="30">
        <v>4834.4535999999998</v>
      </c>
      <c r="J52" s="30" t="s">
        <v>44</v>
      </c>
      <c r="K52" s="30">
        <v>3.58</v>
      </c>
      <c r="L52" s="30">
        <v>750.60040000000004</v>
      </c>
      <c r="O52" s="22">
        <f t="shared" si="10"/>
        <v>1.872311285093162</v>
      </c>
      <c r="Q52" s="22">
        <f>($R$2/$P$2)*I52</f>
        <v>509.30420642561495</v>
      </c>
      <c r="U52" s="22">
        <f t="shared" ref="U52:U57" si="12">($S$2/$U$2)*L52</f>
        <v>2031.1708835042921</v>
      </c>
      <c r="AD52" s="7">
        <v>43109</v>
      </c>
    </row>
    <row r="53" spans="1:30" x14ac:dyDescent="0.35">
      <c r="A53" s="27" t="s">
        <v>80</v>
      </c>
      <c r="B53" s="28">
        <v>43594</v>
      </c>
      <c r="C53" s="29">
        <v>0.54932870370370368</v>
      </c>
      <c r="D53" s="27" t="s">
        <v>42</v>
      </c>
      <c r="E53" s="30">
        <v>2.4359999999999999</v>
      </c>
      <c r="F53" s="30">
        <v>19.277200000000001</v>
      </c>
      <c r="G53" s="30" t="s">
        <v>43</v>
      </c>
      <c r="H53" s="30">
        <v>3.343</v>
      </c>
      <c r="I53" s="30">
        <v>4292.4584000000004</v>
      </c>
      <c r="J53" s="30" t="s">
        <v>44</v>
      </c>
      <c r="K53" s="30">
        <v>3.573</v>
      </c>
      <c r="L53" s="30">
        <v>730.74559999999997</v>
      </c>
      <c r="O53" s="24">
        <f t="shared" si="10"/>
        <v>1.9064504069827757</v>
      </c>
      <c r="R53" s="24">
        <f>($R$2/$P$2)*I53</f>
        <v>452.20562651112527</v>
      </c>
      <c r="U53" s="24">
        <f t="shared" si="12"/>
        <v>1977.4425725977148</v>
      </c>
      <c r="AD53" s="7">
        <v>43109</v>
      </c>
    </row>
    <row r="54" spans="1:30" x14ac:dyDescent="0.35">
      <c r="A54" s="27" t="s">
        <v>81</v>
      </c>
      <c r="B54" s="28">
        <v>43594</v>
      </c>
      <c r="C54" s="29">
        <v>0.55297453703703703</v>
      </c>
      <c r="D54" s="27" t="s">
        <v>42</v>
      </c>
      <c r="E54" s="30">
        <v>2.4430000000000001</v>
      </c>
      <c r="F54" s="30">
        <v>19.287600000000001</v>
      </c>
      <c r="G54" s="30" t="s">
        <v>43</v>
      </c>
      <c r="H54" s="30">
        <v>3.35</v>
      </c>
      <c r="I54" s="30">
        <v>4188.8743999999997</v>
      </c>
      <c r="J54" s="30" t="s">
        <v>44</v>
      </c>
      <c r="K54" s="30">
        <v>3.5830000000000002</v>
      </c>
      <c r="L54" s="30">
        <v>738.32860000000005</v>
      </c>
      <c r="O54" s="24">
        <f t="shared" si="10"/>
        <v>1.9074789320918486</v>
      </c>
      <c r="R54" s="24">
        <f t="shared" si="11"/>
        <v>441.29316953390014</v>
      </c>
      <c r="U54" s="24">
        <f t="shared" si="12"/>
        <v>1997.962637348031</v>
      </c>
      <c r="AD54" s="7">
        <v>43109</v>
      </c>
    </row>
    <row r="55" spans="1:30" x14ac:dyDescent="0.35">
      <c r="A55" s="27" t="s">
        <v>82</v>
      </c>
      <c r="B55" s="28">
        <v>43594</v>
      </c>
      <c r="C55" s="29">
        <v>0.55660879629629634</v>
      </c>
      <c r="D55" s="27" t="s">
        <v>42</v>
      </c>
      <c r="E55" s="30">
        <v>2.44</v>
      </c>
      <c r="F55" s="30">
        <v>18.9558</v>
      </c>
      <c r="G55" s="30" t="s">
        <v>43</v>
      </c>
      <c r="H55" s="30">
        <v>3.3460000000000001</v>
      </c>
      <c r="I55" s="30">
        <v>4432.2389000000003</v>
      </c>
      <c r="J55" s="30" t="s">
        <v>44</v>
      </c>
      <c r="K55" s="30">
        <v>3.58</v>
      </c>
      <c r="L55" s="30">
        <v>732.38689999999997</v>
      </c>
      <c r="O55" s="24">
        <f t="shared" si="10"/>
        <v>1.8746650252466177</v>
      </c>
      <c r="R55" s="24">
        <f t="shared" si="11"/>
        <v>466.93134373101458</v>
      </c>
      <c r="U55" s="24">
        <f t="shared" si="12"/>
        <v>1981.8840314233371</v>
      </c>
      <c r="AD55" s="7">
        <v>43109</v>
      </c>
    </row>
    <row r="56" spans="1:30" x14ac:dyDescent="0.35">
      <c r="A56" s="27" t="s">
        <v>83</v>
      </c>
      <c r="B56" s="28">
        <v>43594</v>
      </c>
      <c r="C56" s="29">
        <v>0.56068287037037035</v>
      </c>
      <c r="D56" s="27" t="s">
        <v>42</v>
      </c>
      <c r="E56" s="30">
        <v>2.4430000000000001</v>
      </c>
      <c r="F56" s="30">
        <v>19.3962</v>
      </c>
      <c r="G56" s="30" t="s">
        <v>43</v>
      </c>
      <c r="H56" s="30">
        <v>3.35</v>
      </c>
      <c r="I56" s="30">
        <v>4440.9925999999996</v>
      </c>
      <c r="J56" s="30" t="s">
        <v>44</v>
      </c>
      <c r="K56" s="30">
        <v>3.5830000000000002</v>
      </c>
      <c r="L56" s="30">
        <v>748.66660000000002</v>
      </c>
      <c r="O56" s="24">
        <f t="shared" si="10"/>
        <v>1.9182191077500526</v>
      </c>
      <c r="R56" s="24">
        <f t="shared" si="11"/>
        <v>467.85353610282419</v>
      </c>
      <c r="U56" s="24">
        <f t="shared" si="12"/>
        <v>2025.9379016746518</v>
      </c>
      <c r="AD56" s="7">
        <v>43109</v>
      </c>
    </row>
    <row r="57" spans="1:30" x14ac:dyDescent="0.35">
      <c r="A57" s="27" t="s">
        <v>84</v>
      </c>
      <c r="B57" s="28">
        <v>43594</v>
      </c>
      <c r="C57" s="29">
        <v>0.56432870370370369</v>
      </c>
      <c r="D57" s="27" t="s">
        <v>42</v>
      </c>
      <c r="E57" s="30">
        <v>2.44</v>
      </c>
      <c r="F57" s="30">
        <v>19.067</v>
      </c>
      <c r="G57" s="30" t="s">
        <v>43</v>
      </c>
      <c r="H57" s="30">
        <v>3.3460000000000001</v>
      </c>
      <c r="I57" s="30">
        <v>4264.6174000000001</v>
      </c>
      <c r="J57" s="30" t="s">
        <v>44</v>
      </c>
      <c r="K57" s="30">
        <v>3.5760000000000001</v>
      </c>
      <c r="L57" s="30">
        <v>720.66600000000005</v>
      </c>
      <c r="M57" s="3"/>
      <c r="N57" s="2"/>
      <c r="O57" s="24">
        <f t="shared" si="10"/>
        <v>1.8856623321820898</v>
      </c>
      <c r="P57" s="3"/>
      <c r="Q57" s="2"/>
      <c r="R57" s="24">
        <f t="shared" si="11"/>
        <v>449.27260872167011</v>
      </c>
      <c r="S57" s="3"/>
      <c r="U57" s="24">
        <f t="shared" si="12"/>
        <v>1950.1665545761821</v>
      </c>
      <c r="AD57" s="7">
        <v>43109</v>
      </c>
    </row>
    <row r="58" spans="1:30" x14ac:dyDescent="0.35">
      <c r="A58" s="5" t="s">
        <v>41</v>
      </c>
      <c r="B58" s="7">
        <v>43594</v>
      </c>
      <c r="C58" s="8">
        <v>0.56839120370370366</v>
      </c>
      <c r="D58" s="5" t="s">
        <v>42</v>
      </c>
      <c r="E58" s="9">
        <v>2.4359999999999999</v>
      </c>
      <c r="F58" s="9">
        <v>39.747199999999999</v>
      </c>
      <c r="G58" s="9" t="s">
        <v>43</v>
      </c>
      <c r="H58" s="9">
        <v>3.343</v>
      </c>
      <c r="I58" s="9">
        <v>3853.7860000000001</v>
      </c>
      <c r="J58" s="9" t="s">
        <v>44</v>
      </c>
      <c r="K58" s="9">
        <v>3.5760000000000001</v>
      </c>
      <c r="L58" s="9">
        <v>983.74570000000006</v>
      </c>
      <c r="AD58" s="7">
        <v>43109</v>
      </c>
    </row>
    <row r="59" spans="1:30" x14ac:dyDescent="0.35">
      <c r="A59" s="5" t="s">
        <v>41</v>
      </c>
      <c r="B59" s="7">
        <v>43594</v>
      </c>
      <c r="C59" s="8">
        <v>0.57203703703703701</v>
      </c>
      <c r="D59" s="5" t="s">
        <v>42</v>
      </c>
      <c r="E59" s="9">
        <v>2.4430000000000001</v>
      </c>
      <c r="F59" s="9">
        <v>39.92</v>
      </c>
      <c r="G59" s="9" t="s">
        <v>43</v>
      </c>
      <c r="H59" s="9">
        <v>3.35</v>
      </c>
      <c r="I59" s="9">
        <v>3865.9529000000002</v>
      </c>
      <c r="J59" s="9" t="s">
        <v>44</v>
      </c>
      <c r="K59" s="9">
        <v>3.58</v>
      </c>
      <c r="L59" s="9">
        <v>978.2876</v>
      </c>
    </row>
    <row r="60" spans="1:30" x14ac:dyDescent="0.35">
      <c r="A60" s="5" t="s">
        <v>41</v>
      </c>
      <c r="B60" s="7">
        <v>43594</v>
      </c>
      <c r="C60" s="8">
        <v>0.57568287037037036</v>
      </c>
      <c r="D60" s="5" t="s">
        <v>42</v>
      </c>
      <c r="E60" s="9">
        <v>2.4430000000000001</v>
      </c>
      <c r="F60" s="9">
        <v>40.129800000000003</v>
      </c>
      <c r="G60" s="9" t="s">
        <v>43</v>
      </c>
      <c r="H60" s="9">
        <v>3.35</v>
      </c>
      <c r="I60" s="9">
        <v>3857.2159999999999</v>
      </c>
      <c r="J60" s="9" t="s">
        <v>44</v>
      </c>
      <c r="K60" s="9">
        <v>3.58</v>
      </c>
      <c r="L60" s="9">
        <v>981.38559999999995</v>
      </c>
    </row>
    <row r="61" spans="1:30" x14ac:dyDescent="0.35">
      <c r="A61" s="5" t="s">
        <v>41</v>
      </c>
      <c r="B61" s="7">
        <v>43594</v>
      </c>
      <c r="C61" s="8">
        <v>0.57975694444444448</v>
      </c>
      <c r="D61" s="5" t="s">
        <v>42</v>
      </c>
      <c r="E61" s="9">
        <v>2.4430000000000001</v>
      </c>
      <c r="F61" s="9">
        <v>39.775500000000001</v>
      </c>
      <c r="G61" s="9" t="s">
        <v>43</v>
      </c>
      <c r="H61" s="9">
        <v>3.35</v>
      </c>
      <c r="I61" s="9">
        <v>3833.723</v>
      </c>
      <c r="J61" s="9" t="s">
        <v>44</v>
      </c>
      <c r="K61" s="9">
        <v>3.5830000000000002</v>
      </c>
      <c r="L61" s="9">
        <v>973.40819999999997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2020-04-21T07:46:44Z</dcterms:modified>
</cp:coreProperties>
</file>