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5024092A-A045-4DE3-9A3B-3F82FDE7B1DE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7" i="1" s="1"/>
  <c r="N2" i="1"/>
  <c r="P2" i="1"/>
  <c r="R8" i="1" s="1"/>
  <c r="Q2" i="1"/>
  <c r="O6" i="1"/>
  <c r="O8" i="1"/>
  <c r="O10" i="1"/>
  <c r="R10" i="1"/>
  <c r="O12" i="1"/>
  <c r="R13" i="1"/>
  <c r="O14" i="1"/>
  <c r="O20" i="1"/>
  <c r="O22" i="1"/>
  <c r="R22" i="1"/>
  <c r="O24" i="1"/>
  <c r="Q24" i="1"/>
  <c r="R25" i="1"/>
  <c r="O26" i="1"/>
  <c r="R27" i="1"/>
  <c r="O28" i="1"/>
  <c r="O34" i="1"/>
  <c r="R34" i="1"/>
  <c r="O36" i="1"/>
  <c r="R36" i="1"/>
  <c r="R37" i="1"/>
  <c r="O38" i="1"/>
  <c r="R39" i="1"/>
  <c r="O40" i="1"/>
  <c r="N42" i="1"/>
  <c r="R42" i="1"/>
  <c r="O48" i="1"/>
  <c r="R48" i="1"/>
  <c r="R49" i="1"/>
  <c r="O50" i="1"/>
  <c r="R51" i="1"/>
  <c r="O52" i="1"/>
  <c r="N54" i="1"/>
  <c r="Q54" i="1"/>
  <c r="O56" i="1"/>
  <c r="R56" i="1"/>
  <c r="R57" i="1"/>
  <c r="R15" i="1" l="1"/>
  <c r="R12" i="1"/>
  <c r="R7" i="1"/>
  <c r="R29" i="1"/>
  <c r="R26" i="1"/>
  <c r="R21" i="1"/>
  <c r="R14" i="1"/>
  <c r="R9" i="1"/>
  <c r="R6" i="1"/>
  <c r="R53" i="1"/>
  <c r="R50" i="1"/>
  <c r="R41" i="1"/>
  <c r="R38" i="1"/>
  <c r="R55" i="1"/>
  <c r="R52" i="1"/>
  <c r="Q43" i="1"/>
  <c r="R40" i="1"/>
  <c r="R35" i="1"/>
  <c r="R28" i="1"/>
  <c r="R23" i="1"/>
  <c r="R20" i="1"/>
  <c r="R11" i="1"/>
  <c r="O57" i="1"/>
  <c r="O55" i="1"/>
  <c r="O53" i="1"/>
  <c r="O51" i="1"/>
  <c r="O49" i="1"/>
  <c r="O43" i="1"/>
  <c r="O41" i="1"/>
  <c r="O39" i="1"/>
  <c r="O37" i="1"/>
  <c r="O35" i="1"/>
  <c r="O29" i="1"/>
  <c r="N27" i="1"/>
  <c r="O25" i="1"/>
  <c r="O23" i="1"/>
  <c r="O21" i="1"/>
  <c r="O15" i="1"/>
  <c r="N13" i="1"/>
  <c r="O11" i="1"/>
  <c r="O9" i="1"/>
  <c r="T2" i="1"/>
  <c r="S2" i="1"/>
  <c r="U57" i="1" s="1"/>
  <c r="AE2" i="1"/>
  <c r="U51" i="1" l="1"/>
  <c r="T35" i="1"/>
  <c r="U42" i="1"/>
  <c r="U41" i="1"/>
  <c r="U24" i="1"/>
  <c r="U8" i="1"/>
  <c r="T54" i="1"/>
  <c r="U7" i="1"/>
  <c r="U6" i="1"/>
  <c r="U10" i="1"/>
  <c r="U14" i="1"/>
  <c r="U22" i="1"/>
  <c r="U26" i="1"/>
  <c r="U34" i="1"/>
  <c r="U38" i="1"/>
  <c r="U50" i="1"/>
  <c r="U12" i="1"/>
  <c r="U20" i="1"/>
  <c r="U28" i="1"/>
  <c r="U36" i="1"/>
  <c r="U40" i="1"/>
  <c r="U48" i="1"/>
  <c r="U52" i="1"/>
  <c r="U56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<sst xmlns="http://schemas.openxmlformats.org/spreadsheetml/2006/main" count="281" uniqueCount="85">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</sst>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1" zoomScale="70" zoomScaleNormal="70" workbookViewId="0">
      <selection activeCell="AD2" sqref="AD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43594</v>
      </c>
      <c r="C2" s="8">
        <v>0.56839120370370366</v>
      </c>
      <c r="D2" s="5" t="s">
        <v>42</v>
      </c>
      <c r="E2" s="9">
        <v>2.4359999999999999</v>
      </c>
      <c r="F2" s="9">
        <v>39.747199999999999</v>
      </c>
      <c r="G2" s="9" t="s">
        <v>43</v>
      </c>
      <c r="H2" s="9">
        <v>3.343</v>
      </c>
      <c r="I2" s="9">
        <v>3853.7860000000001</v>
      </c>
      <c r="J2" s="9" t="s">
        <v>44</v>
      </c>
      <c r="K2" s="9">
        <v>3.5760000000000001</v>
      </c>
      <c r="L2" s="9">
        <v>983.74570000000006</v>
      </c>
      <c r="M2" s="4">
        <f>AVERAGE(F2:F5,F16:F19,F30:F33,F44:F47,F58:F61)</f>
        <v>42.590894999999996</v>
      </c>
      <c r="N2" s="4">
        <f>STDEV(F2:F5,F16:F19,F30:F33,F44:F47,G58:G61)</f>
        <v>12.519800483539093</v>
      </c>
      <c r="O2" s="4">
        <v>3.9420000000000002</v>
      </c>
      <c r="P2" s="4">
        <f>AVERAGE(I2:I5,I16:I19,I30:I33,I44:I47,I58:I61)</f>
        <v>4092.439445</v>
      </c>
      <c r="Q2" s="4">
        <f>STDEV(I2:I5,I16:I19,I30:I33,I44:I47,I58:I61)</f>
        <v>1081.4025317418705</v>
      </c>
      <c r="R2" s="4">
        <v>407.1</v>
      </c>
      <c r="S2" s="4">
        <f>AVERAGE(L2:L5,L16:L19,L30:L33,L44:L47,L58:L61)</f>
        <v>1016.0057850000001</v>
      </c>
      <c r="T2" s="4">
        <f>STDEV(L2:L5,L16:L19,L30:L33,L44:L47,L58:L61)</f>
        <v>204.06664643356859</v>
      </c>
      <c r="U2" s="4">
        <v>364</v>
      </c>
      <c r="AD2" s="7">
        <v>43543</v>
      </c>
      <c r="AE2" s="6">
        <f>(N2/M2)^2</f>
        <v>8.6409458427522318E-2</v>
      </c>
      <c r="AF2" s="6">
        <f>(T2/S2)^2</f>
        <v>4.0341467587982571E-2</v>
      </c>
      <c r="AG2" s="6">
        <f>(T2/S2)^2</f>
        <v>4.0341467587982571E-2</v>
      </c>
    </row>
    <row r="3" spans="1:33" x14ac:dyDescent="0.35">
      <c r="A3" s="5" t="s">
        <v>41</v>
      </c>
      <c r="B3" s="7">
        <v>43594</v>
      </c>
      <c r="C3" s="8">
        <v>0.57203703703703701</v>
      </c>
      <c r="D3" s="5" t="s">
        <v>42</v>
      </c>
      <c r="E3" s="9">
        <v>2.4430000000000001</v>
      </c>
      <c r="F3" s="9">
        <v>39.92</v>
      </c>
      <c r="G3" s="9" t="s">
        <v>43</v>
      </c>
      <c r="H3" s="9">
        <v>3.35</v>
      </c>
      <c r="I3" s="9">
        <v>3865.9529000000002</v>
      </c>
      <c r="J3" s="9" t="s">
        <v>44</v>
      </c>
      <c r="K3" s="9">
        <v>3.58</v>
      </c>
      <c r="L3" s="9">
        <v>978.2876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43594</v>
      </c>
      <c r="C4" s="8">
        <v>0.57568287037037036</v>
      </c>
      <c r="D4" s="5" t="s">
        <v>42</v>
      </c>
      <c r="E4" s="9">
        <v>2.4430000000000001</v>
      </c>
      <c r="F4" s="9">
        <v>40.129800000000003</v>
      </c>
      <c r="G4" s="9" t="s">
        <v>43</v>
      </c>
      <c r="H4" s="9">
        <v>3.35</v>
      </c>
      <c r="I4" s="9">
        <v>3857.2159999999999</v>
      </c>
      <c r="J4" s="9" t="s">
        <v>44</v>
      </c>
      <c r="K4" s="9">
        <v>3.58</v>
      </c>
      <c r="L4" s="9">
        <v>981.38559999999995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43594</v>
      </c>
      <c r="C5" s="8">
        <v>0.57975694444444448</v>
      </c>
      <c r="D5" s="5" t="s">
        <v>42</v>
      </c>
      <c r="E5" s="9">
        <v>2.4430000000000001</v>
      </c>
      <c r="F5" s="9">
        <v>39.775500000000001</v>
      </c>
      <c r="G5" s="9" t="s">
        <v>43</v>
      </c>
      <c r="H5" s="9">
        <v>3.35</v>
      </c>
      <c r="I5" s="9">
        <v>3833.723</v>
      </c>
      <c r="J5" s="9" t="s">
        <v>44</v>
      </c>
      <c r="K5" s="9">
        <v>3.5830000000000002</v>
      </c>
      <c r="L5" s="9">
        <v>973.40819999999997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3" t="s">
        <v>45</v>
      </c>
      <c r="B6" s="27">
        <v>43594</v>
      </c>
      <c r="C6" s="28">
        <v>0.58381944444444445</v>
      </c>
      <c r="D6" s="23" t="s">
        <v>42</v>
      </c>
      <c r="E6" s="29">
        <v>2.4329999999999998</v>
      </c>
      <c r="F6" s="29">
        <v>20.113</v>
      </c>
      <c r="G6" s="29" t="s">
        <v>43</v>
      </c>
      <c r="H6" s="29">
        <v>3.34</v>
      </c>
      <c r="I6" s="29">
        <v>4312.4531999999999</v>
      </c>
      <c r="J6" s="29" t="s">
        <v>44</v>
      </c>
      <c r="K6" s="29">
        <v>3.573</v>
      </c>
      <c r="L6" s="29">
        <v>771.15</v>
      </c>
      <c r="O6" s="10">
        <f>($O$2/$M$2)*F6</f>
        <v>1.8615585795978227</v>
      </c>
      <c r="R6" s="10">
        <f>($R$2/$P$2)*I6</f>
        <v>428.98611483791916</v>
      </c>
      <c r="U6" s="10">
        <f t="shared" ref="U6:U15" si="0">($S$2/$U$2)*L6</f>
        <v>2152.4529151174452</v>
      </c>
      <c r="V6" s="3">
        <v>0</v>
      </c>
      <c r="W6" s="11" t="s">
        <v>33</v>
      </c>
      <c r="X6" s="2">
        <f>SLOPE(O6:O10,$V$6:$V$10)</f>
        <v>1.0267495623184256E-2</v>
      </c>
      <c r="Y6" s="2">
        <f>RSQ(O6:O10,$V$6:$V$10)</f>
        <v>7.8624223391337997E-2</v>
      </c>
      <c r="Z6" s="2">
        <f>SLOPE($R6:$R10,$V$6:$V$10)</f>
        <v>10.017690207069151</v>
      </c>
      <c r="AA6" s="2">
        <f>RSQ(R6:R10,$V$6:$V$10)</f>
        <v>0.44866396916241569</v>
      </c>
      <c r="AB6" s="2">
        <f>SLOPE(U6:U10,$V$6:$V$10)</f>
        <v>10.914958521929057</v>
      </c>
      <c r="AC6" s="2">
        <f>RSQ(U6:U10,$V$6:$V$10)</f>
        <v>0.15830053985259543</v>
      </c>
      <c r="AD6" s="7">
        <v>43109</v>
      </c>
      <c r="AE6" s="2"/>
    </row>
    <row r="7" spans="1:33" x14ac:dyDescent="0.35">
      <c r="A7" s="23" t="s">
        <v>46</v>
      </c>
      <c r="B7" s="27">
        <v>43594</v>
      </c>
      <c r="C7" s="28">
        <v>0.58746527777777779</v>
      </c>
      <c r="D7" s="23" t="s">
        <v>42</v>
      </c>
      <c r="E7" s="29">
        <v>2.4430000000000001</v>
      </c>
      <c r="F7" s="29">
        <v>20.238</v>
      </c>
      <c r="G7" s="29" t="s">
        <v>43</v>
      </c>
      <c r="H7" s="29">
        <v>3.35</v>
      </c>
      <c r="I7" s="29">
        <v>5426.8693999999996</v>
      </c>
      <c r="J7" s="29" t="s">
        <v>44</v>
      </c>
      <c r="K7" s="29">
        <v>3.5830000000000002</v>
      </c>
      <c r="L7" s="29">
        <v>777.46389999999997</v>
      </c>
      <c r="O7" s="10">
        <f>($O$2/$M$2)*F7</f>
        <v>1.8731279537563137</v>
      </c>
      <c r="R7" s="10">
        <f>($R$2/$P$2)*I7</f>
        <v>539.84391520788893</v>
      </c>
      <c r="U7" s="10">
        <f t="shared" si="0"/>
        <v>2170.076428650169</v>
      </c>
      <c r="V7" s="3">
        <v>10</v>
      </c>
      <c r="W7" s="13" t="s">
        <v>34</v>
      </c>
      <c r="X7" s="2">
        <f>SLOPE($O11:$O15,$V$6:$V$10)</f>
        <v>-1.4564453740641015E-3</v>
      </c>
      <c r="Y7" s="2">
        <f>RSQ(O11:O15,$V$6:$V$10)</f>
        <v>0.99992531906876692</v>
      </c>
      <c r="Z7" s="2">
        <f>SLOPE($R11:$R15,$V$6:$V$10)</f>
        <v>2.4125174591801444</v>
      </c>
      <c r="AA7" s="2">
        <f>RSQ(R11:R15,$V$6:$V$10)</f>
        <v>0.85899513475012645</v>
      </c>
      <c r="AB7" s="2">
        <f>SLOPE(U11:U15,$V$6:$V$10)</f>
        <v>-1.8343984448174957</v>
      </c>
      <c r="AC7" s="2">
        <f>RSQ(U11:U15,$V$6:$V$10)</f>
        <v>0.35030451853469396</v>
      </c>
      <c r="AD7" s="7">
        <v>43109</v>
      </c>
      <c r="AE7" s="2"/>
    </row>
    <row r="8" spans="1:33" x14ac:dyDescent="0.35">
      <c r="A8" s="23" t="s">
        <v>47</v>
      </c>
      <c r="B8" s="27">
        <v>43594</v>
      </c>
      <c r="C8" s="28">
        <v>0.59111111111111114</v>
      </c>
      <c r="D8" s="23" t="s">
        <v>42</v>
      </c>
      <c r="E8" s="29">
        <v>2.4430000000000001</v>
      </c>
      <c r="F8" s="29">
        <v>13.1792</v>
      </c>
      <c r="G8" s="29" t="s">
        <v>43</v>
      </c>
      <c r="H8" s="29">
        <v>3.3460000000000001</v>
      </c>
      <c r="I8" s="29">
        <v>4244.5201999999999</v>
      </c>
      <c r="J8" s="29" t="s">
        <v>44</v>
      </c>
      <c r="K8" s="29">
        <v>3.58</v>
      </c>
      <c r="L8" s="29">
        <v>815.61580000000004</v>
      </c>
      <c r="O8" s="10">
        <f>($O$2/$M$2)*F8</f>
        <v>1.2198007672766682</v>
      </c>
      <c r="R8" s="10">
        <f>($R$2/$P$2)*I8</f>
        <v>422.22840353353109</v>
      </c>
      <c r="U8" s="10">
        <f t="shared" si="0"/>
        <v>2276.5669536741843</v>
      </c>
      <c r="V8" s="3">
        <v>20</v>
      </c>
      <c r="W8" s="15" t="s">
        <v>35</v>
      </c>
      <c r="X8" s="2">
        <f>SLOPE($O20:$O24,$V$6:$V$10)</f>
        <v>-8.3160661451232799E-4</v>
      </c>
      <c r="Y8" s="2">
        <f>RSQ(O20:O24,$V$6:$V$10)</f>
        <v>0.38687281468745105</v>
      </c>
      <c r="Z8" s="2">
        <f>SLOPE($R20:$R24,$V$6:$V$10)</f>
        <v>4.6582148566892236</v>
      </c>
      <c r="AA8" s="2">
        <f>RSQ(R20:R24,$V$6:$V$10)</f>
        <v>0.71696725929834393</v>
      </c>
      <c r="AB8" s="2">
        <f>SLOPE($U20:$U24,$V$6:$V$10)</f>
        <v>-2.0002641804434234</v>
      </c>
      <c r="AC8" s="2">
        <f>RSQ(U20:U24,$V$6:$V$10)</f>
        <v>0.88282421445443171</v>
      </c>
      <c r="AD8" s="7">
        <v>43109</v>
      </c>
      <c r="AE8" s="2"/>
    </row>
    <row r="9" spans="1:33" x14ac:dyDescent="0.35">
      <c r="A9" s="23" t="s">
        <v>48</v>
      </c>
      <c r="B9" s="27">
        <v>43594</v>
      </c>
      <c r="C9" s="28">
        <v>0.59452546296296294</v>
      </c>
      <c r="D9" s="23" t="s">
        <v>42</v>
      </c>
      <c r="E9" s="29">
        <v>2.4460000000000002</v>
      </c>
      <c r="F9" s="29">
        <v>30.6798</v>
      </c>
      <c r="G9" s="29" t="s">
        <v>43</v>
      </c>
      <c r="H9" s="29">
        <v>3.3530000000000002</v>
      </c>
      <c r="I9" s="29">
        <v>9915.2037999999993</v>
      </c>
      <c r="J9" s="29" t="s">
        <v>44</v>
      </c>
      <c r="K9" s="29">
        <v>3.5859999999999999</v>
      </c>
      <c r="L9" s="29">
        <v>1133.6079999999999</v>
      </c>
      <c r="O9" s="10">
        <f t="shared" ref="O9:O15" si="1">($O$2/$M$2)*F9</f>
        <v>2.8395686824613575</v>
      </c>
      <c r="R9" s="10">
        <f>($R$2/$P$2)*I9</f>
        <v>986.32600951777795</v>
      </c>
      <c r="U9" s="10">
        <f t="shared" si="0"/>
        <v>3164.1546316546155</v>
      </c>
      <c r="V9" s="3">
        <v>30</v>
      </c>
      <c r="W9" s="18" t="s">
        <v>36</v>
      </c>
      <c r="X9" s="2">
        <f>SLOPE($O25:$O29,$V$6:$V$10)</f>
        <v>8.8639917052693476E-4</v>
      </c>
      <c r="Y9" s="2">
        <f>RSQ(O25:O29,$V$6:$V$10)</f>
        <v>0.86674228857789648</v>
      </c>
      <c r="Z9" s="2">
        <f>SLOPE($R25:$R29,$V$6:$V$10)</f>
        <v>10.344250018047608</v>
      </c>
      <c r="AA9" s="2">
        <f>RSQ(R25:R29,$V$6:$V$10)</f>
        <v>0.98116292011634876</v>
      </c>
      <c r="AB9" s="2">
        <f>SLOPE(U25:U29,$V$6:$V$10)</f>
        <v>0.11899549073109483</v>
      </c>
      <c r="AC9" s="2">
        <f>RSQ(U25:U29,$V$6:$V$10)</f>
        <v>1.0628120177174251E-2</v>
      </c>
      <c r="AD9" s="7">
        <v>43109</v>
      </c>
      <c r="AE9" s="2"/>
    </row>
    <row r="10" spans="1:33" x14ac:dyDescent="0.35">
      <c r="A10" s="23" t="s">
        <v>49</v>
      </c>
      <c r="B10" s="27">
        <v>43594</v>
      </c>
      <c r="C10" s="28">
        <v>0.59817129629629628</v>
      </c>
      <c r="D10" s="23" t="s">
        <v>42</v>
      </c>
      <c r="E10" s="29">
        <v>2.4359999999999999</v>
      </c>
      <c r="F10" s="29">
        <v>20.438800000000001</v>
      </c>
      <c r="G10" s="29" t="s">
        <v>43</v>
      </c>
      <c r="H10" s="29">
        <v>3.343</v>
      </c>
      <c r="I10" s="29">
        <v>7103.5096000000003</v>
      </c>
      <c r="J10" s="29" t="s">
        <v>44</v>
      </c>
      <c r="K10" s="29">
        <v>3.5760000000000001</v>
      </c>
      <c r="L10" s="29">
        <v>788.60069999999996</v>
      </c>
      <c r="O10" s="10">
        <f t="shared" si="1"/>
        <v>1.8917129964045136</v>
      </c>
      <c r="R10" s="10">
        <f t="shared" ref="R6:R15" si="2">($R$2/$P$2)*I10</f>
        <v>706.62957803643212</v>
      </c>
      <c r="U10" s="10">
        <f t="shared" si="0"/>
        <v>2201.1617397116747</v>
      </c>
      <c r="V10" s="3">
        <v>40</v>
      </c>
      <c r="W10" s="20" t="s">
        <v>37</v>
      </c>
      <c r="X10" s="2">
        <f>SLOPE($O34:$O38,$V$6:$V$10)</f>
        <v>3.6549966841504578E-4</v>
      </c>
      <c r="Y10" s="2">
        <f>RSQ(O34:O38,$V$6:$V$10)</f>
        <v>8.8810552857541934E-3</v>
      </c>
      <c r="Z10" s="2">
        <f>SLOPE($R34:$R38,$V$6:$V$10)</f>
        <v>7.5311150640128783</v>
      </c>
      <c r="AA10" s="2">
        <f>RSQ(R34:R38,$V$6:$V$10)</f>
        <v>0.97625484635289561</v>
      </c>
      <c r="AB10" s="2">
        <f>SLOPE(U34:U38,$V$6:$V$10)</f>
        <v>2.6604709599800129</v>
      </c>
      <c r="AC10" s="2">
        <f>RSQ(U34:U38,$V$6:$V$10)</f>
        <v>0.97204604281909524</v>
      </c>
      <c r="AD10" s="7">
        <v>43109</v>
      </c>
      <c r="AE10" s="2"/>
    </row>
    <row r="11" spans="1:33" x14ac:dyDescent="0.35">
      <c r="A11" s="23" t="s">
        <v>50</v>
      </c>
      <c r="B11" s="27">
        <v>43594</v>
      </c>
      <c r="C11" s="28">
        <v>0.60223379629629636</v>
      </c>
      <c r="D11" s="23" t="s">
        <v>42</v>
      </c>
      <c r="E11" s="29">
        <v>2.44</v>
      </c>
      <c r="F11" s="29">
        <v>20.3446</v>
      </c>
      <c r="G11" s="29" t="s">
        <v>43</v>
      </c>
      <c r="H11" s="29">
        <v>3.3460000000000001</v>
      </c>
      <c r="I11" s="29">
        <v>4178.6422000000002</v>
      </c>
      <c r="J11" s="29" t="s">
        <v>44</v>
      </c>
      <c r="K11" s="29">
        <v>3.58</v>
      </c>
      <c r="L11" s="29">
        <v>758.92370000000005</v>
      </c>
      <c r="O11" s="12">
        <f t="shared" si="1"/>
        <v>1.8829943160386746</v>
      </c>
      <c r="R11" s="12">
        <f t="shared" si="2"/>
        <v>415.67511565708708</v>
      </c>
      <c r="U11" s="12">
        <f t="shared" si="0"/>
        <v>2118.3265647626499</v>
      </c>
      <c r="V11" s="3"/>
      <c r="W11" s="21" t="s">
        <v>38</v>
      </c>
      <c r="X11" s="2">
        <f>SLOPE($O39:$O43,$V$6:$V$10)</f>
        <v>-2.5393123510150588E-3</v>
      </c>
      <c r="Y11" s="2">
        <f>RSQ(O39:O43,$V$6:$V$10)</f>
        <v>0.94896390776188988</v>
      </c>
      <c r="Z11" s="2">
        <f>SLOPE($R39:$R43,$V$6:$V$10)</f>
        <v>2.9749422150338032</v>
      </c>
      <c r="AA11" s="2">
        <f>RSQ(R39:R43,$V$6:$V$10)</f>
        <v>0.97441152364171857</v>
      </c>
      <c r="AB11" s="2">
        <f>SLOPE($U39:$U43,$V$6:$V$10)</f>
        <v>-0.89160369205586454</v>
      </c>
      <c r="AC11" s="2">
        <f>RSQ(U39:U43,$V$6:$V$10)</f>
        <v>0.19227442979458789</v>
      </c>
      <c r="AD11" s="7">
        <v>43109</v>
      </c>
      <c r="AE11" s="2"/>
    </row>
    <row r="12" spans="1:33" x14ac:dyDescent="0.35">
      <c r="A12" s="23" t="s">
        <v>51</v>
      </c>
      <c r="B12" s="27">
        <v>43594</v>
      </c>
      <c r="C12" s="28">
        <v>0.60630787037037037</v>
      </c>
      <c r="D12" s="23" t="s">
        <v>42</v>
      </c>
      <c r="E12" s="29">
        <v>2.44</v>
      </c>
      <c r="F12" s="29">
        <v>20.191600000000001</v>
      </c>
      <c r="G12" s="29" t="s">
        <v>43</v>
      </c>
      <c r="H12" s="29">
        <v>3.3460000000000001</v>
      </c>
      <c r="I12" s="29">
        <v>4724.7528000000002</v>
      </c>
      <c r="J12" s="29" t="s">
        <v>44</v>
      </c>
      <c r="K12" s="29">
        <v>3.58</v>
      </c>
      <c r="L12" s="29">
        <v>774.29480000000001</v>
      </c>
      <c r="O12" s="12">
        <f t="shared" si="1"/>
        <v>1.8688334020686819</v>
      </c>
      <c r="R12" s="12">
        <f t="shared" si="2"/>
        <v>470.00007959311421</v>
      </c>
      <c r="U12" s="12">
        <f t="shared" si="0"/>
        <v>2161.2307585038957</v>
      </c>
      <c r="V12" s="3"/>
      <c r="W12" s="23" t="s">
        <v>39</v>
      </c>
      <c r="X12" s="2">
        <f>SLOPE($O48:$O52,$V$6:$V$10)</f>
        <v>-2.4866750041294063E-3</v>
      </c>
      <c r="Y12" s="2">
        <f>RSQ(O48:O52,$V$6:$V$10)</f>
        <v>0.54664980488626447</v>
      </c>
      <c r="Z12" s="2">
        <f>SLOPE($R48:$R52,$V$6:$V$10)</f>
        <v>3.76285456685603</v>
      </c>
      <c r="AA12" s="2">
        <f>RSQ(R48:R52,$V$6:$V$10)</f>
        <v>0.99269886032650378</v>
      </c>
      <c r="AB12" s="2">
        <f>SLOPE(U48:U52,$V$6:$V$10)</f>
        <v>1.3488621197995416</v>
      </c>
      <c r="AC12" s="2">
        <f>RSQ(U48:U52,$V$6:$V$10)</f>
        <v>0.35613575630177785</v>
      </c>
      <c r="AD12" s="7">
        <v>43109</v>
      </c>
      <c r="AE12" s="2"/>
    </row>
    <row r="13" spans="1:33" x14ac:dyDescent="0.35">
      <c r="A13" s="23" t="s">
        <v>52</v>
      </c>
      <c r="B13" s="27">
        <v>43594</v>
      </c>
      <c r="C13" s="28">
        <v>0.61037037037037034</v>
      </c>
      <c r="D13" s="23" t="s">
        <v>42</v>
      </c>
      <c r="E13" s="29">
        <v>2.44</v>
      </c>
      <c r="F13" s="29">
        <v>19.809000000000001</v>
      </c>
      <c r="G13" s="29" t="s">
        <v>43</v>
      </c>
      <c r="H13" s="29">
        <v>3.3460000000000001</v>
      </c>
      <c r="I13" s="29">
        <v>4988.6135000000004</v>
      </c>
      <c r="J13" s="29" t="s">
        <v>44</v>
      </c>
      <c r="K13" s="29">
        <v>3.58</v>
      </c>
      <c r="L13" s="29">
        <v>768.19460000000004</v>
      </c>
      <c r="N13" s="12">
        <f>($O$2/$M$2)*F13</f>
        <v>1.8334218616443729</v>
      </c>
      <c r="R13" s="12">
        <f t="shared" si="2"/>
        <v>496.24791842216257</v>
      </c>
      <c r="U13" s="12">
        <f t="shared" si="0"/>
        <v>2144.2037296861567</v>
      </c>
      <c r="V13" s="3"/>
      <c r="W13" s="25" t="s">
        <v>40</v>
      </c>
      <c r="X13" s="2">
        <f>SLOPE($O53:$O57,$V$6:$V$10)</f>
        <v>-2.3848777336765801E-3</v>
      </c>
      <c r="Y13" s="2">
        <f>RSQ(O53:O57,$V$6:$V$10)</f>
        <v>0.79318477895239414</v>
      </c>
      <c r="Z13" s="2">
        <f>SLOPE($R53:$R57,$V$6:$V$10)</f>
        <v>5.1674081640216283</v>
      </c>
      <c r="AA13" s="2">
        <f>RSQ(R53:R57,$V$6:$V$10)</f>
        <v>0.99675017944407229</v>
      </c>
      <c r="AB13" s="2">
        <f>SLOPE(U53:U57,$V$6:$V$10)</f>
        <v>2.0073219914302785</v>
      </c>
      <c r="AC13" s="2">
        <f>RSQ(U53:U57,$V$6:$V$10)</f>
        <v>0.9698495187172741</v>
      </c>
      <c r="AD13" s="7">
        <v>43109</v>
      </c>
      <c r="AE13" s="2"/>
    </row>
    <row r="14" spans="1:33" x14ac:dyDescent="0.35">
      <c r="A14" s="23" t="s">
        <v>53</v>
      </c>
      <c r="B14" s="27">
        <v>43594</v>
      </c>
      <c r="C14" s="28">
        <v>0.61401620370370369</v>
      </c>
      <c r="D14" s="23" t="s">
        <v>42</v>
      </c>
      <c r="E14" s="29">
        <v>2.4430000000000001</v>
      </c>
      <c r="F14" s="29">
        <v>19.876799999999999</v>
      </c>
      <c r="G14" s="29" t="s">
        <v>43</v>
      </c>
      <c r="H14" s="29">
        <v>3.35</v>
      </c>
      <c r="I14" s="29">
        <v>4914.4637000000002</v>
      </c>
      <c r="J14" s="29" t="s">
        <v>44</v>
      </c>
      <c r="K14" s="29">
        <v>3.5830000000000002</v>
      </c>
      <c r="L14" s="29">
        <v>729.90120000000002</v>
      </c>
      <c r="O14" s="12">
        <f t="shared" si="1"/>
        <v>1.8396970901879384</v>
      </c>
      <c r="R14" s="12">
        <f t="shared" si="2"/>
        <v>488.87178397089275</v>
      </c>
      <c r="U14" s="12">
        <f t="shared" si="0"/>
        <v>2037.3182463693463</v>
      </c>
      <c r="AD14" s="7">
        <v>43109</v>
      </c>
    </row>
    <row r="15" spans="1:33" x14ac:dyDescent="0.35">
      <c r="A15" s="23" t="s">
        <v>54</v>
      </c>
      <c r="B15" s="27">
        <v>43594</v>
      </c>
      <c r="C15" s="28">
        <v>0.61809027777777781</v>
      </c>
      <c r="D15" s="23" t="s">
        <v>42</v>
      </c>
      <c r="E15" s="29">
        <v>2.4430000000000001</v>
      </c>
      <c r="F15" s="29">
        <v>19.715199999999999</v>
      </c>
      <c r="G15" s="29" t="s">
        <v>43</v>
      </c>
      <c r="H15" s="29">
        <v>3.3460000000000001</v>
      </c>
      <c r="I15" s="29">
        <v>5296.3981000000003</v>
      </c>
      <c r="J15" s="29" t="s">
        <v>44</v>
      </c>
      <c r="K15" s="29">
        <v>3.58</v>
      </c>
      <c r="L15" s="29">
        <v>748.2604</v>
      </c>
      <c r="O15" s="12">
        <f t="shared" si="1"/>
        <v>1.8247402032758413</v>
      </c>
      <c r="R15" s="12">
        <f t="shared" si="2"/>
        <v>526.86513642720502</v>
      </c>
      <c r="U15" s="12">
        <f t="shared" si="0"/>
        <v>2088.5628985890498</v>
      </c>
      <c r="AD15" s="7">
        <v>43109</v>
      </c>
    </row>
    <row r="16" spans="1:33" x14ac:dyDescent="0.35">
      <c r="A16" s="30" t="s">
        <v>41</v>
      </c>
      <c r="B16" s="31">
        <v>43594</v>
      </c>
      <c r="C16" s="32">
        <v>0.62149305555555556</v>
      </c>
      <c r="D16" s="30" t="s">
        <v>42</v>
      </c>
      <c r="E16" s="33">
        <v>2.456</v>
      </c>
      <c r="F16" s="33">
        <v>89.921599999999998</v>
      </c>
      <c r="G16" s="33" t="s">
        <v>43</v>
      </c>
      <c r="H16" s="33">
        <v>3.363</v>
      </c>
      <c r="I16" s="33">
        <v>8686.2088000000003</v>
      </c>
      <c r="J16" s="33" t="s">
        <v>44</v>
      </c>
      <c r="K16" s="33">
        <v>3.5960000000000001</v>
      </c>
      <c r="L16" s="33">
        <v>1880.9552000000001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43594</v>
      </c>
      <c r="C17" s="8">
        <v>0.62556712962962957</v>
      </c>
      <c r="D17" s="5" t="s">
        <v>42</v>
      </c>
      <c r="E17" s="9">
        <v>2.44</v>
      </c>
      <c r="F17" s="9">
        <v>39.630800000000001</v>
      </c>
      <c r="G17" s="9" t="s">
        <v>43</v>
      </c>
      <c r="H17" s="9">
        <v>3.3460000000000001</v>
      </c>
      <c r="I17" s="9">
        <v>3836.6642000000002</v>
      </c>
      <c r="J17" s="9" t="s">
        <v>44</v>
      </c>
      <c r="K17" s="9">
        <v>3.58</v>
      </c>
      <c r="L17" s="9">
        <v>979.10540000000003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43594</v>
      </c>
      <c r="C18" s="8">
        <v>0.62921296296296292</v>
      </c>
      <c r="D18" s="5" t="s">
        <v>42</v>
      </c>
      <c r="E18" s="9">
        <v>2.4329999999999998</v>
      </c>
      <c r="F18" s="9">
        <v>40.0062</v>
      </c>
      <c r="G18" s="9" t="s">
        <v>43</v>
      </c>
      <c r="H18" s="9">
        <v>3.34</v>
      </c>
      <c r="I18" s="9">
        <v>3856.1819999999998</v>
      </c>
      <c r="J18" s="9" t="s">
        <v>44</v>
      </c>
      <c r="K18" s="9">
        <v>3.573</v>
      </c>
      <c r="L18" s="9">
        <v>974.27160000000003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43594</v>
      </c>
      <c r="C19" s="8">
        <v>0.633275462962963</v>
      </c>
      <c r="D19" s="5" t="s">
        <v>42</v>
      </c>
      <c r="E19" s="9">
        <v>2.4359999999999999</v>
      </c>
      <c r="F19" s="9">
        <v>39.783900000000003</v>
      </c>
      <c r="G19" s="9" t="s">
        <v>43</v>
      </c>
      <c r="H19" s="9">
        <v>3.343</v>
      </c>
      <c r="I19" s="9">
        <v>3854.319</v>
      </c>
      <c r="J19" s="9" t="s">
        <v>44</v>
      </c>
      <c r="K19" s="9">
        <v>3.5760000000000001</v>
      </c>
      <c r="L19" s="9">
        <v>982.74540000000002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3" t="s">
        <v>55</v>
      </c>
      <c r="B20" s="27">
        <v>43594</v>
      </c>
      <c r="C20" s="28">
        <v>0.63692129629629635</v>
      </c>
      <c r="D20" s="23" t="s">
        <v>42</v>
      </c>
      <c r="E20" s="29">
        <v>2.44</v>
      </c>
      <c r="F20" s="29">
        <v>19.809000000000001</v>
      </c>
      <c r="G20" s="29" t="s">
        <v>43</v>
      </c>
      <c r="H20" s="29">
        <v>3.343</v>
      </c>
      <c r="I20" s="29">
        <v>4320.3603999999996</v>
      </c>
      <c r="J20" s="29" t="s">
        <v>44</v>
      </c>
      <c r="K20" s="29">
        <v>3.58</v>
      </c>
      <c r="L20" s="29">
        <v>785.91300000000001</v>
      </c>
      <c r="O20" s="14">
        <f t="shared" ref="O20:O29" si="3">($O$2/$M$2)*F20</f>
        <v>1.8334218616443729</v>
      </c>
      <c r="P20" s="3"/>
      <c r="R20" s="14">
        <f t="shared" ref="R20:R29" si="4">($R$2/$P$2)*I20</f>
        <v>429.7726924191544</v>
      </c>
      <c r="S20" s="3"/>
      <c r="U20" s="14">
        <f t="shared" ref="U20:U26" si="5">($S$2/$U$2)*L20</f>
        <v>2193.6597651283105</v>
      </c>
      <c r="AD20" s="7">
        <v>43109</v>
      </c>
    </row>
    <row r="21" spans="1:30" x14ac:dyDescent="0.35">
      <c r="A21" s="23" t="s">
        <v>56</v>
      </c>
      <c r="B21" s="27">
        <v>43594</v>
      </c>
      <c r="C21" s="28">
        <v>0.64056712962962969</v>
      </c>
      <c r="D21" s="23" t="s">
        <v>42</v>
      </c>
      <c r="E21" s="29">
        <v>2.4329999999999998</v>
      </c>
      <c r="F21" s="29">
        <v>20.1175</v>
      </c>
      <c r="G21" s="29" t="s">
        <v>43</v>
      </c>
      <c r="H21" s="29">
        <v>3.34</v>
      </c>
      <c r="I21" s="29">
        <v>5637.2506000000003</v>
      </c>
      <c r="J21" s="29" t="s">
        <v>44</v>
      </c>
      <c r="K21" s="29">
        <v>3.573</v>
      </c>
      <c r="L21" s="29">
        <v>785.81679999999994</v>
      </c>
      <c r="O21" s="14">
        <f t="shared" si="3"/>
        <v>1.8619750770675285</v>
      </c>
      <c r="P21" s="3"/>
      <c r="R21" s="14">
        <f t="shared" si="4"/>
        <v>560.77182084242179</v>
      </c>
      <c r="S21" s="3"/>
      <c r="U21" s="14">
        <f t="shared" si="5"/>
        <v>2193.3912493137032</v>
      </c>
      <c r="AD21" s="7">
        <v>43109</v>
      </c>
    </row>
    <row r="22" spans="1:30" x14ac:dyDescent="0.35">
      <c r="A22" s="23" t="s">
        <v>57</v>
      </c>
      <c r="B22" s="27">
        <v>43594</v>
      </c>
      <c r="C22" s="28">
        <v>0.64462962962962966</v>
      </c>
      <c r="D22" s="23" t="s">
        <v>42</v>
      </c>
      <c r="E22" s="29">
        <v>2.44</v>
      </c>
      <c r="F22" s="29">
        <v>19.7514</v>
      </c>
      <c r="G22" s="29" t="s">
        <v>43</v>
      </c>
      <c r="H22" s="29">
        <v>3.3460000000000001</v>
      </c>
      <c r="I22" s="29">
        <v>5720.7208000000001</v>
      </c>
      <c r="J22" s="29" t="s">
        <v>44</v>
      </c>
      <c r="K22" s="29">
        <v>3.58</v>
      </c>
      <c r="L22" s="29">
        <v>768.74620000000004</v>
      </c>
      <c r="O22" s="14">
        <f t="shared" si="3"/>
        <v>1.8280906940321402</v>
      </c>
      <c r="P22" s="3"/>
      <c r="R22" s="14">
        <f t="shared" si="4"/>
        <v>569.07511252863515</v>
      </c>
      <c r="S22" s="3"/>
      <c r="U22" s="14">
        <f t="shared" si="5"/>
        <v>2145.7433692218879</v>
      </c>
      <c r="AD22" s="7">
        <v>43109</v>
      </c>
    </row>
    <row r="23" spans="1:30" x14ac:dyDescent="0.35">
      <c r="A23" s="23" t="s">
        <v>58</v>
      </c>
      <c r="B23" s="27">
        <v>43594</v>
      </c>
      <c r="C23" s="28">
        <v>0.64870370370370367</v>
      </c>
      <c r="D23" s="23" t="s">
        <v>42</v>
      </c>
      <c r="E23" s="29">
        <v>2.4359999999999999</v>
      </c>
      <c r="F23" s="29">
        <v>19.493600000000001</v>
      </c>
      <c r="G23" s="29" t="s">
        <v>43</v>
      </c>
      <c r="H23" s="29">
        <v>3.343</v>
      </c>
      <c r="I23" s="29">
        <v>5853.4525999999996</v>
      </c>
      <c r="J23" s="29" t="s">
        <v>44</v>
      </c>
      <c r="K23" s="29">
        <v>3.5760000000000001</v>
      </c>
      <c r="L23" s="29">
        <v>762.98500000000001</v>
      </c>
      <c r="O23" s="14">
        <f t="shared" si="3"/>
        <v>1.8042300167676686</v>
      </c>
      <c r="P23" s="3"/>
      <c r="R23" s="14">
        <f t="shared" si="4"/>
        <v>582.2787570800574</v>
      </c>
      <c r="S23" s="3"/>
      <c r="U23" s="14">
        <f t="shared" si="5"/>
        <v>2129.6625655720468</v>
      </c>
      <c r="AD23" s="7">
        <v>43109</v>
      </c>
    </row>
    <row r="24" spans="1:30" x14ac:dyDescent="0.35">
      <c r="A24" s="23" t="s">
        <v>59</v>
      </c>
      <c r="B24" s="27">
        <v>43594</v>
      </c>
      <c r="C24" s="28">
        <v>0.65234953703703702</v>
      </c>
      <c r="D24" s="23" t="s">
        <v>42</v>
      </c>
      <c r="E24" s="29">
        <v>2.4430000000000001</v>
      </c>
      <c r="F24" s="29">
        <v>19.671700000000001</v>
      </c>
      <c r="G24" s="29" t="s">
        <v>43</v>
      </c>
      <c r="H24" s="29">
        <v>3.35</v>
      </c>
      <c r="I24" s="29">
        <v>5166.7434000000003</v>
      </c>
      <c r="J24" s="29" t="s">
        <v>44</v>
      </c>
      <c r="K24" s="29">
        <v>3.5830000000000002</v>
      </c>
      <c r="L24" s="29">
        <v>761.49760000000003</v>
      </c>
      <c r="O24" s="14">
        <f t="shared" si="3"/>
        <v>1.8207140610686865</v>
      </c>
      <c r="P24" s="3"/>
      <c r="Q24" s="14">
        <f>($R$2/$P$2)*I24</f>
        <v>513.96758984664712</v>
      </c>
      <c r="S24" s="3"/>
      <c r="U24" s="14">
        <f t="shared" si="5"/>
        <v>2125.5108979769675</v>
      </c>
      <c r="AD24" s="7">
        <v>43109</v>
      </c>
    </row>
    <row r="25" spans="1:30" x14ac:dyDescent="0.35">
      <c r="A25" s="23" t="s">
        <v>60</v>
      </c>
      <c r="B25" s="27">
        <v>43594</v>
      </c>
      <c r="C25" s="28">
        <v>0.6564120370370371</v>
      </c>
      <c r="D25" s="23" t="s">
        <v>42</v>
      </c>
      <c r="E25" s="29">
        <v>2.4430000000000001</v>
      </c>
      <c r="F25" s="29">
        <v>19.5989</v>
      </c>
      <c r="G25" s="29" t="s">
        <v>43</v>
      </c>
      <c r="H25" s="29">
        <v>3.3460000000000001</v>
      </c>
      <c r="I25" s="29">
        <v>4070.7203</v>
      </c>
      <c r="J25" s="29" t="s">
        <v>44</v>
      </c>
      <c r="K25" s="29">
        <v>3.58</v>
      </c>
      <c r="L25" s="29">
        <v>747.2056</v>
      </c>
      <c r="O25" s="17">
        <f t="shared" si="3"/>
        <v>1.8139760575587813</v>
      </c>
      <c r="P25" s="3"/>
      <c r="R25" s="17">
        <f t="shared" si="4"/>
        <v>404.93946371147837</v>
      </c>
      <c r="S25" s="3"/>
      <c r="U25" s="17">
        <f t="shared" si="5"/>
        <v>2085.6187147922969</v>
      </c>
      <c r="AD25" s="7">
        <v>43109</v>
      </c>
    </row>
    <row r="26" spans="1:30" x14ac:dyDescent="0.35">
      <c r="A26" s="23" t="s">
        <v>61</v>
      </c>
      <c r="B26" s="27">
        <v>43594</v>
      </c>
      <c r="C26" s="28">
        <v>0.66005787037037034</v>
      </c>
      <c r="D26" s="23" t="s">
        <v>42</v>
      </c>
      <c r="E26" s="29">
        <v>2.4430000000000001</v>
      </c>
      <c r="F26" s="29">
        <v>19.764600000000002</v>
      </c>
      <c r="G26" s="29" t="s">
        <v>43</v>
      </c>
      <c r="H26" s="29">
        <v>3.35</v>
      </c>
      <c r="I26" s="29">
        <v>5589.2106000000003</v>
      </c>
      <c r="J26" s="29" t="s">
        <v>44</v>
      </c>
      <c r="K26" s="29">
        <v>3.5859999999999999</v>
      </c>
      <c r="L26" s="29">
        <v>761.43230000000005</v>
      </c>
      <c r="O26" s="17">
        <f t="shared" si="3"/>
        <v>1.8293124199432771</v>
      </c>
      <c r="P26" s="3"/>
      <c r="R26" s="17">
        <f t="shared" si="4"/>
        <v>555.99298800620375</v>
      </c>
      <c r="S26" s="3"/>
      <c r="U26" s="17">
        <f t="shared" si="5"/>
        <v>2125.328631005098</v>
      </c>
      <c r="AD26" s="7">
        <v>43109</v>
      </c>
    </row>
    <row r="27" spans="1:30" x14ac:dyDescent="0.35">
      <c r="A27" s="23" t="s">
        <v>62</v>
      </c>
      <c r="B27" s="27">
        <v>43594</v>
      </c>
      <c r="C27" s="28">
        <v>0.66413194444444446</v>
      </c>
      <c r="D27" s="23" t="s">
        <v>42</v>
      </c>
      <c r="E27" s="29">
        <v>2.4359999999999999</v>
      </c>
      <c r="F27" s="29">
        <v>19.4146</v>
      </c>
      <c r="G27" s="29" t="s">
        <v>43</v>
      </c>
      <c r="H27" s="29">
        <v>3.34</v>
      </c>
      <c r="I27" s="29">
        <v>6427.0083999999997</v>
      </c>
      <c r="J27" s="29" t="s">
        <v>44</v>
      </c>
      <c r="K27" s="29">
        <v>3.573</v>
      </c>
      <c r="L27" s="29">
        <v>747.03139999999996</v>
      </c>
      <c r="N27" s="17">
        <f>($O$2/$M$2)*F27</f>
        <v>1.7969181722995022</v>
      </c>
      <c r="P27" s="3"/>
      <c r="R27" s="17">
        <f t="shared" si="4"/>
        <v>639.33386304265764</v>
      </c>
      <c r="S27" s="3"/>
      <c r="U27" s="17">
        <f>($S$2/$U$2)*L27</f>
        <v>2085.1324834523325</v>
      </c>
      <c r="AD27" s="7">
        <v>43109</v>
      </c>
    </row>
    <row r="28" spans="1:30" x14ac:dyDescent="0.35">
      <c r="A28" s="23" t="s">
        <v>63</v>
      </c>
      <c r="B28" s="27">
        <v>43594</v>
      </c>
      <c r="C28" s="28">
        <v>0.6677777777777778</v>
      </c>
      <c r="D28" s="23" t="s">
        <v>42</v>
      </c>
      <c r="E28" s="29">
        <v>2.44</v>
      </c>
      <c r="F28" s="29">
        <v>20.0105</v>
      </c>
      <c r="G28" s="29" t="s">
        <v>43</v>
      </c>
      <c r="H28" s="29">
        <v>3.3460000000000001</v>
      </c>
      <c r="I28" s="29">
        <v>7635.2543999999998</v>
      </c>
      <c r="J28" s="29" t="s">
        <v>44</v>
      </c>
      <c r="K28" s="29">
        <v>3.58</v>
      </c>
      <c r="L28" s="29">
        <v>747.83989999999994</v>
      </c>
      <c r="O28" s="17">
        <f t="shared" si="3"/>
        <v>1.8520716927878602</v>
      </c>
      <c r="P28" s="3"/>
      <c r="R28" s="17">
        <f t="shared" si="4"/>
        <v>759.52548791836796</v>
      </c>
      <c r="S28" s="3"/>
      <c r="U28" s="17">
        <f>($S$2/$U$2)*L28</f>
        <v>2087.3891886093998</v>
      </c>
      <c r="AD28" s="7">
        <v>43109</v>
      </c>
    </row>
    <row r="29" spans="1:30" x14ac:dyDescent="0.35">
      <c r="A29" s="23" t="s">
        <v>64</v>
      </c>
      <c r="B29" s="27">
        <v>43594</v>
      </c>
      <c r="C29" s="28">
        <v>0.67142361111111104</v>
      </c>
      <c r="D29" s="23" t="s">
        <v>42</v>
      </c>
      <c r="E29" s="29">
        <v>2.44</v>
      </c>
      <c r="F29" s="29">
        <v>19.954799999999999</v>
      </c>
      <c r="G29" s="29" t="s">
        <v>43</v>
      </c>
      <c r="H29" s="29">
        <v>3.3460000000000001</v>
      </c>
      <c r="I29" s="29">
        <v>8247.0617999999995</v>
      </c>
      <c r="J29" s="29" t="s">
        <v>44</v>
      </c>
      <c r="K29" s="29">
        <v>3.58</v>
      </c>
      <c r="L29" s="29">
        <v>756.13340000000005</v>
      </c>
      <c r="O29" s="17">
        <f t="shared" si="3"/>
        <v>1.8469163796628365</v>
      </c>
      <c r="P29" s="3"/>
      <c r="R29" s="17">
        <f t="shared" si="4"/>
        <v>820.3857146577767</v>
      </c>
      <c r="S29" s="3"/>
      <c r="U29" s="17">
        <f>($S$2/$U$2)*L29</f>
        <v>2110.5382105267008</v>
      </c>
      <c r="AD29" s="7">
        <v>43109</v>
      </c>
    </row>
    <row r="30" spans="1:30" x14ac:dyDescent="0.35">
      <c r="A30" s="5" t="s">
        <v>41</v>
      </c>
      <c r="B30" s="7">
        <v>43594</v>
      </c>
      <c r="C30" s="8">
        <v>0.6750694444444445</v>
      </c>
      <c r="D30" s="5" t="s">
        <v>42</v>
      </c>
      <c r="E30" s="9">
        <v>2.4430000000000001</v>
      </c>
      <c r="F30" s="9">
        <v>39.9328</v>
      </c>
      <c r="G30" s="9" t="s">
        <v>43</v>
      </c>
      <c r="H30" s="9">
        <v>3.3460000000000001</v>
      </c>
      <c r="I30" s="9">
        <v>3847.8126000000002</v>
      </c>
      <c r="J30" s="9" t="s">
        <v>44</v>
      </c>
      <c r="K30" s="9">
        <v>3.58</v>
      </c>
      <c r="L30" s="9">
        <v>972.4135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43594</v>
      </c>
      <c r="C31" s="8">
        <v>0.67913194444444447</v>
      </c>
      <c r="D31" s="5" t="s">
        <v>42</v>
      </c>
      <c r="E31" s="9">
        <v>2.4430000000000001</v>
      </c>
      <c r="F31" s="9">
        <v>39.753399999999999</v>
      </c>
      <c r="G31" s="9" t="s">
        <v>43</v>
      </c>
      <c r="H31" s="9">
        <v>3.3460000000000001</v>
      </c>
      <c r="I31" s="9">
        <v>3827.6637000000001</v>
      </c>
      <c r="J31" s="9" t="s">
        <v>44</v>
      </c>
      <c r="K31" s="9">
        <v>3.58</v>
      </c>
      <c r="L31" s="9">
        <v>969.80020000000002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43594</v>
      </c>
      <c r="C32" s="8">
        <v>0.68320601851851848</v>
      </c>
      <c r="D32" s="5" t="s">
        <v>42</v>
      </c>
      <c r="E32" s="9">
        <v>2.4430000000000001</v>
      </c>
      <c r="F32" s="9">
        <v>39.781199999999998</v>
      </c>
      <c r="G32" s="9" t="s">
        <v>43</v>
      </c>
      <c r="H32" s="9">
        <v>3.35</v>
      </c>
      <c r="I32" s="9">
        <v>3844.3519000000001</v>
      </c>
      <c r="J32" s="9" t="s">
        <v>44</v>
      </c>
      <c r="K32" s="9">
        <v>3.5830000000000002</v>
      </c>
      <c r="L32" s="9">
        <v>981.39639999999997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43594</v>
      </c>
      <c r="C33" s="8">
        <v>0.68685185185185194</v>
      </c>
      <c r="D33" s="5" t="s">
        <v>42</v>
      </c>
      <c r="E33" s="9">
        <v>2.4430000000000001</v>
      </c>
      <c r="F33" s="9">
        <v>40.1706</v>
      </c>
      <c r="G33" s="9" t="s">
        <v>43</v>
      </c>
      <c r="H33" s="9">
        <v>3.35</v>
      </c>
      <c r="I33" s="9">
        <v>3865.8281999999999</v>
      </c>
      <c r="J33" s="9" t="s">
        <v>44</v>
      </c>
      <c r="K33" s="9">
        <v>3.5830000000000002</v>
      </c>
      <c r="L33" s="9">
        <v>967.05489999999998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3" t="s">
        <v>65</v>
      </c>
      <c r="B34" s="27">
        <v>43594</v>
      </c>
      <c r="C34" s="28">
        <v>0.69092592592592583</v>
      </c>
      <c r="D34" s="23" t="s">
        <v>42</v>
      </c>
      <c r="E34" s="29">
        <v>2.4430000000000001</v>
      </c>
      <c r="F34" s="29">
        <v>19.858799999999999</v>
      </c>
      <c r="G34" s="29" t="s">
        <v>43</v>
      </c>
      <c r="H34" s="29">
        <v>3.35</v>
      </c>
      <c r="I34" s="29">
        <v>4111.8575000000001</v>
      </c>
      <c r="J34" s="29" t="s">
        <v>44</v>
      </c>
      <c r="K34" s="29">
        <v>3.5830000000000002</v>
      </c>
      <c r="L34" s="29">
        <v>728.34559999999999</v>
      </c>
      <c r="O34" s="19">
        <f t="shared" ref="O34:O42" si="6">($O$2/$M$2)*F34</f>
        <v>1.8380311003091154</v>
      </c>
      <c r="R34" s="19">
        <f t="shared" ref="R34:R43" si="7">($R$2/$P$2)*I34</f>
        <v>409.03163278204602</v>
      </c>
      <c r="U34" s="19">
        <f t="shared" ref="U34:U43" si="8">($S$2/$U$2)*L34</f>
        <v>2032.9762172508133</v>
      </c>
      <c r="AD34" s="7">
        <v>43109</v>
      </c>
    </row>
    <row r="35" spans="1:30" x14ac:dyDescent="0.35">
      <c r="A35" s="23" t="s">
        <v>66</v>
      </c>
      <c r="B35" s="27">
        <v>43594</v>
      </c>
      <c r="C35" s="28">
        <v>0.69475694444444447</v>
      </c>
      <c r="D35" s="23" t="s">
        <v>42</v>
      </c>
      <c r="E35" s="29">
        <v>2.4430000000000001</v>
      </c>
      <c r="F35" s="29">
        <v>18.4069</v>
      </c>
      <c r="G35" s="29" t="s">
        <v>43</v>
      </c>
      <c r="H35" s="29">
        <v>3.35</v>
      </c>
      <c r="I35" s="29">
        <v>5035.8783999999996</v>
      </c>
      <c r="J35" s="29" t="s">
        <v>44</v>
      </c>
      <c r="K35" s="29">
        <v>3.58</v>
      </c>
      <c r="L35" s="29">
        <v>694.26099999999997</v>
      </c>
      <c r="O35" s="19">
        <f t="shared" si="6"/>
        <v>1.7036505055834119</v>
      </c>
      <c r="R35" s="19">
        <f t="shared" si="7"/>
        <v>500.94964731726162</v>
      </c>
      <c r="T35" s="19">
        <f>($S$2/$U$2)*L35</f>
        <v>1937.8384403842995</v>
      </c>
      <c r="AD35" s="7">
        <v>43109</v>
      </c>
    </row>
    <row r="36" spans="1:30" x14ac:dyDescent="0.35">
      <c r="A36" s="23" t="s">
        <v>67</v>
      </c>
      <c r="B36" s="27">
        <v>43594</v>
      </c>
      <c r="C36" s="28">
        <v>0.69840277777777782</v>
      </c>
      <c r="D36" s="23" t="s">
        <v>42</v>
      </c>
      <c r="E36" s="29">
        <v>2.44</v>
      </c>
      <c r="F36" s="29">
        <v>20.131</v>
      </c>
      <c r="G36" s="29" t="s">
        <v>43</v>
      </c>
      <c r="H36" s="29">
        <v>3.35</v>
      </c>
      <c r="I36" s="29">
        <v>6090.3735999999999</v>
      </c>
      <c r="J36" s="29" t="s">
        <v>44</v>
      </c>
      <c r="K36" s="29">
        <v>3.58</v>
      </c>
      <c r="L36" s="29">
        <v>747.14660000000003</v>
      </c>
      <c r="O36" s="19">
        <f t="shared" si="6"/>
        <v>1.8632245694766454</v>
      </c>
      <c r="R36" s="19">
        <f t="shared" si="7"/>
        <v>605.84673906152329</v>
      </c>
      <c r="U36" s="19">
        <f t="shared" si="8"/>
        <v>2085.4540325359371</v>
      </c>
      <c r="AD36" s="7">
        <v>43109</v>
      </c>
    </row>
    <row r="37" spans="1:30" x14ac:dyDescent="0.35">
      <c r="A37" s="23" t="s">
        <v>68</v>
      </c>
      <c r="B37" s="27">
        <v>43594</v>
      </c>
      <c r="C37" s="28">
        <v>0.70246527777777779</v>
      </c>
      <c r="D37" s="23" t="s">
        <v>42</v>
      </c>
      <c r="E37" s="29">
        <v>2.4329999999999998</v>
      </c>
      <c r="F37" s="29">
        <v>19.323399999999999</v>
      </c>
      <c r="G37" s="29" t="s">
        <v>43</v>
      </c>
      <c r="H37" s="29">
        <v>3.34</v>
      </c>
      <c r="I37" s="29">
        <v>6516.1974</v>
      </c>
      <c r="J37" s="29" t="s">
        <v>44</v>
      </c>
      <c r="K37" s="29">
        <v>3.57</v>
      </c>
      <c r="L37" s="29">
        <v>761.43700000000001</v>
      </c>
      <c r="O37" s="19">
        <f t="shared" si="6"/>
        <v>1.7884771569134672</v>
      </c>
      <c r="R37" s="19">
        <f t="shared" si="7"/>
        <v>648.20603876766711</v>
      </c>
      <c r="U37" s="19">
        <f t="shared" si="8"/>
        <v>2125.3417497611126</v>
      </c>
      <c r="AD37" s="7">
        <v>43109</v>
      </c>
    </row>
    <row r="38" spans="1:30" x14ac:dyDescent="0.35">
      <c r="A38" s="23" t="s">
        <v>69</v>
      </c>
      <c r="B38" s="27">
        <v>43594</v>
      </c>
      <c r="C38" s="28">
        <v>0.70611111111111102</v>
      </c>
      <c r="D38" s="23" t="s">
        <v>42</v>
      </c>
      <c r="E38" s="29">
        <v>2.4359999999999999</v>
      </c>
      <c r="F38" s="29">
        <v>19.597999999999999</v>
      </c>
      <c r="G38" s="29" t="s">
        <v>43</v>
      </c>
      <c r="H38" s="29">
        <v>3.343</v>
      </c>
      <c r="I38" s="29">
        <v>7157.0864000000001</v>
      </c>
      <c r="J38" s="29" t="s">
        <v>44</v>
      </c>
      <c r="K38" s="29">
        <v>3.58</v>
      </c>
      <c r="L38" s="29">
        <v>764.50720000000001</v>
      </c>
      <c r="O38" s="19">
        <f t="shared" si="6"/>
        <v>1.8138927580648401</v>
      </c>
      <c r="R38" s="19">
        <f t="shared" si="7"/>
        <v>711.95919025748719</v>
      </c>
      <c r="U38" s="19">
        <f t="shared" si="8"/>
        <v>2133.9113677861319</v>
      </c>
      <c r="AD38" s="7">
        <v>43109</v>
      </c>
    </row>
    <row r="39" spans="1:30" x14ac:dyDescent="0.35">
      <c r="A39" s="23" t="s">
        <v>70</v>
      </c>
      <c r="B39" s="27">
        <v>43594</v>
      </c>
      <c r="C39" s="28">
        <v>0.7101736111111111</v>
      </c>
      <c r="D39" s="23" t="s">
        <v>42</v>
      </c>
      <c r="E39" s="29">
        <v>2.44</v>
      </c>
      <c r="F39" s="29">
        <v>19.787199999999999</v>
      </c>
      <c r="G39" s="29" t="s">
        <v>43</v>
      </c>
      <c r="H39" s="29">
        <v>3.3460000000000001</v>
      </c>
      <c r="I39" s="29">
        <v>4065.6039999999998</v>
      </c>
      <c r="J39" s="29" t="s">
        <v>44</v>
      </c>
      <c r="K39" s="29">
        <v>3.58</v>
      </c>
      <c r="L39" s="29">
        <v>758.90599999999995</v>
      </c>
      <c r="O39" s="26">
        <f t="shared" si="6"/>
        <v>1.8314041627911319</v>
      </c>
      <c r="R39" s="16">
        <f t="shared" si="7"/>
        <v>404.43051403537629</v>
      </c>
      <c r="U39" s="16">
        <f t="shared" si="8"/>
        <v>2118.2771600857418</v>
      </c>
      <c r="AD39" s="7">
        <v>43109</v>
      </c>
    </row>
    <row r="40" spans="1:30" x14ac:dyDescent="0.35">
      <c r="A40" s="23" t="s">
        <v>71</v>
      </c>
      <c r="B40" s="27">
        <v>43594</v>
      </c>
      <c r="C40" s="28">
        <v>0.71381944444444445</v>
      </c>
      <c r="D40" s="23" t="s">
        <v>42</v>
      </c>
      <c r="E40" s="29">
        <v>2.4329999999999998</v>
      </c>
      <c r="F40" s="29">
        <v>19.6755</v>
      </c>
      <c r="G40" s="29" t="s">
        <v>43</v>
      </c>
      <c r="H40" s="29">
        <v>3.34</v>
      </c>
      <c r="I40" s="29">
        <v>4510.0499</v>
      </c>
      <c r="J40" s="29" t="s">
        <v>44</v>
      </c>
      <c r="K40" s="29">
        <v>3.573</v>
      </c>
      <c r="L40" s="29">
        <v>770.62869999999998</v>
      </c>
      <c r="O40" s="16">
        <f t="shared" si="6"/>
        <v>1.8210657700431045</v>
      </c>
      <c r="R40" s="16">
        <f t="shared" si="7"/>
        <v>448.64226800795097</v>
      </c>
      <c r="U40" s="16">
        <f t="shared" si="8"/>
        <v>2150.9978496896415</v>
      </c>
      <c r="AD40" s="7">
        <v>43109</v>
      </c>
    </row>
    <row r="41" spans="1:30" x14ac:dyDescent="0.35">
      <c r="A41" s="23" t="s">
        <v>72</v>
      </c>
      <c r="B41" s="27">
        <v>43594</v>
      </c>
      <c r="C41" s="28">
        <v>0.71788194444444453</v>
      </c>
      <c r="D41" s="23" t="s">
        <v>42</v>
      </c>
      <c r="E41" s="29">
        <v>2.4359999999999999</v>
      </c>
      <c r="F41" s="29">
        <v>19.143000000000001</v>
      </c>
      <c r="G41" s="29" t="s">
        <v>43</v>
      </c>
      <c r="H41" s="29">
        <v>3.343</v>
      </c>
      <c r="I41" s="29">
        <v>4713.0088999999998</v>
      </c>
      <c r="J41" s="29" t="s">
        <v>44</v>
      </c>
      <c r="K41" s="29">
        <v>3.5760000000000001</v>
      </c>
      <c r="L41" s="29">
        <v>740.97940000000006</v>
      </c>
      <c r="O41" s="16">
        <f t="shared" si="6"/>
        <v>1.7717802361279333</v>
      </c>
      <c r="R41" s="16">
        <f t="shared" si="7"/>
        <v>468.83184197976573</v>
      </c>
      <c r="U41" s="16">
        <f t="shared" si="8"/>
        <v>2068.2399916643658</v>
      </c>
      <c r="AD41" s="7">
        <v>43109</v>
      </c>
    </row>
    <row r="42" spans="1:30" x14ac:dyDescent="0.35">
      <c r="A42" s="23" t="s">
        <v>73</v>
      </c>
      <c r="B42" s="27">
        <v>43594</v>
      </c>
      <c r="C42" s="28">
        <v>0.72152777777777777</v>
      </c>
      <c r="D42" s="23" t="s">
        <v>42</v>
      </c>
      <c r="E42" s="29">
        <v>2.44</v>
      </c>
      <c r="F42" s="29">
        <v>19.3064</v>
      </c>
      <c r="G42" s="29" t="s">
        <v>43</v>
      </c>
      <c r="H42" s="29">
        <v>3.3460000000000001</v>
      </c>
      <c r="I42" s="29">
        <v>4994.8208000000004</v>
      </c>
      <c r="J42" s="29" t="s">
        <v>44</v>
      </c>
      <c r="K42" s="29">
        <v>3.58</v>
      </c>
      <c r="L42" s="29">
        <v>760.41480000000001</v>
      </c>
      <c r="N42" s="16">
        <f>($O$2/$M$2)*F42</f>
        <v>1.7869037220279125</v>
      </c>
      <c r="R42" s="16">
        <f t="shared" si="7"/>
        <v>496.86539654589814</v>
      </c>
      <c r="U42" s="16">
        <f t="shared" si="8"/>
        <v>2122.4885598890605</v>
      </c>
      <c r="AD42" s="7">
        <v>43109</v>
      </c>
    </row>
    <row r="43" spans="1:30" x14ac:dyDescent="0.35">
      <c r="A43" s="23" t="s">
        <v>74</v>
      </c>
      <c r="B43" s="27">
        <v>43594</v>
      </c>
      <c r="C43" s="28">
        <v>0.72560185185185189</v>
      </c>
      <c r="D43" s="23" t="s">
        <v>42</v>
      </c>
      <c r="E43" s="29">
        <v>2.4430000000000001</v>
      </c>
      <c r="F43" s="29">
        <v>18.7546</v>
      </c>
      <c r="G43" s="29" t="s">
        <v>43</v>
      </c>
      <c r="H43" s="29">
        <v>3.35</v>
      </c>
      <c r="I43" s="29">
        <v>4638.4089999999997</v>
      </c>
      <c r="J43" s="29" t="s">
        <v>44</v>
      </c>
      <c r="K43" s="29">
        <v>3.5830000000000002</v>
      </c>
      <c r="L43" s="29">
        <v>748.04139999999995</v>
      </c>
      <c r="O43" s="16">
        <f t="shared" ref="O43" si="9">($O$2/$M$2)*F43</f>
        <v>1.7358318767426704</v>
      </c>
      <c r="Q43" s="16">
        <f>($R$2/$P$2)*I43</f>
        <v>461.41093332658949</v>
      </c>
      <c r="U43" s="16">
        <f t="shared" si="8"/>
        <v>2087.9516203832391</v>
      </c>
      <c r="AD43" s="7">
        <v>43109</v>
      </c>
    </row>
    <row r="44" spans="1:30" x14ac:dyDescent="0.35">
      <c r="A44" s="5" t="s">
        <v>41</v>
      </c>
      <c r="B44" s="7">
        <v>43594</v>
      </c>
      <c r="C44" s="8">
        <v>0.72966435185185186</v>
      </c>
      <c r="D44" s="5" t="s">
        <v>42</v>
      </c>
      <c r="E44" s="9">
        <v>2.4430000000000001</v>
      </c>
      <c r="F44" s="9">
        <v>39.615499999999997</v>
      </c>
      <c r="G44" s="9" t="s">
        <v>43</v>
      </c>
      <c r="H44" s="9">
        <v>3.35</v>
      </c>
      <c r="I44" s="9">
        <v>3835.8805000000002</v>
      </c>
      <c r="J44" s="9" t="s">
        <v>44</v>
      </c>
      <c r="K44" s="9">
        <v>3.5830000000000002</v>
      </c>
      <c r="L44" s="9">
        <v>975.3854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43594</v>
      </c>
      <c r="C45" s="8">
        <v>0.73373842592592586</v>
      </c>
      <c r="D45" s="5" t="s">
        <v>42</v>
      </c>
      <c r="E45" s="9">
        <v>2.4430000000000001</v>
      </c>
      <c r="F45" s="9">
        <v>39.8384</v>
      </c>
      <c r="G45" s="9" t="s">
        <v>43</v>
      </c>
      <c r="H45" s="9">
        <v>3.35</v>
      </c>
      <c r="I45" s="9">
        <v>3829.4971999999998</v>
      </c>
      <c r="J45" s="9" t="s">
        <v>44</v>
      </c>
      <c r="K45" s="9">
        <v>3.5830000000000002</v>
      </c>
      <c r="L45" s="9">
        <v>977.3338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43594</v>
      </c>
      <c r="C46" s="8">
        <v>0.73780092592592583</v>
      </c>
      <c r="D46" s="5" t="s">
        <v>42</v>
      </c>
      <c r="E46" s="9">
        <v>2.44</v>
      </c>
      <c r="F46" s="9">
        <v>39.888300000000001</v>
      </c>
      <c r="G46" s="9" t="s">
        <v>43</v>
      </c>
      <c r="H46" s="9">
        <v>3.3460000000000001</v>
      </c>
      <c r="I46" s="9">
        <v>3843.8694999999998</v>
      </c>
      <c r="J46" s="9" t="s">
        <v>44</v>
      </c>
      <c r="K46" s="9">
        <v>3.5830000000000002</v>
      </c>
      <c r="L46" s="9">
        <v>986.52419999999995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43594</v>
      </c>
      <c r="C47" s="8">
        <v>0.74144675925925929</v>
      </c>
      <c r="D47" s="5" t="s">
        <v>42</v>
      </c>
      <c r="E47" s="9">
        <v>2.4430000000000001</v>
      </c>
      <c r="F47" s="9">
        <v>39.721899999999998</v>
      </c>
      <c r="G47" s="9" t="s">
        <v>43</v>
      </c>
      <c r="H47" s="9">
        <v>3.35</v>
      </c>
      <c r="I47" s="9">
        <v>3851.029</v>
      </c>
      <c r="J47" s="9" t="s">
        <v>44</v>
      </c>
      <c r="K47" s="9">
        <v>3.5830000000000002</v>
      </c>
      <c r="L47" s="9">
        <v>972.9742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3" t="s">
        <v>75</v>
      </c>
      <c r="B48" s="27">
        <v>43594</v>
      </c>
      <c r="C48" s="28">
        <v>0.74550925925925926</v>
      </c>
      <c r="D48" s="23" t="s">
        <v>42</v>
      </c>
      <c r="E48" s="29">
        <v>2.4359999999999999</v>
      </c>
      <c r="F48" s="29">
        <v>20.1707</v>
      </c>
      <c r="G48" s="29" t="s">
        <v>43</v>
      </c>
      <c r="H48" s="29">
        <v>3.34</v>
      </c>
      <c r="I48" s="29">
        <v>4234.3977999999997</v>
      </c>
      <c r="J48" s="29" t="s">
        <v>44</v>
      </c>
      <c r="K48" s="29">
        <v>3.5760000000000001</v>
      </c>
      <c r="L48" s="29">
        <v>770.55700000000002</v>
      </c>
      <c r="O48" s="22">
        <f t="shared" ref="O48:O57" si="10">($O$2/$M$2)*F48</f>
        <v>1.8668990027093821</v>
      </c>
      <c r="R48" s="22">
        <f t="shared" ref="R48:R57" si="11">($R$2/$P$2)*I48</f>
        <v>421.22146644982308</v>
      </c>
      <c r="U48" s="22">
        <f>($S$2/$U$2)*L48</f>
        <v>2150.797718879794</v>
      </c>
      <c r="AD48" s="7">
        <v>43109</v>
      </c>
    </row>
    <row r="49" spans="1:30" x14ac:dyDescent="0.35">
      <c r="A49" s="23" t="s">
        <v>76</v>
      </c>
      <c r="B49" s="27">
        <v>43594</v>
      </c>
      <c r="C49" s="28">
        <v>0.74958333333333327</v>
      </c>
      <c r="D49" s="23" t="s">
        <v>42</v>
      </c>
      <c r="E49" s="29">
        <v>2.4329999999999998</v>
      </c>
      <c r="F49" s="29">
        <v>19.101900000000001</v>
      </c>
      <c r="G49" s="29" t="s">
        <v>43</v>
      </c>
      <c r="H49" s="29">
        <v>3.34</v>
      </c>
      <c r="I49" s="29">
        <v>4654.9567999999999</v>
      </c>
      <c r="J49" s="29" t="s">
        <v>44</v>
      </c>
      <c r="K49" s="29">
        <v>3.573</v>
      </c>
      <c r="L49" s="29">
        <v>771.00369999999998</v>
      </c>
      <c r="O49" s="22">
        <f t="shared" si="10"/>
        <v>1.7679762259046214</v>
      </c>
      <c r="R49" s="22">
        <f t="shared" si="11"/>
        <v>463.05704427594776</v>
      </c>
      <c r="U49" s="22">
        <f>($S$2/$U$2)*L49</f>
        <v>2152.0445589461665</v>
      </c>
      <c r="AD49" s="7">
        <v>43109</v>
      </c>
    </row>
    <row r="50" spans="1:30" x14ac:dyDescent="0.35">
      <c r="A50" s="23" t="s">
        <v>77</v>
      </c>
      <c r="B50" s="27">
        <v>43594</v>
      </c>
      <c r="C50" s="28">
        <v>0.75364583333333324</v>
      </c>
      <c r="D50" s="23" t="s">
        <v>42</v>
      </c>
      <c r="E50" s="29">
        <v>2.4359999999999999</v>
      </c>
      <c r="F50" s="29">
        <v>18.749600000000001</v>
      </c>
      <c r="G50" s="29" t="s">
        <v>43</v>
      </c>
      <c r="H50" s="29">
        <v>3.343</v>
      </c>
      <c r="I50" s="29">
        <v>5042.3739999999998</v>
      </c>
      <c r="J50" s="29" t="s">
        <v>44</v>
      </c>
      <c r="K50" s="29">
        <v>3.5760000000000001</v>
      </c>
      <c r="L50" s="29">
        <v>759.07799999999997</v>
      </c>
      <c r="O50" s="22">
        <f t="shared" si="10"/>
        <v>1.7353691017763306</v>
      </c>
      <c r="R50" s="22">
        <f t="shared" si="11"/>
        <v>501.59580440658175</v>
      </c>
      <c r="U50" s="22">
        <f>($S$2/$U$2)*L50</f>
        <v>2118.7572507314012</v>
      </c>
      <c r="AD50" s="7">
        <v>43109</v>
      </c>
    </row>
    <row r="51" spans="1:30" x14ac:dyDescent="0.35">
      <c r="A51" s="23" t="s">
        <v>78</v>
      </c>
      <c r="B51" s="27">
        <v>43594</v>
      </c>
      <c r="C51" s="28">
        <v>0.7572916666666667</v>
      </c>
      <c r="D51" s="23" t="s">
        <v>42</v>
      </c>
      <c r="E51" s="29">
        <v>2.4359999999999999</v>
      </c>
      <c r="F51" s="29">
        <v>18.880199999999999</v>
      </c>
      <c r="G51" s="29" t="s">
        <v>43</v>
      </c>
      <c r="H51" s="29">
        <v>3.3460000000000001</v>
      </c>
      <c r="I51" s="29">
        <v>5472.6653999999999</v>
      </c>
      <c r="J51" s="29" t="s">
        <v>44</v>
      </c>
      <c r="K51" s="29">
        <v>3.58</v>
      </c>
      <c r="L51" s="29">
        <v>771.94479999999999</v>
      </c>
      <c r="O51" s="22">
        <f t="shared" si="10"/>
        <v>1.7474567838971218</v>
      </c>
      <c r="R51" s="22">
        <f t="shared" si="11"/>
        <v>544.39952362935946</v>
      </c>
      <c r="U51" s="22">
        <f>($S$2/$U$2)*L51</f>
        <v>2154.6713804963406</v>
      </c>
      <c r="AD51" s="7">
        <v>43109</v>
      </c>
    </row>
    <row r="52" spans="1:30" x14ac:dyDescent="0.35">
      <c r="A52" s="23" t="s">
        <v>79</v>
      </c>
      <c r="B52" s="27">
        <v>43594</v>
      </c>
      <c r="C52" s="28">
        <v>0.7613657407407407</v>
      </c>
      <c r="D52" s="23" t="s">
        <v>42</v>
      </c>
      <c r="E52" s="29">
        <v>2.4359999999999999</v>
      </c>
      <c r="F52" s="29">
        <v>18.938199999999998</v>
      </c>
      <c r="G52" s="29" t="s">
        <v>43</v>
      </c>
      <c r="H52" s="29">
        <v>3.343</v>
      </c>
      <c r="I52" s="29">
        <v>5716.8791000000001</v>
      </c>
      <c r="J52" s="29" t="s">
        <v>44</v>
      </c>
      <c r="K52" s="29">
        <v>3.5760000000000001</v>
      </c>
      <c r="L52" s="29">
        <v>794.24900000000002</v>
      </c>
      <c r="O52" s="22">
        <f t="shared" si="10"/>
        <v>1.7528249735066617</v>
      </c>
      <c r="R52" s="22">
        <f t="shared" si="11"/>
        <v>568.69295511591872</v>
      </c>
      <c r="U52" s="22">
        <f t="shared" ref="U52:U57" si="12">($S$2/$U$2)*L52</f>
        <v>2216.9274140946841</v>
      </c>
      <c r="AD52" s="7">
        <v>43109</v>
      </c>
    </row>
    <row r="53" spans="1:30" x14ac:dyDescent="0.35">
      <c r="A53" s="23" t="s">
        <v>80</v>
      </c>
      <c r="B53" s="27">
        <v>43598</v>
      </c>
      <c r="C53" s="28">
        <v>0.32616898148148149</v>
      </c>
      <c r="D53" s="23" t="s">
        <v>42</v>
      </c>
      <c r="E53" s="29">
        <v>2.44</v>
      </c>
      <c r="F53" s="29">
        <v>19.5914</v>
      </c>
      <c r="G53" s="29" t="s">
        <v>43</v>
      </c>
      <c r="H53" s="29">
        <v>3.3460000000000001</v>
      </c>
      <c r="I53" s="29">
        <v>4411.0627999999997</v>
      </c>
      <c r="J53" s="29" t="s">
        <v>44</v>
      </c>
      <c r="K53" s="29">
        <v>3.58</v>
      </c>
      <c r="L53" s="29">
        <v>740.24720000000002</v>
      </c>
      <c r="O53" s="24">
        <f t="shared" si="10"/>
        <v>1.813281895109272</v>
      </c>
      <c r="R53" s="24">
        <f t="shared" si="11"/>
        <v>438.79541530516161</v>
      </c>
      <c r="U53" s="24">
        <f t="shared" si="12"/>
        <v>2066.1962569506927</v>
      </c>
      <c r="AD53" s="7">
        <v>43109</v>
      </c>
    </row>
    <row r="54" spans="1:30" x14ac:dyDescent="0.35">
      <c r="A54" s="23" t="s">
        <v>81</v>
      </c>
      <c r="B54" s="27">
        <v>43598</v>
      </c>
      <c r="C54" s="28">
        <v>0.32958333333333334</v>
      </c>
      <c r="D54" s="23" t="s">
        <v>42</v>
      </c>
      <c r="E54" s="29">
        <v>2.4529999999999998</v>
      </c>
      <c r="F54" s="29">
        <v>37.337600000000002</v>
      </c>
      <c r="G54" s="29" t="s">
        <v>43</v>
      </c>
      <c r="H54" s="29">
        <v>3.363</v>
      </c>
      <c r="I54" s="29">
        <v>9345.4527999999991</v>
      </c>
      <c r="J54" s="29" t="s">
        <v>44</v>
      </c>
      <c r="K54" s="29">
        <v>3.593</v>
      </c>
      <c r="L54" s="29">
        <v>1309.2152000000001</v>
      </c>
      <c r="N54" s="24">
        <f>($O$2/$M$2)*F54</f>
        <v>3.4557813166405644</v>
      </c>
      <c r="Q54" s="24">
        <f>($R$2/$P$2)*I54</f>
        <v>929.64939029904201</v>
      </c>
      <c r="T54" s="24">
        <f>($S$2/$U$2)*L54</f>
        <v>3654.3137829943194</v>
      </c>
      <c r="AD54" s="7">
        <v>43109</v>
      </c>
    </row>
    <row r="55" spans="1:30" x14ac:dyDescent="0.35">
      <c r="A55" s="23" t="s">
        <v>82</v>
      </c>
      <c r="B55" s="27">
        <v>43598</v>
      </c>
      <c r="C55" s="28">
        <v>0.33322916666666669</v>
      </c>
      <c r="D55" s="23" t="s">
        <v>42</v>
      </c>
      <c r="E55" s="29">
        <v>2.44</v>
      </c>
      <c r="F55" s="29">
        <v>19.522600000000001</v>
      </c>
      <c r="G55" s="29" t="s">
        <v>43</v>
      </c>
      <c r="H55" s="29">
        <v>3.3460000000000001</v>
      </c>
      <c r="I55" s="29">
        <v>5555.1632</v>
      </c>
      <c r="J55" s="29" t="s">
        <v>44</v>
      </c>
      <c r="K55" s="29">
        <v>3.58</v>
      </c>
      <c r="L55" s="29">
        <v>756.57280000000003</v>
      </c>
      <c r="O55" s="24">
        <f t="shared" si="10"/>
        <v>1.8069141115724385</v>
      </c>
      <c r="R55" s="24">
        <f t="shared" si="11"/>
        <v>552.60608473584887</v>
      </c>
      <c r="U55" s="24">
        <f t="shared" si="12"/>
        <v>2111.7646746528794</v>
      </c>
      <c r="AD55" s="7">
        <v>43109</v>
      </c>
    </row>
    <row r="56" spans="1:30" x14ac:dyDescent="0.35">
      <c r="A56" s="23" t="s">
        <v>83</v>
      </c>
      <c r="B56" s="27">
        <v>43598</v>
      </c>
      <c r="C56" s="28">
        <v>0.33731481481481485</v>
      </c>
      <c r="D56" s="23" t="s">
        <v>42</v>
      </c>
      <c r="E56" s="29">
        <v>2.4329999999999998</v>
      </c>
      <c r="F56" s="29">
        <v>18.767299999999999</v>
      </c>
      <c r="G56" s="29" t="s">
        <v>43</v>
      </c>
      <c r="H56" s="29">
        <v>3.34</v>
      </c>
      <c r="I56" s="29">
        <v>5968.9776000000002</v>
      </c>
      <c r="J56" s="29" t="s">
        <v>44</v>
      </c>
      <c r="K56" s="29">
        <v>3.5760000000000001</v>
      </c>
      <c r="L56" s="29">
        <v>758.97</v>
      </c>
      <c r="O56" s="24">
        <f t="shared" si="10"/>
        <v>1.7370073251571729</v>
      </c>
      <c r="R56" s="24">
        <f t="shared" si="11"/>
        <v>593.77073591861063</v>
      </c>
      <c r="U56" s="24">
        <f t="shared" si="12"/>
        <v>2118.4557984655221</v>
      </c>
      <c r="AD56" s="7">
        <v>43109</v>
      </c>
    </row>
    <row r="57" spans="1:30" x14ac:dyDescent="0.35">
      <c r="A57" s="23" t="s">
        <v>84</v>
      </c>
      <c r="B57" s="27">
        <v>43598</v>
      </c>
      <c r="C57" s="28">
        <v>0.34096064814814814</v>
      </c>
      <c r="D57" s="23" t="s">
        <v>42</v>
      </c>
      <c r="E57" s="29">
        <v>2.44</v>
      </c>
      <c r="F57" s="29">
        <v>18.6464</v>
      </c>
      <c r="G57" s="29" t="s">
        <v>43</v>
      </c>
      <c r="H57" s="29">
        <v>3.3460000000000001</v>
      </c>
      <c r="I57" s="29">
        <v>6504.1387999999997</v>
      </c>
      <c r="J57" s="29" t="s">
        <v>44</v>
      </c>
      <c r="K57" s="29">
        <v>3.58</v>
      </c>
      <c r="L57" s="29">
        <v>770.51310000000001</v>
      </c>
      <c r="M57" s="3"/>
      <c r="N57" s="2"/>
      <c r="O57" s="24">
        <f t="shared" si="10"/>
        <v>1.7258174264710806</v>
      </c>
      <c r="P57" s="3"/>
      <c r="Q57" s="2"/>
      <c r="R57" s="24">
        <f t="shared" si="11"/>
        <v>647.00649601914881</v>
      </c>
      <c r="S57" s="3"/>
      <c r="U57" s="24">
        <f t="shared" si="12"/>
        <v>2150.6751841161636</v>
      </c>
      <c r="AD57" s="7">
        <v>43109</v>
      </c>
    </row>
    <row r="58" spans="1:30" x14ac:dyDescent="0.35">
      <c r="A58" s="5" t="s">
        <v>41</v>
      </c>
      <c r="B58" s="7">
        <v>43598</v>
      </c>
      <c r="C58" s="8">
        <v>0.3450462962962963</v>
      </c>
      <c r="D58" s="5" t="s">
        <v>42</v>
      </c>
      <c r="E58" s="9">
        <v>2.44</v>
      </c>
      <c r="F58" s="9">
        <v>40.626800000000003</v>
      </c>
      <c r="G58" s="9" t="s">
        <v>43</v>
      </c>
      <c r="H58" s="9">
        <v>3.343</v>
      </c>
      <c r="I58" s="9">
        <v>3820.8173999999999</v>
      </c>
      <c r="J58" s="9" t="s">
        <v>44</v>
      </c>
      <c r="K58" s="9">
        <v>3.5760000000000001</v>
      </c>
      <c r="L58" s="9">
        <v>936.03679999999997</v>
      </c>
      <c r="AD58" s="7">
        <v>43109</v>
      </c>
    </row>
    <row r="59" spans="1:30" x14ac:dyDescent="0.35">
      <c r="A59" s="5" t="s">
        <v>41</v>
      </c>
      <c r="B59" s="7">
        <v>43598</v>
      </c>
      <c r="C59" s="8">
        <v>0.34869212962962964</v>
      </c>
      <c r="D59" s="5" t="s">
        <v>42</v>
      </c>
      <c r="E59" s="9">
        <v>2.4359999999999999</v>
      </c>
      <c r="F59" s="9">
        <v>41.238399999999999</v>
      </c>
      <c r="G59" s="9" t="s">
        <v>43</v>
      </c>
      <c r="H59" s="9">
        <v>3.343</v>
      </c>
      <c r="I59" s="9">
        <v>3887.8652000000002</v>
      </c>
      <c r="J59" s="9" t="s">
        <v>44</v>
      </c>
      <c r="K59" s="9">
        <v>3.5760000000000001</v>
      </c>
      <c r="L59" s="9">
        <v>942.89639999999997</v>
      </c>
    </row>
    <row r="60" spans="1:30" x14ac:dyDescent="0.35">
      <c r="A60" s="5" t="s">
        <v>41</v>
      </c>
      <c r="B60" s="7">
        <v>43598</v>
      </c>
      <c r="C60" s="8">
        <v>0.35276620370370365</v>
      </c>
      <c r="D60" s="5" t="s">
        <v>42</v>
      </c>
      <c r="E60" s="9">
        <v>2.44</v>
      </c>
      <c r="F60" s="9">
        <v>41.058</v>
      </c>
      <c r="G60" s="9" t="s">
        <v>43</v>
      </c>
      <c r="H60" s="9">
        <v>3.3460000000000001</v>
      </c>
      <c r="I60" s="9">
        <v>3877.5972000000002</v>
      </c>
      <c r="J60" s="9" t="s">
        <v>44</v>
      </c>
      <c r="K60" s="9">
        <v>3.58</v>
      </c>
      <c r="L60" s="9">
        <v>955.23620000000005</v>
      </c>
    </row>
    <row r="61" spans="1:30" x14ac:dyDescent="0.35">
      <c r="A61" s="5" t="s">
        <v>41</v>
      </c>
      <c r="B61" s="7">
        <v>43598</v>
      </c>
      <c r="C61" s="8">
        <v>0.356412037037037</v>
      </c>
      <c r="D61" s="5" t="s">
        <v>42</v>
      </c>
      <c r="E61" s="9">
        <v>2.4359999999999999</v>
      </c>
      <c r="F61" s="9">
        <v>41.2776</v>
      </c>
      <c r="G61" s="9" t="s">
        <v>43</v>
      </c>
      <c r="H61" s="9">
        <v>3.343</v>
      </c>
      <c r="I61" s="9">
        <v>3872.5246000000002</v>
      </c>
      <c r="J61" s="9" t="s">
        <v>44</v>
      </c>
      <c r="K61" s="9">
        <v>3.573</v>
      </c>
      <c r="L61" s="9">
        <v>949.15899999999999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2020-04-21T07:52:39Z</dcterms:modified>
</cp:coreProperties>
</file>